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3\2023 AAG Monthly Reports\Consolidated\05-2023\MTA Consolidated Reports\Excel &amp; PowerPoint\"/>
    </mc:Choice>
  </mc:AlternateContent>
  <xr:revisionPtr revIDLastSave="0" documentId="13_ncr:1_{316561A9-5CE0-4C28-9734-20E0BC672233}" xr6:coauthVersionLast="47" xr6:coauthVersionMax="47" xr10:uidLastSave="{00000000-0000-0000-0000-000000000000}"/>
  <bookViews>
    <workbookView xWindow="1650" yWindow="210" windowWidth="28755" windowHeight="14235" tabRatio="723" xr2:uid="{00000000-000D-0000-FFFF-FFFF00000000}"/>
  </bookViews>
  <sheets>
    <sheet name="JAN-NOV Cons Subsidies-ACCRUAL" sheetId="4" r:id="rId1"/>
    <sheet name="JAN-NOV Variance Expl-ACCRUAL" sheetId="12" r:id="rId2"/>
    <sheet name="JAN-NOV Cons Subs-CASH By Ag" sheetId="6" r:id="rId3"/>
    <sheet name="JAN-NOV Variance Expl-CASH" sheetId="14" r:id="rId4"/>
  </sheets>
  <definedNames>
    <definedName name="_xlnm.Print_Area" localSheetId="2">'JAN-NOV Cons Subs-CASH By Ag'!$A$1:$U$166</definedName>
    <definedName name="_xlnm.Print_Area" localSheetId="0">'JAN-NOV Cons Subsidies-ACCRUAL'!$A$1:$J$80</definedName>
    <definedName name="_xlnm.Print_Area" localSheetId="1">'JAN-NOV Variance Expl-ACCRUAL'!$A$1:$K$48</definedName>
    <definedName name="_xlnm.Print_Area" localSheetId="3">'JAN-NOV Variance Expl-CASH'!$A$1:$K$49</definedName>
    <definedName name="_xlnm.Print_Titles" localSheetId="1">'JAN-NOV Variance Expl-ACCRUAL'!$1:$10</definedName>
    <definedName name="_xlnm.Print_Titles" localSheetId="3">'JAN-NOV Variance Expl-CASH'!$1:$10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4" l="1"/>
  <c r="AA14" i="4" s="1"/>
  <c r="AA15" i="4" s="1"/>
  <c r="AA16" i="4" s="1"/>
  <c r="AA17" i="4" s="1"/>
  <c r="AA21" i="4" s="1"/>
  <c r="AD8" i="4"/>
  <c r="AD7" i="4"/>
  <c r="AE7" i="4" l="1"/>
  <c r="AF7" i="4" s="1"/>
  <c r="AG7" i="4" s="1"/>
  <c r="AH7" i="4" s="1"/>
  <c r="AI7" i="4" s="1"/>
  <c r="AJ7" i="4" s="1"/>
  <c r="AK7" i="4" s="1"/>
  <c r="AE8" i="4"/>
  <c r="AF8" i="4" s="1"/>
  <c r="AG8" i="4" s="1"/>
  <c r="AH8" i="4" s="1"/>
  <c r="AI8" i="4" s="1"/>
  <c r="AJ8" i="4" s="1"/>
  <c r="AK8" i="4" s="1"/>
  <c r="AL7" i="4" l="1"/>
  <c r="AM7" i="4" s="1"/>
  <c r="AL8" i="4"/>
  <c r="AM8" i="4" s="1"/>
  <c r="AC10" i="4"/>
  <c r="AN8" i="4" l="1"/>
  <c r="AO8" i="4" s="1"/>
  <c r="AP8" i="4" s="1"/>
  <c r="AN7" i="4"/>
  <c r="AO7" i="4" s="1"/>
  <c r="AP7" i="4" s="1"/>
  <c r="AA22" i="4" l="1"/>
  <c r="AA23" i="4"/>
  <c r="AA27" i="4" s="1"/>
  <c r="AA28" i="4" l="1"/>
  <c r="AA29" i="4" s="1"/>
  <c r="AA30" i="4" s="1"/>
  <c r="AA31" i="4" s="1"/>
  <c r="AA33" i="4" l="1"/>
  <c r="AA35" i="4" l="1"/>
  <c r="AA38" i="4" l="1"/>
  <c r="AA39" i="4" l="1"/>
  <c r="AA40" i="4" l="1"/>
  <c r="AA41" i="4" l="1"/>
  <c r="AA42" i="4" l="1"/>
  <c r="AA43" i="4" l="1"/>
  <c r="AA44" i="4" l="1"/>
  <c r="AA47" i="4" l="1"/>
  <c r="AA49" i="4" l="1"/>
  <c r="AA54" i="4"/>
  <c r="AA55" i="4" l="1"/>
  <c r="AA50" i="4"/>
  <c r="AA51" i="4" l="1"/>
  <c r="AA56" i="4"/>
  <c r="AA57" i="4" l="1"/>
  <c r="AA52" i="4"/>
  <c r="AA58" i="4" l="1"/>
  <c r="AA59" i="4" l="1"/>
  <c r="AA60" i="4" l="1"/>
  <c r="AA61" i="4" l="1"/>
  <c r="AA64" i="4" l="1"/>
  <c r="AA69" i="4" l="1"/>
  <c r="AA70" i="4" l="1"/>
  <c r="AA71" i="4" l="1"/>
  <c r="AA77" i="4" l="1"/>
</calcChain>
</file>

<file path=xl/sharedStrings.xml><?xml version="1.0" encoding="utf-8"?>
<sst xmlns="http://schemas.openxmlformats.org/spreadsheetml/2006/main" count="484" uniqueCount="149">
  <si>
    <t>METROPOLITAN TRANSPORTATION AUTHORITY</t>
  </si>
  <si>
    <t>YearTotal</t>
  </si>
  <si>
    <t>May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</si>
  <si>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</si>
  <si>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</si>
  <si>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</si>
  <si>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</si>
  <si>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</si>
  <si>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Urban Tax</t>
  </si>
  <si>
    <t>Investment Income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</si>
  <si>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</si>
  <si>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</si>
  <si>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</si>
  <si>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</si>
  <si>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</si>
  <si>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</si>
  <si>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</si>
  <si>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</si>
  <si>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</si>
  <si>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</si>
  <si>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</si>
  <si>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</si>
  <si>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</si>
  <si>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</si>
  <si>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</si>
  <si>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</si>
  <si>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</si>
  <si>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</si>
  <si>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</si>
  <si>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</si>
  <si>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</si>
  <si>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</si>
  <si>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</si>
  <si>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</si>
  <si>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</si>
  <si>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</si>
  <si>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</si>
  <si>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</si>
  <si>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</si>
  <si>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</si>
  <si>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</si>
  <si>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</si>
  <si>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</si>
  <si>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</si>
  <si>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</si>
  <si>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</si>
  <si>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</si>
  <si>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</si>
  <si>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</si>
  <si>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</si>
  <si>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</si>
  <si>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</si>
  <si>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</si>
  <si>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</si>
  <si>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</si>
  <si>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</si>
  <si>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</si>
  <si>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</si>
  <si>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DU</t>
  </si>
  <si>
    <t>AA</t>
  </si>
  <si>
    <t xml:space="preserve">* * * * *  DO NOT ERASE  * * * * * </t>
  </si>
  <si>
    <t>Monthly</t>
  </si>
  <si>
    <t>YTD</t>
  </si>
  <si>
    <t>Formula</t>
  </si>
  <si>
    <t>INDIRECT("'Subsidy Data - Hyperion'!"&amp;$P$8&amp;$P11)</t>
  </si>
  <si>
    <t>ACCRUALS</t>
  </si>
  <si>
    <t>ACT-CONS</t>
  </si>
  <si>
    <t>Full Year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</si>
  <si>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</si>
  <si>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</si>
  <si>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</si>
  <si>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</si>
  <si>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</si>
  <si>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</si>
  <si>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</si>
  <si>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</si>
  <si>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</si>
  <si>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</si>
  <si>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</si>
  <si>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</si>
  <si>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</si>
  <si>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</si>
  <si>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BUD1-CONS</t>
  </si>
  <si>
    <t>&gt;100%</t>
  </si>
  <si>
    <t>&gt;100</t>
  </si>
  <si>
    <t>Capital Program Funding from Lockbox Revenues</t>
  </si>
  <si>
    <t>Local Operating Assistance</t>
  </si>
  <si>
    <t>Internet Marketplace Tax - State</t>
  </si>
  <si>
    <t>Internet Marketplace Tax - City</t>
  </si>
  <si>
    <t>Less: Lockbox Allocated to PAYGO</t>
  </si>
  <si>
    <t>Less: Debt Service on Lockbox Bonds</t>
  </si>
  <si>
    <t>Month</t>
  </si>
  <si>
    <t>Peer-to-Peer Car Sharing Trip Tax</t>
  </si>
  <si>
    <t>Automated Bus Lane Enforcement (ABLE) Violations</t>
  </si>
  <si>
    <t>Mortgage Recording Tax (b)-1 (Gross)</t>
  </si>
  <si>
    <t>Mortgage Recording Tax (b)-2 (Gross)</t>
  </si>
  <si>
    <t>Outerborough Transportation A/C (OBTA) Transfer to Operating Budget</t>
  </si>
  <si>
    <t>Other Mortgage Recording Tax (b) Adjustments</t>
  </si>
  <si>
    <t>FHV Surcharge: OBTA Transfer to Operating Account</t>
  </si>
  <si>
    <t>The variances were below the budget for the month and year-to-date  due to lower-than-expected mortgage activity.</t>
  </si>
  <si>
    <t>The variances were below the budget for the month and  year-to-date due to lower-than-expected mortgage activity.</t>
  </si>
  <si>
    <t xml:space="preserve">The unfavorable variances for the month and year-to-date were primarily due to lower-than-budgeted commercial real estate transactions in New York City. </t>
  </si>
  <si>
    <t>The variance for the month was favorable to the budget, and  year-to-date accrual variance was close to the budget.</t>
  </si>
  <si>
    <t>No PMT Replacement transactions were expected for the month. The year-to-date transactions  were on target with the budget.</t>
  </si>
  <si>
    <t>For-Hire Vehicle surcharge receipts for the month and year-to-date were above the budget.</t>
  </si>
  <si>
    <t>The cash variances for the month and YTD  were unfavorable to the budget due to lower-than-expected surcharge receipts.</t>
  </si>
  <si>
    <t>Payroll Mobility Tax cash receipts were better than the budget for the month and year-to-date.</t>
  </si>
  <si>
    <t>No PMT Replacement cash receipts were expected for the month, and year-to-date receipts were on target with the budget.</t>
  </si>
  <si>
    <t>MTA Aid cash receipts for the year were on target with the budget.</t>
  </si>
  <si>
    <t>There were no Bus Lane Violation transactions expected in May. The unfavorable year-to-date variance was due to the timing of receipts of payments.</t>
  </si>
  <si>
    <t xml:space="preserve">Real Property Transfer Tax Surcharge receipts for the month were slightly favorable, and  year-to-date receipts were close to the budget. </t>
  </si>
  <si>
    <t>The transactions for the month and year-to-date were on target with the budget.</t>
  </si>
  <si>
    <t>The variances were due to the timing of transfer of funds to pay debt service on lockbox bonds.</t>
  </si>
  <si>
    <t>Transfer to Lockbox for PAYGO was lower than budgeted for the month, and year-to-date transfers were higher due to favorable  Real Property Transfer Tax Surcharge revenues in the operating account.</t>
  </si>
  <si>
    <t>The variances for the month and year-to-date were due to timing of accruals by MTA Accounting.</t>
  </si>
  <si>
    <t>The cash receipts were on target with the budget for the month and year-to-date.</t>
  </si>
  <si>
    <t>Variances for the month and year-to-date were due to the timing of transfers .</t>
  </si>
  <si>
    <t xml:space="preserve">Real Property Transfer Tax Surcharge receipts for the month were favorable, and  year-to-date receipts were on target with the budget. </t>
  </si>
  <si>
    <t>No State Operating Assistance-18b receipts were expected for the month, and year-to-date receipts were on target with the budget.</t>
  </si>
  <si>
    <t>Variance was mostly timing related. Drawdowns are related to the timing of cash obligations for MTA Bus.</t>
  </si>
  <si>
    <t>Variance was mostly timing related. Drawdowns are related to the timing of cash obligations for Staten Island Railway.</t>
  </si>
  <si>
    <t>The favorable variances for the month and year-to-date were favorable primarily due to timing.</t>
  </si>
  <si>
    <t>The favorable variances for the month and year-to-date variance were attributable to the timing of transfers.</t>
  </si>
  <si>
    <t>The variance was slightly unfavorable for the month, but year-to-date was favorable due to better-than-expected investment returns due to higher rates.</t>
  </si>
  <si>
    <t>Year-to-date variance was mostly timing related. Drawdowns are related to the timing of cash obligations for MTA Bus</t>
  </si>
  <si>
    <t>The favorable variance  for the month and YTD were primarily due to timing of receipt of payments.</t>
  </si>
  <si>
    <t>The unfavorable variances for the month and year-to-date were primarily due to timing.</t>
  </si>
  <si>
    <t>No receipts were expected in April. YTD receipts were on target with the budget.</t>
  </si>
  <si>
    <t>Station Maintenance transactions were favorable for the month and year-to-date due to timing of accruals.</t>
  </si>
  <si>
    <t>Transfer to Lockbox for PAYGO was lower than budgeted for the month, and year-to-date transfers were higher due to the amount of Real Property Transfer Tax Surcharge receipts in the operating account.</t>
  </si>
  <si>
    <t>The accrual variances for the month and year-to-date were favorable to the budget primarily due to the timing of booking accruals by MTA Accounting.</t>
  </si>
  <si>
    <t>The favorable accrual variance for the month was due to the timing of booking accruals by MTA Accounting. Year-to-date variance was on target.</t>
  </si>
  <si>
    <t>The variance was slightly unfavorable for the month, but year-to-date remain favorable due to better-than-expected investment returns due to higher rates.</t>
  </si>
  <si>
    <t>No receipts were expected in May or YTD.</t>
  </si>
  <si>
    <t>The unfavorable cash variances for the month was primarily due to the timing. The year-to-date  results were favorable to the budget.</t>
  </si>
  <si>
    <t>The favorable MMTOA variance reflects the May allotment of an additional MMTOA appropriation in NYS 2023-24 Enacted Budget. The Enacted Budget includes an additional $75 million in MMTOA for the year that was not reflected in the MTA 2023 Adopted Budget.</t>
  </si>
  <si>
    <t>The favorable MMTOA variances for the month and YTD reflect the May allotment of an additional appropriation in NYS 2023-24 Enacted Budget. The Enacted Budget includes an additional $75 million in MMTOA for the year that was  not reflected in the MTA 2023 Adopted Budget.</t>
  </si>
  <si>
    <t>February Financial Plan - 2023 Adopted Budget</t>
  </si>
  <si>
    <t>May 2023</t>
  </si>
  <si>
    <t xml:space="preserve">Adopted </t>
  </si>
  <si>
    <t xml:space="preserve">Budget  </t>
  </si>
  <si>
    <t>&gt; 100%</t>
  </si>
  <si>
    <t xml:space="preserve">N/A </t>
  </si>
  <si>
    <t>For-Hire Vehicle Surcharge (FHV): Subway Action Plan Account</t>
  </si>
  <si>
    <t>FHV Surcharge: General Transportation Account</t>
  </si>
  <si>
    <t>&gt; (100%)</t>
  </si>
  <si>
    <t>May 2023 Monthly</t>
  </si>
  <si>
    <t>May 2023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</si>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</sst>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  <numFmt numFmtId="172" formatCode="_(* &quot;$&quot;#,##0.000_);_(* \(&quot;$&quot;#,##0.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</cellStyleXfs>
  <cellXfs count="30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43" fontId="0" fillId="4" borderId="10" xfId="0" quotePrefix="1" applyNumberFormat="1" applyFill="1" applyBorder="1"/>
    <xf numFmtId="43" fontId="0" fillId="4" borderId="11" xfId="0" quotePrefix="1" applyNumberFormat="1" applyFill="1" applyBorder="1"/>
    <xf numFmtId="43" fontId="0" fillId="4" borderId="12" xfId="0" quotePrefix="1" applyNumberFormat="1" applyFill="1" applyBorder="1"/>
    <xf numFmtId="43" fontId="0" fillId="4" borderId="0" xfId="0" quotePrefix="1" applyNumberFormat="1" applyFill="1"/>
    <xf numFmtId="0" fontId="5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/>
    <xf numFmtId="0" fontId="17" fillId="0" borderId="0" xfId="0" applyFont="1"/>
    <xf numFmtId="0" fontId="15" fillId="0" borderId="0" xfId="0" applyFont="1"/>
    <xf numFmtId="44" fontId="15" fillId="0" borderId="0" xfId="0" applyNumberFormat="1" applyFont="1"/>
    <xf numFmtId="0" fontId="18" fillId="0" borderId="0" xfId="0" applyFont="1"/>
    <xf numFmtId="0" fontId="6" fillId="0" borderId="0" xfId="0" applyFont="1" applyAlignment="1">
      <alignment vertical="center"/>
    </xf>
    <xf numFmtId="0" fontId="7" fillId="0" borderId="13" xfId="0" applyFont="1" applyBorder="1"/>
    <xf numFmtId="0" fontId="7" fillId="0" borderId="2" xfId="0" applyFont="1" applyBorder="1"/>
    <xf numFmtId="0" fontId="7" fillId="6" borderId="7" xfId="0" applyFont="1" applyFill="1" applyBorder="1"/>
    <xf numFmtId="0" fontId="7" fillId="0" borderId="5" xfId="0" applyFont="1" applyBorder="1"/>
    <xf numFmtId="0" fontId="8" fillId="2" borderId="7" xfId="0" applyFont="1" applyFill="1" applyBorder="1" applyAlignment="1">
      <alignment horizontal="right"/>
    </xf>
    <xf numFmtId="0" fontId="7" fillId="6" borderId="8" xfId="0" applyFont="1" applyFill="1" applyBorder="1"/>
    <xf numFmtId="0" fontId="8" fillId="2" borderId="3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0" fontId="7" fillId="0" borderId="7" xfId="0" applyFont="1" applyBorder="1"/>
    <xf numFmtId="0" fontId="7" fillId="6" borderId="0" xfId="0" applyFont="1" applyFill="1"/>
    <xf numFmtId="0" fontId="22" fillId="0" borderId="0" xfId="0" applyFont="1"/>
    <xf numFmtId="0" fontId="7" fillId="0" borderId="8" xfId="0" applyFont="1" applyBorder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23" fillId="0" borderId="5" xfId="0" applyFont="1" applyBorder="1"/>
    <xf numFmtId="0" fontId="23" fillId="0" borderId="0" xfId="0" applyFont="1"/>
    <xf numFmtId="43" fontId="7" fillId="0" borderId="8" xfId="1" applyFont="1" applyBorder="1"/>
    <xf numFmtId="43" fontId="7" fillId="6" borderId="0" xfId="1" applyFont="1" applyFill="1" applyBorder="1"/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Alignment="1">
      <alignment horizontal="left" indent="1"/>
    </xf>
    <xf numFmtId="0" fontId="23" fillId="0" borderId="0" xfId="0" applyFont="1" applyAlignment="1">
      <alignment horizontal="left" indent="3"/>
    </xf>
    <xf numFmtId="0" fontId="8" fillId="2" borderId="13" xfId="0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/>
    <xf numFmtId="0" fontId="7" fillId="0" borderId="18" xfId="0" applyFont="1" applyBorder="1"/>
    <xf numFmtId="0" fontId="7" fillId="0" borderId="1" xfId="0" applyFont="1" applyBorder="1"/>
    <xf numFmtId="164" fontId="7" fillId="0" borderId="1" xfId="1" applyNumberFormat="1" applyFont="1" applyBorder="1"/>
    <xf numFmtId="164" fontId="7" fillId="0" borderId="0" xfId="0" applyNumberFormat="1" applyFont="1"/>
    <xf numFmtId="165" fontId="7" fillId="0" borderId="5" xfId="0" applyNumberFormat="1" applyFont="1" applyBorder="1"/>
    <xf numFmtId="165" fontId="7" fillId="0" borderId="0" xfId="0" applyNumberFormat="1" applyFont="1"/>
    <xf numFmtId="165" fontId="7" fillId="0" borderId="18" xfId="0" applyNumberFormat="1" applyFont="1" applyBorder="1"/>
    <xf numFmtId="165" fontId="7" fillId="0" borderId="1" xfId="0" applyNumberFormat="1" applyFont="1" applyBorder="1"/>
    <xf numFmtId="164" fontId="7" fillId="0" borderId="5" xfId="1" applyNumberFormat="1" applyFont="1" applyBorder="1"/>
    <xf numFmtId="164" fontId="7" fillId="0" borderId="18" xfId="1" applyNumberFormat="1" applyFont="1" applyBorder="1"/>
    <xf numFmtId="165" fontId="7" fillId="0" borderId="0" xfId="0" applyNumberFormat="1" applyFont="1" applyAlignment="1">
      <alignment horizontal="left" indent="4"/>
    </xf>
    <xf numFmtId="165" fontId="23" fillId="0" borderId="5" xfId="0" applyNumberFormat="1" applyFont="1" applyBorder="1"/>
    <xf numFmtId="165" fontId="23" fillId="0" borderId="0" xfId="0" applyNumberFormat="1" applyFont="1"/>
    <xf numFmtId="165" fontId="7" fillId="0" borderId="5" xfId="1" applyNumberFormat="1" applyFont="1" applyBorder="1"/>
    <xf numFmtId="165" fontId="7" fillId="0" borderId="18" xfId="1" applyNumberFormat="1" applyFont="1" applyBorder="1"/>
    <xf numFmtId="165" fontId="7" fillId="0" borderId="1" xfId="1" applyNumberFormat="1" applyFont="1" applyBorder="1"/>
    <xf numFmtId="165" fontId="8" fillId="0" borderId="10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/>
    <xf numFmtId="0" fontId="21" fillId="0" borderId="1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0" xfId="0" applyFont="1" applyAlignment="1">
      <alignment vertical="center"/>
    </xf>
    <xf numFmtId="165" fontId="7" fillId="0" borderId="0" xfId="0" applyNumberFormat="1" applyFont="1" applyAlignment="1">
      <alignment horizontal="left"/>
    </xf>
    <xf numFmtId="0" fontId="16" fillId="0" borderId="0" xfId="0" applyFont="1"/>
    <xf numFmtId="17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4" xfId="0" applyBorder="1" applyAlignment="1">
      <alignment vertical="top"/>
    </xf>
    <xf numFmtId="0" fontId="28" fillId="0" borderId="29" xfId="0" applyFont="1" applyBorder="1" applyAlignment="1">
      <alignment horizontal="left" vertical="top" wrapText="1"/>
    </xf>
    <xf numFmtId="0" fontId="28" fillId="0" borderId="29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28" fillId="0" borderId="32" xfId="0" applyFont="1" applyBorder="1" applyAlignment="1">
      <alignment vertical="top" wrapText="1"/>
    </xf>
    <xf numFmtId="0" fontId="0" fillId="0" borderId="31" xfId="0" applyBorder="1"/>
    <xf numFmtId="167" fontId="15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4" xfId="0" applyBorder="1"/>
    <xf numFmtId="0" fontId="0" fillId="0" borderId="33" xfId="0" applyBorder="1"/>
    <xf numFmtId="168" fontId="7" fillId="0" borderId="8" xfId="0" applyNumberFormat="1" applyFont="1" applyBorder="1"/>
    <xf numFmtId="168" fontId="7" fillId="6" borderId="0" xfId="0" applyNumberFormat="1" applyFont="1" applyFill="1"/>
    <xf numFmtId="168" fontId="23" fillId="0" borderId="8" xfId="1" applyNumberFormat="1" applyFont="1" applyBorder="1"/>
    <xf numFmtId="169" fontId="8" fillId="7" borderId="8" xfId="2" applyNumberFormat="1" applyFont="1" applyFill="1" applyBorder="1"/>
    <xf numFmtId="169" fontId="7" fillId="6" borderId="0" xfId="0" applyNumberFormat="1" applyFont="1" applyFill="1"/>
    <xf numFmtId="169" fontId="7" fillId="0" borderId="8" xfId="0" applyNumberFormat="1" applyFont="1" applyBorder="1"/>
    <xf numFmtId="169" fontId="8" fillId="6" borderId="8" xfId="2" applyNumberFormat="1" applyFont="1" applyFill="1" applyBorder="1"/>
    <xf numFmtId="170" fontId="0" fillId="0" borderId="0" xfId="0" applyNumberFormat="1" applyAlignment="1">
      <alignment vertical="top"/>
    </xf>
    <xf numFmtId="170" fontId="15" fillId="0" borderId="5" xfId="1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68" fontId="7" fillId="0" borderId="5" xfId="1" quotePrefix="1" applyNumberFormat="1" applyFont="1" applyBorder="1" applyAlignment="1"/>
    <xf numFmtId="168" fontId="7" fillId="0" borderId="18" xfId="1" quotePrefix="1" applyNumberFormat="1" applyFont="1" applyBorder="1" applyAlignment="1"/>
    <xf numFmtId="168" fontId="7" fillId="0" borderId="1" xfId="1" applyNumberFormat="1" applyFont="1" applyBorder="1"/>
    <xf numFmtId="168" fontId="7" fillId="0" borderId="5" xfId="1" applyNumberFormat="1" applyFont="1" applyBorder="1"/>
    <xf numFmtId="168" fontId="7" fillId="0" borderId="18" xfId="1" applyNumberFormat="1" applyFont="1" applyBorder="1"/>
    <xf numFmtId="168" fontId="23" fillId="0" borderId="5" xfId="1" applyNumberFormat="1" applyFont="1" applyBorder="1"/>
    <xf numFmtId="168" fontId="23" fillId="0" borderId="18" xfId="1" applyNumberFormat="1" applyFont="1" applyBorder="1"/>
    <xf numFmtId="168" fontId="23" fillId="0" borderId="1" xfId="1" applyNumberFormat="1" applyFont="1" applyBorder="1"/>
    <xf numFmtId="168" fontId="7" fillId="0" borderId="5" xfId="0" applyNumberFormat="1" applyFont="1" applyBorder="1"/>
    <xf numFmtId="168" fontId="7" fillId="0" borderId="18" xfId="0" applyNumberFormat="1" applyFont="1" applyBorder="1"/>
    <xf numFmtId="168" fontId="23" fillId="4" borderId="5" xfId="1" applyNumberFormat="1" applyFont="1" applyFill="1" applyBorder="1"/>
    <xf numFmtId="168" fontId="23" fillId="4" borderId="18" xfId="1" applyNumberFormat="1" applyFont="1" applyFill="1" applyBorder="1"/>
    <xf numFmtId="171" fontId="8" fillId="7" borderId="5" xfId="2" applyNumberFormat="1" applyFont="1" applyFill="1" applyBorder="1"/>
    <xf numFmtId="171" fontId="8" fillId="7" borderId="18" xfId="2" applyNumberFormat="1" applyFont="1" applyFill="1" applyBorder="1"/>
    <xf numFmtId="171" fontId="8" fillId="7" borderId="1" xfId="2" applyNumberFormat="1" applyFont="1" applyFill="1" applyBorder="1"/>
    <xf numFmtId="171" fontId="7" fillId="0" borderId="5" xfId="0" applyNumberFormat="1" applyFont="1" applyBorder="1"/>
    <xf numFmtId="171" fontId="7" fillId="0" borderId="18" xfId="0" applyNumberFormat="1" applyFont="1" applyBorder="1"/>
    <xf numFmtId="171" fontId="7" fillId="0" borderId="1" xfId="0" applyNumberFormat="1" applyFont="1" applyBorder="1"/>
    <xf numFmtId="171" fontId="8" fillId="6" borderId="10" xfId="0" applyNumberFormat="1" applyFont="1" applyFill="1" applyBorder="1" applyAlignment="1">
      <alignment vertical="center"/>
    </xf>
    <xf numFmtId="171" fontId="8" fillId="6" borderId="15" xfId="0" applyNumberFormat="1" applyFont="1" applyFill="1" applyBorder="1" applyAlignment="1">
      <alignment vertical="center"/>
    </xf>
    <xf numFmtId="171" fontId="8" fillId="6" borderId="12" xfId="2" applyNumberFormat="1" applyFont="1" applyFill="1" applyBorder="1" applyAlignment="1">
      <alignment vertical="center"/>
    </xf>
    <xf numFmtId="171" fontId="8" fillId="6" borderId="5" xfId="2" applyNumberFormat="1" applyFont="1" applyFill="1" applyBorder="1"/>
    <xf numFmtId="171" fontId="8" fillId="6" borderId="18" xfId="2" applyNumberFormat="1" applyFont="1" applyFill="1" applyBorder="1"/>
    <xf numFmtId="171" fontId="8" fillId="6" borderId="1" xfId="2" applyNumberFormat="1" applyFont="1" applyFill="1" applyBorder="1"/>
    <xf numFmtId="168" fontId="15" fillId="0" borderId="5" xfId="1" applyNumberFormat="1" applyFont="1" applyBorder="1" applyAlignment="1">
      <alignment vertical="top"/>
    </xf>
    <xf numFmtId="170" fontId="0" fillId="0" borderId="34" xfId="0" applyNumberFormat="1" applyBorder="1" applyAlignment="1">
      <alignment vertical="top"/>
    </xf>
    <xf numFmtId="170" fontId="0" fillId="0" borderId="33" xfId="0" applyNumberFormat="1" applyBorder="1" applyAlignment="1">
      <alignment vertical="top"/>
    </xf>
    <xf numFmtId="168" fontId="23" fillId="0" borderId="5" xfId="1" quotePrefix="1" applyNumberFormat="1" applyFont="1" applyBorder="1" applyAlignment="1"/>
    <xf numFmtId="168" fontId="23" fillId="0" borderId="18" xfId="1" quotePrefix="1" applyNumberFormat="1" applyFont="1" applyBorder="1" applyAlignment="1"/>
    <xf numFmtId="168" fontId="7" fillId="0" borderId="8" xfId="1" applyNumberFormat="1" applyFont="1" applyBorder="1"/>
    <xf numFmtId="0" fontId="7" fillId="6" borderId="5" xfId="0" applyFont="1" applyFill="1" applyBorder="1"/>
    <xf numFmtId="0" fontId="23" fillId="6" borderId="0" xfId="0" applyFont="1" applyFill="1" applyAlignment="1">
      <alignment horizontal="left" indent="2"/>
    </xf>
    <xf numFmtId="0" fontId="23" fillId="6" borderId="0" xfId="0" applyFont="1" applyFill="1"/>
    <xf numFmtId="0" fontId="8" fillId="0" borderId="0" xfId="0" applyFont="1" applyAlignment="1">
      <alignment vertical="center"/>
    </xf>
    <xf numFmtId="171" fontId="8" fillId="0" borderId="0" xfId="0" applyNumberFormat="1" applyFont="1" applyAlignment="1">
      <alignment vertical="center"/>
    </xf>
    <xf numFmtId="171" fontId="8" fillId="0" borderId="0" xfId="2" applyNumberFormat="1" applyFont="1" applyFill="1" applyBorder="1" applyAlignment="1">
      <alignment vertical="center"/>
    </xf>
    <xf numFmtId="0" fontId="18" fillId="6" borderId="0" xfId="0" applyFont="1" applyFill="1" applyAlignment="1">
      <alignment horizontal="left" indent="2"/>
    </xf>
    <xf numFmtId="165" fontId="23" fillId="4" borderId="0" xfId="0" applyNumberFormat="1" applyFont="1" applyFill="1"/>
    <xf numFmtId="168" fontId="23" fillId="4" borderId="1" xfId="1" applyNumberFormat="1" applyFont="1" applyFill="1" applyBorder="1"/>
    <xf numFmtId="168" fontId="7" fillId="0" borderId="0" xfId="1" quotePrefix="1" applyNumberFormat="1" applyFont="1" applyBorder="1" applyAlignment="1"/>
    <xf numFmtId="0" fontId="3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8" fontId="24" fillId="0" borderId="8" xfId="1" applyNumberFormat="1" applyFont="1" applyBorder="1"/>
    <xf numFmtId="168" fontId="24" fillId="6" borderId="0" xfId="1" applyNumberFormat="1" applyFont="1" applyFill="1" applyBorder="1"/>
    <xf numFmtId="0" fontId="4" fillId="4" borderId="0" xfId="0" applyFont="1" applyFill="1"/>
    <xf numFmtId="0" fontId="30" fillId="4" borderId="0" xfId="0" applyFont="1" applyFill="1"/>
    <xf numFmtId="0" fontId="24" fillId="0" borderId="5" xfId="0" applyFont="1" applyBorder="1"/>
    <xf numFmtId="0" fontId="33" fillId="0" borderId="0" xfId="0" applyFont="1"/>
    <xf numFmtId="0" fontId="24" fillId="0" borderId="0" xfId="0" applyFont="1"/>
    <xf numFmtId="0" fontId="24" fillId="0" borderId="0" xfId="0" applyFont="1" applyAlignment="1">
      <alignment horizontal="left" indent="1"/>
    </xf>
    <xf numFmtId="0" fontId="5" fillId="0" borderId="0" xfId="0" applyFont="1" applyAlignment="1">
      <alignment vertical="top"/>
    </xf>
    <xf numFmtId="165" fontId="32" fillId="0" borderId="0" xfId="0" applyNumberFormat="1" applyFont="1"/>
    <xf numFmtId="165" fontId="24" fillId="0" borderId="0" xfId="0" applyNumberFormat="1" applyFont="1"/>
    <xf numFmtId="168" fontId="24" fillId="0" borderId="5" xfId="1" applyNumberFormat="1" applyFont="1" applyBorder="1"/>
    <xf numFmtId="168" fontId="24" fillId="0" borderId="18" xfId="1" applyNumberFormat="1" applyFont="1" applyBorder="1"/>
    <xf numFmtId="168" fontId="24" fillId="0" borderId="1" xfId="1" applyNumberFormat="1" applyFont="1" applyBorder="1"/>
    <xf numFmtId="165" fontId="32" fillId="0" borderId="5" xfId="0" applyNumberFormat="1" applyFont="1" applyBorder="1"/>
    <xf numFmtId="165" fontId="24" fillId="0" borderId="5" xfId="0" applyNumberFormat="1" applyFont="1" applyBorder="1"/>
    <xf numFmtId="168" fontId="24" fillId="0" borderId="5" xfId="1" quotePrefix="1" applyNumberFormat="1" applyFont="1" applyBorder="1" applyAlignment="1"/>
    <xf numFmtId="168" fontId="24" fillId="0" borderId="18" xfId="1" quotePrefix="1" applyNumberFormat="1" applyFont="1" applyBorder="1" applyAlignment="1"/>
    <xf numFmtId="0" fontId="35" fillId="0" borderId="0" xfId="0" applyFont="1" applyAlignment="1">
      <alignment horizontal="left" indent="2"/>
    </xf>
    <xf numFmtId="0" fontId="32" fillId="0" borderId="5" xfId="0" applyFont="1" applyBorder="1"/>
    <xf numFmtId="0" fontId="36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Font="1"/>
    <xf numFmtId="168" fontId="32" fillId="0" borderId="8" xfId="1" applyNumberFormat="1" applyFont="1" applyBorder="1"/>
    <xf numFmtId="168" fontId="32" fillId="6" borderId="0" xfId="1" applyNumberFormat="1" applyFont="1" applyFill="1" applyBorder="1"/>
    <xf numFmtId="168" fontId="32" fillId="0" borderId="5" xfId="1" quotePrefix="1" applyNumberFormat="1" applyFont="1" applyBorder="1" applyAlignment="1"/>
    <xf numFmtId="168" fontId="32" fillId="0" borderId="18" xfId="1" quotePrefix="1" applyNumberFormat="1" applyFont="1" applyBorder="1" applyAlignment="1"/>
    <xf numFmtId="168" fontId="32" fillId="0" borderId="1" xfId="1" applyNumberFormat="1" applyFont="1" applyBorder="1"/>
    <xf numFmtId="168" fontId="32" fillId="0" borderId="5" xfId="1" applyNumberFormat="1" applyFont="1" applyBorder="1"/>
    <xf numFmtId="168" fontId="32" fillId="0" borderId="18" xfId="1" applyNumberFormat="1" applyFont="1" applyBorder="1"/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9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8" fillId="6" borderId="0" xfId="0" applyFont="1" applyFill="1" applyAlignment="1">
      <alignment horizontal="left" indent="3"/>
    </xf>
    <xf numFmtId="0" fontId="29" fillId="8" borderId="48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0" fillId="0" borderId="50" xfId="0" applyBorder="1" applyAlignment="1">
      <alignment vertical="top"/>
    </xf>
    <xf numFmtId="170" fontId="15" fillId="0" borderId="51" xfId="1" applyNumberFormat="1" applyFont="1" applyBorder="1" applyAlignment="1">
      <alignment horizontal="right" vertical="top"/>
    </xf>
    <xf numFmtId="170" fontId="15" fillId="0" borderId="52" xfId="0" applyNumberFormat="1" applyFont="1" applyBorder="1" applyAlignment="1">
      <alignment vertical="top"/>
    </xf>
    <xf numFmtId="167" fontId="15" fillId="0" borderId="51" xfId="3" applyNumberFormat="1" applyFont="1" applyBorder="1" applyAlignment="1">
      <alignment horizontal="right" vertical="top"/>
    </xf>
    <xf numFmtId="0" fontId="0" fillId="0" borderId="53" xfId="0" applyBorder="1" applyAlignment="1">
      <alignment vertical="top"/>
    </xf>
    <xf numFmtId="170" fontId="15" fillId="0" borderId="53" xfId="0" applyNumberFormat="1" applyFont="1" applyBorder="1" applyAlignment="1">
      <alignment vertical="top"/>
    </xf>
    <xf numFmtId="0" fontId="28" fillId="0" borderId="54" xfId="0" applyFont="1" applyBorder="1" applyAlignment="1">
      <alignment horizontal="left" vertical="top" wrapText="1"/>
    </xf>
    <xf numFmtId="0" fontId="0" fillId="0" borderId="43" xfId="0" applyBorder="1" applyAlignment="1">
      <alignment vertical="top"/>
    </xf>
    <xf numFmtId="170" fontId="15" fillId="0" borderId="44" xfId="1" applyNumberFormat="1" applyFont="1" applyBorder="1" applyAlignment="1">
      <alignment horizontal="right" vertical="top"/>
    </xf>
    <xf numFmtId="170" fontId="15" fillId="0" borderId="46" xfId="0" applyNumberFormat="1" applyFont="1" applyBorder="1" applyAlignment="1">
      <alignment vertical="top"/>
    </xf>
    <xf numFmtId="167" fontId="15" fillId="0" borderId="44" xfId="3" applyNumberFormat="1" applyFont="1" applyBorder="1" applyAlignment="1">
      <alignment horizontal="right"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170" fontId="15" fillId="0" borderId="45" xfId="0" applyNumberFormat="1" applyFont="1" applyBorder="1" applyAlignment="1">
      <alignment vertical="top"/>
    </xf>
    <xf numFmtId="0" fontId="28" fillId="0" borderId="47" xfId="0" applyFont="1" applyBorder="1" applyAlignment="1">
      <alignment horizontal="left" vertical="top" wrapText="1"/>
    </xf>
    <xf numFmtId="170" fontId="15" fillId="0" borderId="44" xfId="1" applyNumberFormat="1" applyFont="1" applyBorder="1" applyAlignment="1">
      <alignment vertical="top"/>
    </xf>
    <xf numFmtId="170" fontId="0" fillId="0" borderId="46" xfId="0" applyNumberFormat="1" applyBorder="1" applyAlignment="1">
      <alignment vertical="top"/>
    </xf>
    <xf numFmtId="170" fontId="0" fillId="0" borderId="45" xfId="0" applyNumberFormat="1" applyBorder="1" applyAlignment="1">
      <alignment vertical="top"/>
    </xf>
    <xf numFmtId="0" fontId="28" fillId="0" borderId="47" xfId="0" applyFont="1" applyBorder="1" applyAlignment="1">
      <alignment vertical="top" wrapText="1"/>
    </xf>
    <xf numFmtId="0" fontId="5" fillId="0" borderId="43" xfId="0" applyFont="1" applyBorder="1" applyAlignment="1">
      <alignment horizontal="left" vertical="top" indent="3"/>
    </xf>
    <xf numFmtId="170" fontId="18" fillId="0" borderId="44" xfId="1" applyNumberFormat="1" applyFont="1" applyBorder="1" applyAlignment="1">
      <alignment vertical="top"/>
    </xf>
    <xf numFmtId="170" fontId="5" fillId="0" borderId="46" xfId="0" applyNumberFormat="1" applyFont="1" applyBorder="1" applyAlignment="1">
      <alignment vertical="top"/>
    </xf>
    <xf numFmtId="167" fontId="18" fillId="0" borderId="44" xfId="3" applyNumberFormat="1" applyFont="1" applyBorder="1" applyAlignment="1">
      <alignment horizontal="right" vertical="top"/>
    </xf>
    <xf numFmtId="0" fontId="5" fillId="0" borderId="45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170" fontId="5" fillId="0" borderId="45" xfId="0" applyNumberFormat="1" applyFont="1" applyBorder="1" applyAlignment="1">
      <alignment vertical="top"/>
    </xf>
    <xf numFmtId="0" fontId="34" fillId="0" borderId="47" xfId="0" applyFont="1" applyBorder="1" applyAlignment="1">
      <alignment vertical="top" wrapText="1"/>
    </xf>
    <xf numFmtId="170" fontId="5" fillId="0" borderId="46" xfId="0" applyNumberFormat="1" applyFont="1" applyBorder="1"/>
    <xf numFmtId="0" fontId="5" fillId="0" borderId="45" xfId="0" applyFont="1" applyBorder="1"/>
    <xf numFmtId="170" fontId="5" fillId="0" borderId="45" xfId="0" applyNumberFormat="1" applyFont="1" applyBorder="1"/>
    <xf numFmtId="170" fontId="0" fillId="0" borderId="46" xfId="0" applyNumberFormat="1" applyBorder="1"/>
    <xf numFmtId="0" fontId="0" fillId="0" borderId="45" xfId="0" applyBorder="1"/>
    <xf numFmtId="170" fontId="0" fillId="0" borderId="45" xfId="0" applyNumberFormat="1" applyBorder="1"/>
    <xf numFmtId="0" fontId="28" fillId="0" borderId="47" xfId="0" applyFont="1" applyBorder="1" applyAlignment="1">
      <alignment wrapText="1"/>
    </xf>
    <xf numFmtId="170" fontId="15" fillId="0" borderId="44" xfId="1" applyNumberFormat="1" applyFont="1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5" fillId="8" borderId="8" xfId="0" applyFont="1" applyFill="1" applyBorder="1" applyAlignment="1">
      <alignment vertical="top"/>
    </xf>
    <xf numFmtId="0" fontId="5" fillId="8" borderId="8" xfId="0" applyFont="1" applyFill="1" applyBorder="1"/>
    <xf numFmtId="0" fontId="0" fillId="8" borderId="8" xfId="0" applyFill="1" applyBorder="1"/>
    <xf numFmtId="0" fontId="0" fillId="8" borderId="49" xfId="0" applyFill="1" applyBorder="1" applyAlignment="1">
      <alignment vertical="top"/>
    </xf>
    <xf numFmtId="0" fontId="0" fillId="0" borderId="38" xfId="0" applyBorder="1" applyAlignment="1">
      <alignment vertical="top"/>
    </xf>
    <xf numFmtId="170" fontId="15" fillId="0" borderId="39" xfId="1" applyNumberFormat="1" applyFont="1" applyBorder="1" applyAlignment="1">
      <alignment horizontal="right" vertical="top"/>
    </xf>
    <xf numFmtId="170" fontId="15" fillId="0" borderId="40" xfId="0" applyNumberFormat="1" applyFont="1" applyBorder="1" applyAlignment="1">
      <alignment vertical="top"/>
    </xf>
    <xf numFmtId="167" fontId="15" fillId="0" borderId="39" xfId="3" applyNumberFormat="1" applyFont="1" applyBorder="1" applyAlignment="1">
      <alignment horizontal="right" vertical="top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28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/>
    </xf>
    <xf numFmtId="0" fontId="0" fillId="0" borderId="32" xfId="0" applyBorder="1" applyAlignment="1">
      <alignment vertical="top"/>
    </xf>
    <xf numFmtId="164" fontId="7" fillId="0" borderId="8" xfId="0" applyNumberFormat="1" applyFont="1" applyBorder="1"/>
    <xf numFmtId="164" fontId="7" fillId="6" borderId="0" xfId="0" applyNumberFormat="1" applyFont="1" applyFill="1"/>
    <xf numFmtId="172" fontId="7" fillId="0" borderId="8" xfId="0" applyNumberFormat="1" applyFont="1" applyBorder="1"/>
    <xf numFmtId="172" fontId="7" fillId="6" borderId="0" xfId="0" applyNumberFormat="1" applyFont="1" applyFill="1"/>
    <xf numFmtId="172" fontId="24" fillId="0" borderId="8" xfId="1" applyNumberFormat="1" applyFont="1" applyBorder="1"/>
    <xf numFmtId="172" fontId="24" fillId="6" borderId="0" xfId="1" applyNumberFormat="1" applyFont="1" applyFill="1" applyBorder="1"/>
    <xf numFmtId="169" fontId="23" fillId="0" borderId="8" xfId="1" applyNumberFormat="1" applyFont="1" applyBorder="1"/>
    <xf numFmtId="169" fontId="23" fillId="6" borderId="0" xfId="1" applyNumberFormat="1" applyFont="1" applyFill="1" applyBorder="1"/>
    <xf numFmtId="168" fontId="7" fillId="6" borderId="0" xfId="1" applyNumberFormat="1" applyFont="1" applyFill="1"/>
    <xf numFmtId="168" fontId="23" fillId="6" borderId="8" xfId="1" applyNumberFormat="1" applyFont="1" applyFill="1" applyBorder="1"/>
    <xf numFmtId="168" fontId="23" fillId="6" borderId="0" xfId="1" applyNumberFormat="1" applyFont="1" applyFill="1"/>
    <xf numFmtId="168" fontId="7" fillId="0" borderId="1" xfId="0" applyNumberFormat="1" applyFont="1" applyBorder="1"/>
    <xf numFmtId="168" fontId="8" fillId="6" borderId="6" xfId="0" applyNumberFormat="1" applyFont="1" applyFill="1" applyBorder="1" applyAlignment="1">
      <alignment vertical="center"/>
    </xf>
    <xf numFmtId="168" fontId="8" fillId="6" borderId="6" xfId="2" applyNumberFormat="1" applyFont="1" applyFill="1" applyBorder="1" applyAlignment="1">
      <alignment vertical="center"/>
    </xf>
    <xf numFmtId="168" fontId="8" fillId="6" borderId="11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9" fillId="8" borderId="35" xfId="0" applyFont="1" applyFill="1" applyBorder="1" applyAlignment="1">
      <alignment horizontal="left" vertical="center" wrapText="1"/>
    </xf>
    <xf numFmtId="0" fontId="29" fillId="8" borderId="36" xfId="0" applyFont="1" applyFill="1" applyBorder="1" applyAlignment="1">
      <alignment horizontal="left" vertical="center" wrapText="1"/>
    </xf>
    <xf numFmtId="166" fontId="29" fillId="8" borderId="5" xfId="0" applyNumberFormat="1" applyFont="1" applyFill="1" applyBorder="1" applyAlignment="1">
      <alignment horizontal="center" vertical="center" wrapText="1"/>
    </xf>
    <xf numFmtId="166" fontId="29" fillId="8" borderId="1" xfId="0" applyNumberFormat="1" applyFont="1" applyFill="1" applyBorder="1" applyAlignment="1">
      <alignment horizontal="center" vertical="center" wrapText="1"/>
    </xf>
    <xf numFmtId="166" fontId="29" fillId="8" borderId="14" xfId="0" applyNumberFormat="1" applyFont="1" applyFill="1" applyBorder="1" applyAlignment="1">
      <alignment horizontal="center" vertical="center" wrapText="1"/>
    </xf>
    <xf numFmtId="166" fontId="29" fillId="8" borderId="4" xfId="0" applyNumberFormat="1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55" xfId="0" applyFont="1" applyFill="1" applyBorder="1" applyAlignment="1">
      <alignment horizontal="center"/>
    </xf>
    <xf numFmtId="0" fontId="10" fillId="8" borderId="56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9" fillId="8" borderId="25" xfId="0" applyFont="1" applyFill="1" applyBorder="1" applyAlignment="1">
      <alignment horizontal="left" vertical="center" wrapText="1"/>
    </xf>
    <xf numFmtId="0" fontId="29" fillId="8" borderId="26" xfId="0" applyFont="1" applyFill="1" applyBorder="1" applyAlignment="1">
      <alignment horizontal="left" vertical="center" wrapText="1"/>
    </xf>
    <xf numFmtId="166" fontId="29" fillId="8" borderId="27" xfId="0" applyNumberFormat="1" applyFont="1" applyFill="1" applyBorder="1" applyAlignment="1">
      <alignment horizontal="center" vertical="center" wrapText="1"/>
    </xf>
    <xf numFmtId="166" fontId="29" fillId="8" borderId="28" xfId="0" applyNumberFormat="1" applyFont="1" applyFill="1" applyBorder="1" applyAlignment="1">
      <alignment horizontal="center" vertical="center" wrapText="1"/>
    </xf>
    <xf numFmtId="0" fontId="29" fillId="8" borderId="27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20"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auto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6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0</xdr:row>
          <xdr:rowOff>114300</xdr:rowOff>
        </xdr:from>
        <xdr:to>
          <xdr:col>15</xdr:col>
          <xdr:colOff>295275</xdr:colOff>
          <xdr:row>2</xdr:row>
          <xdr:rowOff>247650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190500</xdr:rowOff>
        </xdr:from>
        <xdr:to>
          <xdr:col>15</xdr:col>
          <xdr:colOff>152400</xdr:colOff>
          <xdr:row>5</xdr:row>
          <xdr:rowOff>152400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6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257175</xdr:rowOff>
        </xdr:from>
        <xdr:to>
          <xdr:col>14</xdr:col>
          <xdr:colOff>152400</xdr:colOff>
          <xdr:row>5</xdr:row>
          <xdr:rowOff>76200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123825</xdr:rowOff>
        </xdr:from>
        <xdr:to>
          <xdr:col>14</xdr:col>
          <xdr:colOff>238125</xdr:colOff>
          <xdr:row>8</xdr:row>
          <xdr:rowOff>180975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171450</xdr:rowOff>
        </xdr:from>
        <xdr:to>
          <xdr:col>13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Q83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1" width="0.85546875" customWidth="1"/>
    <col min="2" max="2" width="79" customWidth="1"/>
    <col min="3" max="3" width="0.85546875" customWidth="1"/>
    <col min="4" max="5" width="14.7109375" customWidth="1"/>
    <col min="6" max="6" width="14.5703125" customWidth="1"/>
    <col min="7" max="7" width="5.140625" customWidth="1"/>
    <col min="8" max="10" width="16.7109375" customWidth="1"/>
    <col min="11" max="11" width="0.85546875" customWidth="1"/>
    <col min="12" max="13" width="13.140625" customWidth="1"/>
    <col min="27" max="27" width="7.42578125" customWidth="1"/>
    <col min="28" max="28" width="12.140625" customWidth="1"/>
    <col min="29" max="30" width="9.140625" customWidth="1"/>
  </cols>
  <sheetData>
    <row r="1" spans="1:43" ht="25.5" customHeight="1" x14ac:dyDescent="0.4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AA1" s="6"/>
      <c r="AB1" s="1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6"/>
    </row>
    <row r="2" spans="1:43" ht="22.5" customHeight="1" x14ac:dyDescent="0.4">
      <c r="A2" s="262" t="s">
        <v>137</v>
      </c>
      <c r="B2" s="262"/>
      <c r="C2" s="262"/>
      <c r="D2" s="262"/>
      <c r="E2" s="262"/>
      <c r="F2" s="262"/>
      <c r="G2" s="262"/>
      <c r="H2" s="262"/>
      <c r="I2" s="262"/>
      <c r="J2" s="262"/>
      <c r="K2" s="82"/>
      <c r="AA2" s="263" t="s">
        <v>60</v>
      </c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</row>
    <row r="3" spans="1:43" ht="22.5" customHeight="1" x14ac:dyDescent="0.4">
      <c r="A3" s="254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3" ht="21" customHeight="1" x14ac:dyDescent="0.35">
      <c r="A4" s="255" t="s">
        <v>138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AA4" s="6"/>
      <c r="AB4" s="8"/>
      <c r="AC4" s="264" t="s">
        <v>65</v>
      </c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</row>
    <row r="5" spans="1:43" ht="21" x14ac:dyDescent="0.35">
      <c r="A5" s="257" t="s">
        <v>7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AA5" s="6"/>
      <c r="AB5" s="8"/>
      <c r="AC5" s="267" t="s">
        <v>61</v>
      </c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9"/>
      <c r="AO5" s="18" t="s">
        <v>67</v>
      </c>
      <c r="AP5" s="9" t="s">
        <v>62</v>
      </c>
    </row>
    <row r="6" spans="1:43" ht="27.75" customHeight="1" x14ac:dyDescent="0.25">
      <c r="AA6" s="6"/>
      <c r="AB6" s="8"/>
      <c r="AC6" s="7" t="s">
        <v>47</v>
      </c>
      <c r="AD6" s="7" t="s">
        <v>48</v>
      </c>
      <c r="AE6" s="7" t="s">
        <v>49</v>
      </c>
      <c r="AF6" s="7" t="s">
        <v>50</v>
      </c>
      <c r="AG6" s="7" t="s">
        <v>2</v>
      </c>
      <c r="AH6" s="7" t="s">
        <v>51</v>
      </c>
      <c r="AI6" s="7" t="s">
        <v>52</v>
      </c>
      <c r="AJ6" s="7" t="s">
        <v>53</v>
      </c>
      <c r="AK6" s="7" t="s">
        <v>54</v>
      </c>
      <c r="AL6" s="7" t="s">
        <v>55</v>
      </c>
      <c r="AM6" s="7" t="s">
        <v>56</v>
      </c>
      <c r="AN6" s="7" t="s">
        <v>57</v>
      </c>
      <c r="AO6" s="7" t="s">
        <v>1</v>
      </c>
      <c r="AP6" s="7" t="s">
        <v>62</v>
      </c>
    </row>
    <row r="7" spans="1:43" s="23" customFormat="1" ht="20.25" customHeight="1" x14ac:dyDescent="0.3">
      <c r="A7" s="27"/>
      <c r="B7" s="28"/>
      <c r="C7" s="28"/>
      <c r="D7" s="259" t="s">
        <v>91</v>
      </c>
      <c r="E7" s="260"/>
      <c r="F7" s="260"/>
      <c r="G7" s="29"/>
      <c r="H7" s="259" t="s">
        <v>10</v>
      </c>
      <c r="I7" s="260"/>
      <c r="J7" s="261"/>
      <c r="AA7" s="6"/>
      <c r="AB7" s="7" t="s">
        <v>82</v>
      </c>
      <c r="AC7" s="19" t="s">
        <v>58</v>
      </c>
      <c r="AD7" s="10" t="str">
        <f>IF(RIGHT(AC7)="Z",CHAR(CODE(LEFT(AC7))+1),LEFT(AC7))&amp;IF(RIGHT(AC7)&lt;&gt;"Z",CHAR(CODE(RIGHT(AC7))+1),CHAR(65))</f>
        <v>DV</v>
      </c>
      <c r="AE7" s="10" t="str">
        <f t="shared" ref="AE7:AP8" si="0">IF(RIGHT(AD7)="Z",CHAR(CODE(LEFT(AD7))+1),LEFT(AD7))&amp;IF(RIGHT(AD7)&lt;&gt;"Z",CHAR(CODE(RIGHT(AD7))+1),CHAR(65))</f>
        <v>DW</v>
      </c>
      <c r="AF7" s="10" t="str">
        <f t="shared" si="0"/>
        <v>DX</v>
      </c>
      <c r="AG7" s="10" t="str">
        <f t="shared" si="0"/>
        <v>DY</v>
      </c>
      <c r="AH7" s="10" t="str">
        <f t="shared" si="0"/>
        <v>DZ</v>
      </c>
      <c r="AI7" s="10" t="str">
        <f t="shared" si="0"/>
        <v>EA</v>
      </c>
      <c r="AJ7" s="10" t="str">
        <f t="shared" si="0"/>
        <v>EB</v>
      </c>
      <c r="AK7" s="10" t="str">
        <f t="shared" si="0"/>
        <v>EC</v>
      </c>
      <c r="AL7" s="10" t="str">
        <f t="shared" si="0"/>
        <v>ED</v>
      </c>
      <c r="AM7" s="10" t="str">
        <f t="shared" si="0"/>
        <v>EE</v>
      </c>
      <c r="AN7" s="10" t="str">
        <f t="shared" si="0"/>
        <v>EF</v>
      </c>
      <c r="AO7" s="10" t="str">
        <f t="shared" si="0"/>
        <v>EG</v>
      </c>
      <c r="AP7" s="10" t="str">
        <f t="shared" si="0"/>
        <v>EH</v>
      </c>
      <c r="AQ7"/>
    </row>
    <row r="8" spans="1:43" s="23" customFormat="1" ht="17.25" customHeight="1" x14ac:dyDescent="0.3">
      <c r="A8" s="30"/>
      <c r="B8" s="2"/>
      <c r="C8" s="2"/>
      <c r="D8" s="31" t="s">
        <v>139</v>
      </c>
      <c r="E8" s="270" t="s">
        <v>77</v>
      </c>
      <c r="F8" s="272" t="s">
        <v>6</v>
      </c>
      <c r="G8" s="32"/>
      <c r="H8" s="33" t="s">
        <v>139</v>
      </c>
      <c r="I8" s="270" t="s">
        <v>77</v>
      </c>
      <c r="J8" s="270" t="s">
        <v>6</v>
      </c>
      <c r="AA8" s="6"/>
      <c r="AB8" s="7" t="s">
        <v>66</v>
      </c>
      <c r="AC8" s="19" t="s">
        <v>59</v>
      </c>
      <c r="AD8" s="10" t="str">
        <f>IF(RIGHT(AC8)="Z",CHAR(CODE(LEFT(AC8))+1),LEFT(AC8))&amp;IF(RIGHT(AC8)&lt;&gt;"Z",CHAR(CODE(RIGHT(AC8))+1),CHAR(65))</f>
        <v>AB</v>
      </c>
      <c r="AE8" s="10" t="str">
        <f t="shared" si="0"/>
        <v>AC</v>
      </c>
      <c r="AF8" s="10" t="str">
        <f t="shared" si="0"/>
        <v>AD</v>
      </c>
      <c r="AG8" s="10" t="str">
        <f t="shared" si="0"/>
        <v>AE</v>
      </c>
      <c r="AH8" s="10" t="str">
        <f t="shared" si="0"/>
        <v>AF</v>
      </c>
      <c r="AI8" s="10" t="str">
        <f t="shared" si="0"/>
        <v>AG</v>
      </c>
      <c r="AJ8" s="10" t="str">
        <f t="shared" si="0"/>
        <v>AH</v>
      </c>
      <c r="AK8" s="10" t="str">
        <f t="shared" si="0"/>
        <v>AI</v>
      </c>
      <c r="AL8" s="10" t="str">
        <f t="shared" si="0"/>
        <v>AJ</v>
      </c>
      <c r="AM8" s="10" t="str">
        <f t="shared" si="0"/>
        <v>AK</v>
      </c>
      <c r="AN8" s="10" t="str">
        <f t="shared" si="0"/>
        <v>AL</v>
      </c>
      <c r="AO8" s="10" t="str">
        <f t="shared" si="0"/>
        <v>AM</v>
      </c>
      <c r="AP8" s="10" t="str">
        <f t="shared" si="0"/>
        <v>AN</v>
      </c>
    </row>
    <row r="9" spans="1:43" s="23" customFormat="1" ht="14.25" customHeight="1" x14ac:dyDescent="0.3">
      <c r="A9" s="30"/>
      <c r="B9" s="2"/>
      <c r="C9" s="2"/>
      <c r="D9" s="34" t="s">
        <v>140</v>
      </c>
      <c r="E9" s="271"/>
      <c r="F9" s="273"/>
      <c r="G9" s="32"/>
      <c r="H9" s="34" t="s">
        <v>140</v>
      </c>
      <c r="I9" s="271"/>
      <c r="J9" s="271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3" s="23" customFormat="1" ht="17.25" customHeight="1" x14ac:dyDescent="0.3">
      <c r="A10" s="30"/>
      <c r="B10" s="2"/>
      <c r="C10" s="2"/>
      <c r="D10" s="35"/>
      <c r="E10" s="35"/>
      <c r="F10" s="35"/>
      <c r="G10" s="36"/>
      <c r="H10" s="35"/>
      <c r="I10" s="35"/>
      <c r="J10" s="35"/>
      <c r="AA10" s="6"/>
      <c r="AB10" s="7" t="s">
        <v>63</v>
      </c>
      <c r="AC10" s="11" t="e">
        <f ca="1">IF(LEFT(#REF!,3)=$AC$6,INDIRECT("'Subsidy Data - Hyperion'!"&amp;$AC$7&amp;$AA12),IF(LEFT(#REF!,3)=$AD$6,INDIRECT("'Subsidy Data - Hyperion'!"&amp;$AD$7&amp;$AA12),IF(LEFT(#REF!,3)=$AE$6,INDIRECT("'Subsidy Data - Hyperion'!"&amp;$AE$7&amp;$AA12),IF(LEFT(#REF!,3)=$AF$6,INDIRECT("'Subsidy Data - Hyperion'!"&amp;$AF$7&amp;$AA12),IF(LEFT(#REF!,3)=$AG$6,INDIRECT("'Subsidy Data - Hyperion'!"&amp;$AG$7&amp;$AA12),IF(LEFT(#REF!,3)=$AH$6,INDIRECT("'Subsidy Data - Hyperion'!"&amp;$AH$7&amp;$AA12),IF(LEFT(#REF!,3)=$AI$6,INDIRECT("'Subsidy Data - Hyperion'!"&amp;$AI$7&amp;$AA12),IF(LEFT(#REF!,3)=$AJ$6,INDIRECT("'Subsidy Data - Hyperion'!"&amp;$AJ$7&amp;$AA12),IF(LEFT(#REF!,3)=$AK$6,INDIRECT("'Subsidy Data - Hyperion'!"&amp;$AK$7&amp;$AA12),IF(LEFT(#REF!,3)=$AL$6,INDIRECT("'Subsidy Data - Hyperion'!"&amp;$AL$7&amp;$AA12),IF(LEFT(#REF!,3)=$AM$6,INDIRECT("'Subsidy Data - Hyperion'!"&amp;$AM$7&amp;$AA12),INDIRECT("'Subsidy Data - Hyperion'!"&amp;$AN$7&amp;$AA12))))))))))))</f>
        <v>#REF!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</row>
    <row r="11" spans="1:43" s="23" customFormat="1" ht="17.25" customHeight="1" x14ac:dyDescent="0.3">
      <c r="A11" s="30"/>
      <c r="B11" s="37" t="s">
        <v>3</v>
      </c>
      <c r="C11" s="2"/>
      <c r="D11" s="38"/>
      <c r="E11" s="38"/>
      <c r="F11" s="38"/>
      <c r="G11" s="36"/>
      <c r="H11" s="38"/>
      <c r="I11" s="38"/>
      <c r="J11" s="38"/>
      <c r="AA11" s="6"/>
      <c r="AB11" s="7"/>
      <c r="AC11" s="6" t="s">
        <v>64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3" s="23" customFormat="1" ht="17.25" customHeight="1" x14ac:dyDescent="0.3">
      <c r="A12" s="30"/>
      <c r="B12" s="48" t="s">
        <v>4</v>
      </c>
      <c r="C12" s="2"/>
      <c r="D12" s="137">
        <v>265.62430806632227</v>
      </c>
      <c r="E12" s="137">
        <v>272.85040000049821</v>
      </c>
      <c r="F12" s="137">
        <v>7.2260919341759404</v>
      </c>
      <c r="G12" s="246"/>
      <c r="H12" s="137">
        <v>265.62430806632227</v>
      </c>
      <c r="I12" s="137">
        <v>272.85040000049821</v>
      </c>
      <c r="J12" s="137">
        <v>7.2260919341759404</v>
      </c>
      <c r="AA12" s="8">
        <v>157</v>
      </c>
      <c r="AB12" s="1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3" s="23" customFormat="1" ht="17.25" customHeight="1" x14ac:dyDescent="0.3">
      <c r="A13" s="30"/>
      <c r="B13" s="48" t="s">
        <v>5</v>
      </c>
      <c r="C13" s="2"/>
      <c r="D13" s="137">
        <v>45.142695745030998</v>
      </c>
      <c r="E13" s="137">
        <v>92.7</v>
      </c>
      <c r="F13" s="137">
        <v>47.557304254969004</v>
      </c>
      <c r="G13" s="246"/>
      <c r="H13" s="137">
        <v>232.49837400747714</v>
      </c>
      <c r="I13" s="137">
        <v>235.556713</v>
      </c>
      <c r="J13" s="137">
        <v>3.058338992522863</v>
      </c>
      <c r="AA13" s="8">
        <f>AA12+1</f>
        <v>158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3" s="23" customFormat="1" ht="17.25" customHeight="1" x14ac:dyDescent="0.3">
      <c r="A14" s="30"/>
      <c r="B14" s="48" t="s">
        <v>94</v>
      </c>
      <c r="C14" s="2"/>
      <c r="D14" s="137">
        <v>33.46208297906562</v>
      </c>
      <c r="E14" s="137">
        <v>19.341066119999997</v>
      </c>
      <c r="F14" s="137">
        <v>-14.121016859065623</v>
      </c>
      <c r="G14" s="246"/>
      <c r="H14" s="137">
        <v>167.31041489532811</v>
      </c>
      <c r="I14" s="137">
        <v>97.614540109999979</v>
      </c>
      <c r="J14" s="137">
        <v>-69.69587478532813</v>
      </c>
      <c r="AA14" s="8">
        <f>AA13+13</f>
        <v>171</v>
      </c>
      <c r="AB14" s="6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3" s="23" customFormat="1" ht="17.25" customHeight="1" x14ac:dyDescent="0.3">
      <c r="A15" s="30"/>
      <c r="B15" s="48" t="s">
        <v>95</v>
      </c>
      <c r="C15" s="2"/>
      <c r="D15" s="137">
        <v>19.388320340000003</v>
      </c>
      <c r="E15" s="137">
        <v>9.6401138299999971</v>
      </c>
      <c r="F15" s="137">
        <v>-9.7482065100000064</v>
      </c>
      <c r="G15" s="246"/>
      <c r="H15" s="137">
        <v>96.941601700000021</v>
      </c>
      <c r="I15" s="137">
        <v>47.641994319999988</v>
      </c>
      <c r="J15" s="137">
        <v>-49.299607380000033</v>
      </c>
      <c r="AA15" s="8">
        <f>AA14+15</f>
        <v>186</v>
      </c>
      <c r="AB15" s="1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3" s="23" customFormat="1" ht="17.25" customHeight="1" x14ac:dyDescent="0.3">
      <c r="A16" s="30"/>
      <c r="B16" s="48" t="s">
        <v>97</v>
      </c>
      <c r="C16" s="2"/>
      <c r="D16" s="137">
        <v>0</v>
      </c>
      <c r="E16" s="137">
        <v>2.8792631200000001</v>
      </c>
      <c r="F16" s="137">
        <v>2.8792631200000001</v>
      </c>
      <c r="G16" s="246"/>
      <c r="H16" s="137">
        <v>0</v>
      </c>
      <c r="I16" s="137">
        <v>13.368548919999999</v>
      </c>
      <c r="J16" s="137">
        <v>13.368548919999999</v>
      </c>
      <c r="AA16" s="8">
        <f>AA15+6</f>
        <v>192</v>
      </c>
      <c r="AB16" s="1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3" s="23" customFormat="1" ht="17.25" customHeight="1" x14ac:dyDescent="0.3">
      <c r="A17" s="30"/>
      <c r="B17" s="48" t="s">
        <v>8</v>
      </c>
      <c r="C17" s="2"/>
      <c r="D17" s="137">
        <v>41.671649379999998</v>
      </c>
      <c r="E17" s="137">
        <v>30.598921799999999</v>
      </c>
      <c r="F17" s="137">
        <v>-11.072727579999999</v>
      </c>
      <c r="G17" s="246"/>
      <c r="H17" s="137">
        <v>208.35824689999998</v>
      </c>
      <c r="I17" s="137">
        <v>149.81867640000002</v>
      </c>
      <c r="J17" s="137">
        <v>-58.539570499999968</v>
      </c>
      <c r="AA17" s="8">
        <f>AA16+5</f>
        <v>197</v>
      </c>
      <c r="AB17" s="1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3" s="23" customFormat="1" ht="17.25" customHeight="1" x14ac:dyDescent="0.3">
      <c r="A18" s="30"/>
      <c r="B18" s="2"/>
      <c r="C18" s="2"/>
      <c r="D18" s="101">
        <v>405.2890565104189</v>
      </c>
      <c r="E18" s="101">
        <v>428.0097648704982</v>
      </c>
      <c r="F18" s="101">
        <v>22.7207083600793</v>
      </c>
      <c r="G18" s="102"/>
      <c r="H18" s="101">
        <v>970.73294556912742</v>
      </c>
      <c r="I18" s="101">
        <v>816.85087275049818</v>
      </c>
      <c r="J18" s="101">
        <v>-153.88207281862924</v>
      </c>
      <c r="K18" s="24">
        <v>2489.7212752419928</v>
      </c>
      <c r="AA18" s="8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3" s="23" customFormat="1" ht="17.25" customHeight="1" x14ac:dyDescent="0.3">
      <c r="A19" s="30"/>
      <c r="B19" s="2"/>
      <c r="C19" s="2"/>
      <c r="D19" s="238"/>
      <c r="E19" s="238"/>
      <c r="F19" s="238"/>
      <c r="G19" s="239"/>
      <c r="H19" s="238"/>
      <c r="I19" s="238"/>
      <c r="J19" s="238"/>
      <c r="AA19" s="8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3" s="23" customFormat="1" ht="17.25" customHeight="1" x14ac:dyDescent="0.3">
      <c r="A20" s="30"/>
      <c r="B20" s="37" t="s">
        <v>11</v>
      </c>
      <c r="C20" s="2"/>
      <c r="D20" s="240"/>
      <c r="E20" s="240"/>
      <c r="F20" s="240"/>
      <c r="G20" s="241"/>
      <c r="H20" s="240"/>
      <c r="I20" s="240"/>
      <c r="J20" s="240"/>
      <c r="AA20" s="8"/>
      <c r="AB20" s="1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3" s="23" customFormat="1" ht="17.25" customHeight="1" x14ac:dyDescent="0.3">
      <c r="A21" s="30"/>
      <c r="B21" s="48" t="s">
        <v>12</v>
      </c>
      <c r="C21" s="2"/>
      <c r="D21" s="137">
        <v>144.84352684564948</v>
      </c>
      <c r="E21" s="137">
        <v>158.01991470402658</v>
      </c>
      <c r="F21" s="137">
        <v>13.176387858377097</v>
      </c>
      <c r="G21" s="246"/>
      <c r="H21" s="137">
        <v>709.565236481787</v>
      </c>
      <c r="I21" s="137">
        <v>705.46524811402651</v>
      </c>
      <c r="J21" s="137">
        <v>-4.0999883677604885</v>
      </c>
      <c r="AA21" s="8">
        <f>AA17+24</f>
        <v>221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3" s="23" customFormat="1" ht="17.25" customHeight="1" x14ac:dyDescent="0.3">
      <c r="A22" s="30"/>
      <c r="B22" s="48" t="s">
        <v>13</v>
      </c>
      <c r="C22" s="2"/>
      <c r="D22" s="137">
        <v>48.849999999999994</v>
      </c>
      <c r="E22" s="137">
        <v>48.849999999999994</v>
      </c>
      <c r="F22" s="137">
        <v>0</v>
      </c>
      <c r="G22" s="246"/>
      <c r="H22" s="137">
        <v>48.849999999999994</v>
      </c>
      <c r="I22" s="137">
        <v>48.849999999999994</v>
      </c>
      <c r="J22" s="137">
        <v>0</v>
      </c>
      <c r="AA22" s="8">
        <f>AA21+1</f>
        <v>222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3" s="23" customFormat="1" ht="17.25" customHeight="1" x14ac:dyDescent="0.3">
      <c r="A23" s="30"/>
      <c r="B23" s="48" t="s">
        <v>14</v>
      </c>
      <c r="C23" s="2"/>
      <c r="D23" s="137">
        <v>0</v>
      </c>
      <c r="E23" s="137">
        <v>37.096053999999995</v>
      </c>
      <c r="F23" s="137">
        <v>37.096053999999995</v>
      </c>
      <c r="G23" s="246"/>
      <c r="H23" s="137">
        <v>70.684960259999983</v>
      </c>
      <c r="I23" s="137">
        <v>70.700063609999987</v>
      </c>
      <c r="J23" s="137">
        <v>1.5103350000003957E-2</v>
      </c>
      <c r="AA23" s="8">
        <f>AA22+1</f>
        <v>223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3" s="23" customFormat="1" ht="17.25" customHeight="1" x14ac:dyDescent="0.3">
      <c r="A24" s="30"/>
      <c r="B24" s="2"/>
      <c r="C24" s="2"/>
      <c r="D24" s="101">
        <v>193.69352684564947</v>
      </c>
      <c r="E24" s="101">
        <v>243.96596870402658</v>
      </c>
      <c r="F24" s="101">
        <v>50.272441858377107</v>
      </c>
      <c r="G24" s="102"/>
      <c r="H24" s="101">
        <v>829.10019674178704</v>
      </c>
      <c r="I24" s="101">
        <v>825.01531172402656</v>
      </c>
      <c r="J24" s="101">
        <v>-4.0848850177604845</v>
      </c>
      <c r="K24" s="24">
        <v>2137.9625608561064</v>
      </c>
      <c r="AA24" s="8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3" s="23" customFormat="1" ht="17.25" customHeight="1" x14ac:dyDescent="0.3">
      <c r="A25" s="30"/>
      <c r="B25" s="2"/>
      <c r="C25" s="2"/>
      <c r="D25" s="238"/>
      <c r="E25" s="238"/>
      <c r="F25" s="238"/>
      <c r="G25" s="239"/>
      <c r="H25" s="238"/>
      <c r="I25" s="238"/>
      <c r="J25" s="238"/>
      <c r="AA25" s="8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3" s="23" customFormat="1" ht="17.25" customHeight="1" x14ac:dyDescent="0.3">
      <c r="A26" s="30"/>
      <c r="B26" s="37" t="s">
        <v>15</v>
      </c>
      <c r="C26" s="2"/>
      <c r="D26" s="242"/>
      <c r="E26" s="242"/>
      <c r="F26" s="242"/>
      <c r="G26" s="243"/>
      <c r="H26" s="242"/>
      <c r="I26" s="242"/>
      <c r="J26" s="242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8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25"/>
    </row>
    <row r="27" spans="1:43" s="155" customFormat="1" ht="17.25" customHeight="1" x14ac:dyDescent="0.3">
      <c r="A27" s="154"/>
      <c r="B27" s="157" t="s">
        <v>17</v>
      </c>
      <c r="C27" s="156"/>
      <c r="D27" s="150">
        <v>28.267893529999998</v>
      </c>
      <c r="E27" s="150">
        <v>30.401190369999998</v>
      </c>
      <c r="F27" s="150">
        <v>2.1332968399999999</v>
      </c>
      <c r="G27" s="151"/>
      <c r="H27" s="150">
        <v>141.33946764999999</v>
      </c>
      <c r="I27" s="150">
        <v>144.21870825999997</v>
      </c>
      <c r="J27" s="150">
        <v>2.8792406099999823</v>
      </c>
      <c r="AA27" s="8">
        <f>AA23+5</f>
        <v>228</v>
      </c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</row>
    <row r="28" spans="1:43" s="170" customFormat="1" ht="17.25" hidden="1" customHeight="1" x14ac:dyDescent="0.3">
      <c r="A28" s="169"/>
      <c r="B28" s="171" t="s">
        <v>19</v>
      </c>
      <c r="C28" s="172"/>
      <c r="D28" s="173">
        <v>0</v>
      </c>
      <c r="E28" s="173">
        <v>0</v>
      </c>
      <c r="F28" s="173">
        <v>0</v>
      </c>
      <c r="G28" s="174"/>
      <c r="H28" s="173">
        <v>0</v>
      </c>
      <c r="I28" s="173">
        <v>0</v>
      </c>
      <c r="J28" s="173">
        <v>0</v>
      </c>
      <c r="AA28" s="16">
        <f>AA27+1</f>
        <v>229</v>
      </c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</row>
    <row r="29" spans="1:43" s="155" customFormat="1" ht="17.25" customHeight="1" x14ac:dyDescent="0.3">
      <c r="A29" s="154"/>
      <c r="B29" s="157" t="s">
        <v>96</v>
      </c>
      <c r="C29" s="156"/>
      <c r="D29" s="150">
        <v>0</v>
      </c>
      <c r="E29" s="150">
        <v>0</v>
      </c>
      <c r="F29" s="150">
        <v>0</v>
      </c>
      <c r="G29" s="151"/>
      <c r="H29" s="150">
        <v>0</v>
      </c>
      <c r="I29" s="150">
        <v>0</v>
      </c>
      <c r="J29" s="150">
        <v>0</v>
      </c>
      <c r="AA29" s="8">
        <f>AA28+1</f>
        <v>230</v>
      </c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</row>
    <row r="30" spans="1:43" s="155" customFormat="1" ht="17.25" customHeight="1" x14ac:dyDescent="0.3">
      <c r="A30" s="154"/>
      <c r="B30" s="157" t="s">
        <v>18</v>
      </c>
      <c r="C30" s="156"/>
      <c r="D30" s="150">
        <v>0</v>
      </c>
      <c r="E30" s="150">
        <v>0</v>
      </c>
      <c r="F30" s="150">
        <v>0</v>
      </c>
      <c r="G30" s="151"/>
      <c r="H30" s="150">
        <v>0</v>
      </c>
      <c r="I30" s="150">
        <v>0</v>
      </c>
      <c r="J30" s="150">
        <v>0</v>
      </c>
      <c r="AA30" s="8">
        <f>AA29+5</f>
        <v>235</v>
      </c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</row>
    <row r="31" spans="1:43" s="155" customFormat="1" ht="17.25" customHeight="1" x14ac:dyDescent="0.3">
      <c r="A31" s="154"/>
      <c r="B31" s="157"/>
      <c r="C31" s="156"/>
      <c r="D31" s="101">
        <v>28.267893529999998</v>
      </c>
      <c r="E31" s="101">
        <v>30.401190369999998</v>
      </c>
      <c r="F31" s="101">
        <v>2.1332968399999999</v>
      </c>
      <c r="G31" s="102"/>
      <c r="H31" s="101">
        <v>141.33946764999999</v>
      </c>
      <c r="I31" s="101">
        <v>144.21870825999997</v>
      </c>
      <c r="J31" s="101">
        <v>2.8792406099999823</v>
      </c>
      <c r="AA31" s="8">
        <f>AA30+1</f>
        <v>236</v>
      </c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</row>
    <row r="32" spans="1:43" s="25" customFormat="1" ht="17.25" customHeight="1" x14ac:dyDescent="0.3">
      <c r="A32" s="188"/>
      <c r="C32" s="42"/>
      <c r="D32" s="244"/>
      <c r="E32" s="244"/>
      <c r="F32" s="244"/>
      <c r="G32" s="245"/>
      <c r="H32" s="244"/>
      <c r="I32" s="244"/>
      <c r="J32" s="244"/>
      <c r="AA32" s="8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s="25" customFormat="1" ht="17.25" customHeight="1" x14ac:dyDescent="0.3">
      <c r="A33" s="41"/>
      <c r="B33" s="148" t="s">
        <v>93</v>
      </c>
      <c r="C33" s="42"/>
      <c r="D33" s="101">
        <v>0</v>
      </c>
      <c r="E33" s="101">
        <v>0</v>
      </c>
      <c r="F33" s="101">
        <v>0</v>
      </c>
      <c r="G33" s="102"/>
      <c r="H33" s="101">
        <v>1.44109424</v>
      </c>
      <c r="I33" s="101">
        <v>1.0244939499999999</v>
      </c>
      <c r="J33" s="101">
        <v>-0.4166002900000001</v>
      </c>
      <c r="AA33" s="8">
        <f>AA31+2</f>
        <v>238</v>
      </c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s="25" customFormat="1" ht="17.25" customHeight="1" x14ac:dyDescent="0.3">
      <c r="A34" s="41"/>
      <c r="B34" s="49"/>
      <c r="C34" s="42"/>
      <c r="D34" s="244"/>
      <c r="E34" s="244"/>
      <c r="F34" s="244"/>
      <c r="G34" s="245"/>
      <c r="H34" s="244"/>
      <c r="I34" s="244"/>
      <c r="J34" s="244"/>
      <c r="AA34" s="8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s="25" customFormat="1" ht="17.25" customHeight="1" x14ac:dyDescent="0.3">
      <c r="A35" s="41"/>
      <c r="B35" s="148" t="s">
        <v>92</v>
      </c>
      <c r="C35" s="42"/>
      <c r="D35" s="101">
        <v>0</v>
      </c>
      <c r="E35" s="101">
        <v>0</v>
      </c>
      <c r="F35" s="101">
        <v>0</v>
      </c>
      <c r="G35" s="102"/>
      <c r="H35" s="101">
        <v>0</v>
      </c>
      <c r="I35" s="101">
        <v>0</v>
      </c>
      <c r="J35" s="101">
        <v>0</v>
      </c>
      <c r="AA35" s="8">
        <f>AA33+2</f>
        <v>240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s="25" customFormat="1" ht="17.25" customHeight="1" x14ac:dyDescent="0.3">
      <c r="A36" s="41"/>
      <c r="B36" s="49"/>
      <c r="C36" s="42"/>
      <c r="D36" s="244"/>
      <c r="E36" s="244"/>
      <c r="F36" s="244"/>
      <c r="G36" s="245"/>
      <c r="H36" s="244"/>
      <c r="I36" s="244"/>
      <c r="J36" s="244"/>
      <c r="AA36" s="8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1:42" s="23" customFormat="1" ht="17.25" customHeight="1" x14ac:dyDescent="0.3">
      <c r="A37" s="30"/>
      <c r="B37" s="149" t="s">
        <v>85</v>
      </c>
      <c r="C37" s="2"/>
      <c r="D37" s="103"/>
      <c r="E37" s="103"/>
      <c r="F37" s="103"/>
      <c r="G37" s="102"/>
      <c r="H37" s="103"/>
      <c r="I37" s="103"/>
      <c r="J37" s="103"/>
      <c r="AA37" s="8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s="155" customFormat="1" ht="17.25" customHeight="1" x14ac:dyDescent="0.3">
      <c r="A38" s="154"/>
      <c r="B38" s="157" t="s">
        <v>16</v>
      </c>
      <c r="C38" s="156"/>
      <c r="D38" s="150">
        <v>0</v>
      </c>
      <c r="E38" s="150">
        <v>0</v>
      </c>
      <c r="F38" s="150">
        <v>0</v>
      </c>
      <c r="G38" s="151"/>
      <c r="H38" s="150">
        <v>0</v>
      </c>
      <c r="I38" s="150">
        <v>0</v>
      </c>
      <c r="J38" s="150">
        <v>0</v>
      </c>
      <c r="AA38" s="8">
        <f>AA35+2</f>
        <v>242</v>
      </c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</row>
    <row r="39" spans="1:42" s="155" customFormat="1" ht="17.25" customHeight="1" x14ac:dyDescent="0.3">
      <c r="A39" s="154"/>
      <c r="B39" s="157" t="s">
        <v>20</v>
      </c>
      <c r="C39" s="156"/>
      <c r="D39" s="150">
        <v>25.972779459999998</v>
      </c>
      <c r="E39" s="150">
        <v>27.05472542</v>
      </c>
      <c r="F39" s="150">
        <v>1.0819459600000023</v>
      </c>
      <c r="G39" s="151"/>
      <c r="H39" s="150">
        <v>129.86389729999999</v>
      </c>
      <c r="I39" s="150">
        <v>130.66792866200001</v>
      </c>
      <c r="J39" s="150">
        <v>0.80403136200001768</v>
      </c>
      <c r="AA39" s="8">
        <f t="shared" ref="AA39:AA44" si="1">AA38+1</f>
        <v>243</v>
      </c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</row>
    <row r="40" spans="1:42" s="155" customFormat="1" ht="17.25" customHeight="1" x14ac:dyDescent="0.3">
      <c r="A40" s="154"/>
      <c r="B40" s="157" t="s">
        <v>87</v>
      </c>
      <c r="C40" s="156"/>
      <c r="D40" s="150">
        <v>12.878762500000008</v>
      </c>
      <c r="E40" s="150">
        <v>12.878762</v>
      </c>
      <c r="F40" s="150">
        <v>-5.0000000761940555E-7</v>
      </c>
      <c r="G40" s="151"/>
      <c r="H40" s="150">
        <v>64.01127500000004</v>
      </c>
      <c r="I40" s="150">
        <v>63.883761999999997</v>
      </c>
      <c r="J40" s="150">
        <v>-0.12751300000004306</v>
      </c>
      <c r="AA40" s="8">
        <f t="shared" si="1"/>
        <v>244</v>
      </c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</row>
    <row r="41" spans="1:42" s="155" customFormat="1" ht="17.25" customHeight="1" x14ac:dyDescent="0.3">
      <c r="A41" s="154"/>
      <c r="B41" s="157" t="s">
        <v>88</v>
      </c>
      <c r="C41" s="156"/>
      <c r="D41" s="150">
        <v>14.595930880703351</v>
      </c>
      <c r="E41" s="150">
        <v>14.59593087</v>
      </c>
      <c r="F41" s="150">
        <v>-1.0703351094321079E-8</v>
      </c>
      <c r="G41" s="151"/>
      <c r="H41" s="150">
        <v>72.546111902109743</v>
      </c>
      <c r="I41" s="150">
        <v>72.546111757999995</v>
      </c>
      <c r="J41" s="150">
        <v>-1.4410974813472421E-7</v>
      </c>
      <c r="AA41" s="8">
        <f t="shared" si="1"/>
        <v>245</v>
      </c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</row>
    <row r="42" spans="1:42" s="170" customFormat="1" ht="17.25" customHeight="1" x14ac:dyDescent="0.3">
      <c r="A42" s="169"/>
      <c r="B42" s="171" t="s">
        <v>90</v>
      </c>
      <c r="C42" s="172"/>
      <c r="D42" s="173">
        <v>-10.883920949999998</v>
      </c>
      <c r="E42" s="173">
        <v>-14.595885991999998</v>
      </c>
      <c r="F42" s="173">
        <v>-3.7119650419999992</v>
      </c>
      <c r="G42" s="174"/>
      <c r="H42" s="173">
        <v>-54.419604749999991</v>
      </c>
      <c r="I42" s="173">
        <v>-49.140843741999994</v>
      </c>
      <c r="J42" s="173">
        <v>5.2787610079999965</v>
      </c>
      <c r="AA42" s="16">
        <f t="shared" si="1"/>
        <v>246</v>
      </c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</row>
    <row r="43" spans="1:42" s="170" customFormat="1" ht="17.25" customHeight="1" x14ac:dyDescent="0.3">
      <c r="A43" s="169"/>
      <c r="B43" s="171" t="s">
        <v>89</v>
      </c>
      <c r="C43" s="172"/>
      <c r="D43" s="173">
        <v>-42.563551890703351</v>
      </c>
      <c r="E43" s="173">
        <v>-39.933532297999996</v>
      </c>
      <c r="F43" s="173">
        <v>2.6300195927033556</v>
      </c>
      <c r="G43" s="174"/>
      <c r="H43" s="173">
        <v>-212.00167945210973</v>
      </c>
      <c r="I43" s="173">
        <v>-217.956958668</v>
      </c>
      <c r="J43" s="173">
        <v>-5.9552792158902719</v>
      </c>
      <c r="AA43" s="16">
        <f t="shared" si="1"/>
        <v>247</v>
      </c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</row>
    <row r="44" spans="1:42" s="23" customFormat="1" ht="17.25" customHeight="1" x14ac:dyDescent="0.3">
      <c r="A44" s="30"/>
      <c r="B44" s="171"/>
      <c r="C44" s="2"/>
      <c r="D44" s="101">
        <v>1.1175870895385742E-14</v>
      </c>
      <c r="E44" s="101">
        <v>7.4505805969238278E-15</v>
      </c>
      <c r="F44" s="101">
        <v>-3.7252902984619147E-15</v>
      </c>
      <c r="G44" s="102"/>
      <c r="H44" s="101">
        <v>3.3527612686157227E-14</v>
      </c>
      <c r="I44" s="101">
        <v>9.9999904632568362E-9</v>
      </c>
      <c r="J44" s="101">
        <v>9.9999569356441503E-9</v>
      </c>
      <c r="AA44" s="8">
        <f t="shared" si="1"/>
        <v>248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s="23" customFormat="1" ht="17.25" customHeight="1" x14ac:dyDescent="0.3">
      <c r="A45" s="30"/>
      <c r="B45" s="39"/>
      <c r="C45" s="2"/>
      <c r="D45" s="43"/>
      <c r="E45" s="43"/>
      <c r="F45" s="43"/>
      <c r="G45" s="44"/>
      <c r="H45" s="43"/>
      <c r="I45" s="43"/>
      <c r="J45" s="43"/>
      <c r="AA45" s="8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s="23" customFormat="1" ht="17.25" customHeight="1" x14ac:dyDescent="0.3">
      <c r="A46" s="30"/>
      <c r="B46" s="37" t="s">
        <v>21</v>
      </c>
      <c r="C46" s="2"/>
      <c r="D46" s="238"/>
      <c r="E46" s="238"/>
      <c r="F46" s="238"/>
      <c r="G46" s="239"/>
      <c r="H46" s="238"/>
      <c r="I46" s="238"/>
      <c r="J46" s="238"/>
      <c r="AA46" s="8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s="23" customFormat="1" ht="17.25" customHeight="1" x14ac:dyDescent="0.3">
      <c r="A47" s="30"/>
      <c r="B47" s="48" t="s">
        <v>22</v>
      </c>
      <c r="C47" s="2"/>
      <c r="D47" s="137">
        <v>7.3129999999999997</v>
      </c>
      <c r="E47" s="137">
        <v>46.980999995897392</v>
      </c>
      <c r="F47" s="137">
        <v>39.667999995897389</v>
      </c>
      <c r="G47" s="246"/>
      <c r="H47" s="137">
        <v>54.293999999999997</v>
      </c>
      <c r="I47" s="137">
        <v>46.980999995897392</v>
      </c>
      <c r="J47" s="137">
        <v>-7.3130000041026051</v>
      </c>
      <c r="AA47" s="8">
        <f>AA44+2</f>
        <v>250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s="23" customFormat="1" ht="17.25" customHeight="1" x14ac:dyDescent="0.3">
      <c r="A48" s="30"/>
      <c r="B48" s="48" t="s">
        <v>86</v>
      </c>
      <c r="C48" s="2"/>
      <c r="D48" s="137">
        <v>1.8794409999999999</v>
      </c>
      <c r="E48" s="137">
        <v>1.9160059999999999</v>
      </c>
      <c r="F48" s="137">
        <v>3.6565E-2</v>
      </c>
      <c r="G48" s="246"/>
      <c r="H48" s="137">
        <v>11.223365571428571</v>
      </c>
      <c r="I48" s="137">
        <v>5.6748879999999993</v>
      </c>
      <c r="J48" s="137">
        <v>-5.5484775714285695</v>
      </c>
      <c r="AA48" s="8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s="23" customFormat="1" ht="17.25" hidden="1" customHeight="1" x14ac:dyDescent="0.3">
      <c r="A49" s="138"/>
      <c r="B49" s="139" t="s">
        <v>81</v>
      </c>
      <c r="C49" s="140"/>
      <c r="D49" s="247">
        <v>0</v>
      </c>
      <c r="E49" s="247">
        <v>0</v>
      </c>
      <c r="F49" s="247">
        <v>0</v>
      </c>
      <c r="G49" s="248"/>
      <c r="H49" s="247">
        <v>0</v>
      </c>
      <c r="I49" s="247">
        <v>0</v>
      </c>
      <c r="J49" s="247">
        <v>0</v>
      </c>
      <c r="AA49" s="16">
        <f>AA47+1</f>
        <v>251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s="23" customFormat="1" ht="17.25" hidden="1" customHeight="1" x14ac:dyDescent="0.3">
      <c r="A50" s="138"/>
      <c r="B50" s="139" t="s">
        <v>80</v>
      </c>
      <c r="C50" s="140"/>
      <c r="D50" s="247">
        <v>0</v>
      </c>
      <c r="E50" s="247">
        <v>0</v>
      </c>
      <c r="F50" s="247">
        <v>0</v>
      </c>
      <c r="G50" s="248"/>
      <c r="H50" s="247">
        <v>0</v>
      </c>
      <c r="I50" s="247">
        <v>0</v>
      </c>
      <c r="J50" s="247">
        <v>0</v>
      </c>
      <c r="AA50" s="16">
        <f>AA49+1</f>
        <v>252</v>
      </c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s="23" customFormat="1" ht="17.25" hidden="1" customHeight="1" x14ac:dyDescent="0.3">
      <c r="A51" s="138"/>
      <c r="B51" s="139" t="s">
        <v>79</v>
      </c>
      <c r="C51" s="140"/>
      <c r="D51" s="247">
        <v>0</v>
      </c>
      <c r="E51" s="247">
        <v>0</v>
      </c>
      <c r="F51" s="247">
        <v>0</v>
      </c>
      <c r="G51" s="248"/>
      <c r="H51" s="247">
        <v>0</v>
      </c>
      <c r="I51" s="247">
        <v>0</v>
      </c>
      <c r="J51" s="247">
        <v>0</v>
      </c>
      <c r="AA51" s="16">
        <f>AA50+1</f>
        <v>253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s="23" customFormat="1" ht="17.25" hidden="1" customHeight="1" x14ac:dyDescent="0.3">
      <c r="A52" s="138"/>
      <c r="B52" s="139" t="s">
        <v>78</v>
      </c>
      <c r="C52" s="140"/>
      <c r="D52" s="247">
        <v>0</v>
      </c>
      <c r="E52" s="247">
        <v>0</v>
      </c>
      <c r="F52" s="247">
        <v>0</v>
      </c>
      <c r="G52" s="248"/>
      <c r="H52" s="247">
        <v>0</v>
      </c>
      <c r="I52" s="247">
        <v>0</v>
      </c>
      <c r="J52" s="247">
        <v>0</v>
      </c>
      <c r="AA52" s="16">
        <f>AA51+8</f>
        <v>261</v>
      </c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s="25" customFormat="1" ht="17.25" hidden="1" customHeight="1" x14ac:dyDescent="0.3">
      <c r="A53" s="41"/>
      <c r="B53" s="49" t="s">
        <v>23</v>
      </c>
      <c r="C53" s="42"/>
      <c r="D53" s="100">
        <v>0</v>
      </c>
      <c r="E53" s="100">
        <v>0</v>
      </c>
      <c r="F53" s="100">
        <v>0</v>
      </c>
      <c r="G53" s="248"/>
      <c r="H53" s="100">
        <v>0</v>
      </c>
      <c r="I53" s="100">
        <v>0</v>
      </c>
      <c r="J53" s="100">
        <v>0</v>
      </c>
      <c r="L53" s="23"/>
      <c r="AA53" s="8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s="25" customFormat="1" ht="17.25" hidden="1" customHeight="1" x14ac:dyDescent="0.3">
      <c r="A54" s="41"/>
      <c r="B54" s="49" t="s">
        <v>24</v>
      </c>
      <c r="C54" s="42"/>
      <c r="D54" s="100">
        <v>0</v>
      </c>
      <c r="E54" s="100">
        <v>0</v>
      </c>
      <c r="F54" s="100">
        <v>0</v>
      </c>
      <c r="G54" s="248"/>
      <c r="H54" s="100">
        <v>2.8959479999999997</v>
      </c>
      <c r="I54" s="100">
        <v>0</v>
      </c>
      <c r="J54" s="100">
        <v>-2.8959479999999997</v>
      </c>
      <c r="L54" s="23"/>
      <c r="AA54" s="8">
        <f>AA47+4</f>
        <v>254</v>
      </c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s="25" customFormat="1" ht="17.25" hidden="1" customHeight="1" x14ac:dyDescent="0.3">
      <c r="A55" s="41"/>
      <c r="B55" s="49" t="s">
        <v>25</v>
      </c>
      <c r="C55" s="42"/>
      <c r="D55" s="100">
        <v>1.8794409999999999</v>
      </c>
      <c r="E55" s="100">
        <v>1.8794409999999999</v>
      </c>
      <c r="F55" s="100">
        <v>0</v>
      </c>
      <c r="G55" s="248"/>
      <c r="H55" s="100">
        <v>3.7588819999999998</v>
      </c>
      <c r="I55" s="100">
        <v>1.8794409999999999</v>
      </c>
      <c r="J55" s="100">
        <v>-1.8794409999999999</v>
      </c>
      <c r="AA55" s="8">
        <f t="shared" ref="AA55:AA60" si="2">AA54+1</f>
        <v>255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s="25" customFormat="1" ht="17.25" hidden="1" customHeight="1" x14ac:dyDescent="0.3">
      <c r="A56" s="41"/>
      <c r="B56" s="49" t="s">
        <v>26</v>
      </c>
      <c r="C56" s="42"/>
      <c r="D56" s="100">
        <v>0</v>
      </c>
      <c r="E56" s="100">
        <v>0</v>
      </c>
      <c r="F56" s="100">
        <v>0</v>
      </c>
      <c r="G56" s="248"/>
      <c r="H56" s="100">
        <v>4.1955725714285705</v>
      </c>
      <c r="I56" s="100">
        <v>3.6711259999999997</v>
      </c>
      <c r="J56" s="100">
        <v>-0.52444657142857087</v>
      </c>
      <c r="AA56" s="8">
        <f t="shared" si="2"/>
        <v>256</v>
      </c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s="25" customFormat="1" ht="17.25" hidden="1" customHeight="1" x14ac:dyDescent="0.3">
      <c r="A57" s="41"/>
      <c r="B57" s="49" t="s">
        <v>27</v>
      </c>
      <c r="C57" s="42"/>
      <c r="D57" s="100">
        <v>0</v>
      </c>
      <c r="E57" s="100">
        <v>0</v>
      </c>
      <c r="F57" s="100">
        <v>0</v>
      </c>
      <c r="G57" s="248"/>
      <c r="H57" s="100">
        <v>0.190138</v>
      </c>
      <c r="I57" s="100">
        <v>9.5069000000000001E-2</v>
      </c>
      <c r="J57" s="100">
        <v>-9.5069000000000001E-2</v>
      </c>
      <c r="AA57" s="8">
        <f t="shared" si="2"/>
        <v>257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s="25" customFormat="1" ht="17.25" hidden="1" customHeight="1" x14ac:dyDescent="0.3">
      <c r="A58" s="41"/>
      <c r="B58" s="49" t="s">
        <v>28</v>
      </c>
      <c r="C58" s="42"/>
      <c r="D58" s="100">
        <v>0</v>
      </c>
      <c r="E58" s="100">
        <v>0</v>
      </c>
      <c r="F58" s="100">
        <v>0</v>
      </c>
      <c r="G58" s="248"/>
      <c r="H58" s="100">
        <v>9.5069000000000001E-2</v>
      </c>
      <c r="I58" s="100">
        <v>0</v>
      </c>
      <c r="J58" s="100">
        <v>-9.5069000000000001E-2</v>
      </c>
      <c r="AA58" s="8">
        <f t="shared" si="2"/>
        <v>258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s="25" customFormat="1" ht="17.25" hidden="1" customHeight="1" x14ac:dyDescent="0.3">
      <c r="A59" s="41"/>
      <c r="B59" s="49" t="s">
        <v>29</v>
      </c>
      <c r="C59" s="42"/>
      <c r="D59" s="100">
        <v>0</v>
      </c>
      <c r="E59" s="100">
        <v>3.6565E-2</v>
      </c>
      <c r="F59" s="100">
        <v>3.6565E-2</v>
      </c>
      <c r="G59" s="248"/>
      <c r="H59" s="100">
        <v>7.3130000000000001E-2</v>
      </c>
      <c r="I59" s="100">
        <v>3.6565E-2</v>
      </c>
      <c r="J59" s="100">
        <v>-3.6565E-2</v>
      </c>
      <c r="AA59" s="8">
        <f t="shared" si="2"/>
        <v>259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s="25" customFormat="1" ht="17.25" hidden="1" customHeight="1" x14ac:dyDescent="0.3">
      <c r="A60" s="41"/>
      <c r="B60" s="49" t="s">
        <v>30</v>
      </c>
      <c r="C60" s="42"/>
      <c r="D60" s="100">
        <v>0</v>
      </c>
      <c r="E60" s="100">
        <v>0</v>
      </c>
      <c r="F60" s="100">
        <v>0</v>
      </c>
      <c r="G60" s="248"/>
      <c r="H60" s="100">
        <v>1.4626E-2</v>
      </c>
      <c r="I60" s="100">
        <v>-7.3130000000000001E-3</v>
      </c>
      <c r="J60" s="100">
        <v>-2.1939E-2</v>
      </c>
      <c r="AA60" s="8">
        <f t="shared" si="2"/>
        <v>260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s="23" customFormat="1" ht="17.25" customHeight="1" x14ac:dyDescent="0.3">
      <c r="A61" s="30"/>
      <c r="B61" s="48" t="s">
        <v>31</v>
      </c>
      <c r="C61" s="2"/>
      <c r="D61" s="137">
        <v>15.266120881175826</v>
      </c>
      <c r="E61" s="137">
        <v>15.889291999999999</v>
      </c>
      <c r="F61" s="137">
        <v>0.62317111882417286</v>
      </c>
      <c r="G61" s="246"/>
      <c r="H61" s="137">
        <v>76.330604405879129</v>
      </c>
      <c r="I61" s="137">
        <v>79.446460000000002</v>
      </c>
      <c r="J61" s="137">
        <v>3.1158555941208732</v>
      </c>
      <c r="AA61" s="8">
        <f>AA60+3</f>
        <v>263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s="23" customFormat="1" ht="17.25" customHeight="1" x14ac:dyDescent="0.3">
      <c r="A62" s="30"/>
      <c r="B62" s="40"/>
      <c r="C62" s="2"/>
      <c r="D62" s="101">
        <v>24.458561881175825</v>
      </c>
      <c r="E62" s="101">
        <v>64.786297995897399</v>
      </c>
      <c r="F62" s="101">
        <v>40.327736114721574</v>
      </c>
      <c r="G62" s="102"/>
      <c r="H62" s="101">
        <v>141.84796997730771</v>
      </c>
      <c r="I62" s="101">
        <v>132.10234799589739</v>
      </c>
      <c r="J62" s="101">
        <v>-9.7456219814103235</v>
      </c>
      <c r="AA62" s="8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s="23" customFormat="1" ht="17.25" customHeight="1" x14ac:dyDescent="0.3">
      <c r="A63" s="30"/>
      <c r="B63" s="40"/>
      <c r="C63" s="2"/>
      <c r="D63" s="103"/>
      <c r="E63" s="103"/>
      <c r="F63" s="103"/>
      <c r="G63" s="102"/>
      <c r="H63" s="103"/>
      <c r="I63" s="103"/>
      <c r="J63" s="103"/>
      <c r="AA63" s="8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s="23" customFormat="1" ht="17.25" customHeight="1" x14ac:dyDescent="0.3">
      <c r="A64" s="30"/>
      <c r="B64" s="149" t="s">
        <v>9</v>
      </c>
      <c r="C64" s="2"/>
      <c r="D64" s="101">
        <v>2.4905979999999998E-2</v>
      </c>
      <c r="E64" s="101">
        <v>-0.216</v>
      </c>
      <c r="F64" s="101">
        <v>-0.24090597999999999</v>
      </c>
      <c r="G64" s="102"/>
      <c r="H64" s="101">
        <v>0.12452989999999999</v>
      </c>
      <c r="I64" s="101">
        <v>6.0809999999999986</v>
      </c>
      <c r="J64" s="101">
        <v>5.9564700999999989</v>
      </c>
      <c r="AA64" s="8">
        <f>AA61+4</f>
        <v>267</v>
      </c>
      <c r="AB64" s="14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s="23" customFormat="1" ht="17.25" customHeight="1" x14ac:dyDescent="0.3">
      <c r="A65" s="30"/>
      <c r="B65" s="40"/>
      <c r="C65" s="2"/>
      <c r="D65" s="103"/>
      <c r="E65" s="103"/>
      <c r="F65" s="103"/>
      <c r="G65" s="102"/>
      <c r="H65" s="103"/>
      <c r="I65" s="103"/>
      <c r="J65" s="103"/>
      <c r="AA65" s="8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s="23" customFormat="1" ht="17.25" customHeight="1" x14ac:dyDescent="0.3">
      <c r="A66" s="30"/>
      <c r="B66" s="45" t="s">
        <v>32</v>
      </c>
      <c r="C66" s="2"/>
      <c r="D66" s="104">
        <v>651.73394474724421</v>
      </c>
      <c r="E66" s="104">
        <v>766.9472219404222</v>
      </c>
      <c r="F66" s="104">
        <v>115.21327719317799</v>
      </c>
      <c r="G66" s="102"/>
      <c r="H66" s="104">
        <v>2084.5862040782222</v>
      </c>
      <c r="I66" s="104">
        <v>1925.2927346904221</v>
      </c>
      <c r="J66" s="104">
        <v>-159.29346938780009</v>
      </c>
      <c r="AA66" s="8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s="23" customFormat="1" ht="17.25" customHeight="1" x14ac:dyDescent="0.3">
      <c r="A67" s="30"/>
      <c r="B67" s="40"/>
      <c r="C67" s="2"/>
      <c r="D67" s="103"/>
      <c r="E67" s="103"/>
      <c r="F67" s="103"/>
      <c r="G67" s="102"/>
      <c r="H67" s="103"/>
      <c r="I67" s="103"/>
      <c r="J67" s="103"/>
      <c r="AA67" s="8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s="23" customFormat="1" ht="17.25" customHeight="1" x14ac:dyDescent="0.3">
      <c r="A68" s="30"/>
      <c r="B68" s="37" t="s">
        <v>33</v>
      </c>
      <c r="C68" s="2"/>
      <c r="D68" s="240"/>
      <c r="E68" s="240"/>
      <c r="F68" s="240"/>
      <c r="G68" s="241"/>
      <c r="H68" s="240"/>
      <c r="I68" s="240"/>
      <c r="J68" s="240"/>
      <c r="AA68" s="8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s="23" customFormat="1" ht="17.25" customHeight="1" x14ac:dyDescent="0.3">
      <c r="A69" s="30"/>
      <c r="B69" s="48" t="s">
        <v>34</v>
      </c>
      <c r="C69" s="2"/>
      <c r="D69" s="137">
        <v>43.186363999999998</v>
      </c>
      <c r="E69" s="137">
        <v>54.033060669999998</v>
      </c>
      <c r="F69" s="137">
        <v>10.84669667</v>
      </c>
      <c r="G69" s="246"/>
      <c r="H69" s="137">
        <v>215.93181999999999</v>
      </c>
      <c r="I69" s="137">
        <v>242.33999804919591</v>
      </c>
      <c r="J69" s="137">
        <v>26.408178049195925</v>
      </c>
      <c r="AA69" s="8">
        <f>AA64+4</f>
        <v>271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s="23" customFormat="1" ht="17.25" customHeight="1" x14ac:dyDescent="0.3">
      <c r="A70" s="30"/>
      <c r="B70" s="48" t="s">
        <v>35</v>
      </c>
      <c r="C70" s="2"/>
      <c r="D70" s="137">
        <v>5.4803005327831524</v>
      </c>
      <c r="E70" s="137">
        <v>4.6697387300000006</v>
      </c>
      <c r="F70" s="137">
        <v>-0.81056180278315182</v>
      </c>
      <c r="G70" s="246"/>
      <c r="H70" s="137">
        <v>22.782029490341074</v>
      </c>
      <c r="I70" s="137">
        <v>32.713078112978465</v>
      </c>
      <c r="J70" s="137">
        <v>9.9310486226373911</v>
      </c>
      <c r="AA70" s="8">
        <f>AA69+1</f>
        <v>272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s="23" customFormat="1" ht="17.25" customHeight="1" x14ac:dyDescent="0.3">
      <c r="A71" s="30"/>
      <c r="B71" s="48" t="s">
        <v>36</v>
      </c>
      <c r="C71" s="2"/>
      <c r="D71" s="137">
        <v>20.883004098557301</v>
      </c>
      <c r="E71" s="137">
        <v>20.976799960000001</v>
      </c>
      <c r="F71" s="137">
        <v>9.3795861442700357E-2</v>
      </c>
      <c r="G71" s="246"/>
      <c r="H71" s="137">
        <v>106.63172414135906</v>
      </c>
      <c r="I71" s="137">
        <v>114.62899200999999</v>
      </c>
      <c r="J71" s="137">
        <v>7.9972678686409324</v>
      </c>
      <c r="AA71" s="8">
        <f>AA70+1</f>
        <v>273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s="23" customFormat="1" ht="17.25" customHeight="1" x14ac:dyDescent="0.3">
      <c r="A72" s="30"/>
      <c r="B72" s="40"/>
      <c r="C72" s="2"/>
      <c r="D72" s="101">
        <v>69.549668631340452</v>
      </c>
      <c r="E72" s="101">
        <v>79.679599359999997</v>
      </c>
      <c r="F72" s="101">
        <v>10.129930728659545</v>
      </c>
      <c r="G72" s="102"/>
      <c r="H72" s="101">
        <v>345.34557363170012</v>
      </c>
      <c r="I72" s="101">
        <v>389.68206817217435</v>
      </c>
      <c r="J72" s="101">
        <v>44.336494540474234</v>
      </c>
      <c r="K72" s="24">
        <v>938.7233350643487</v>
      </c>
      <c r="AA72" s="8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s="23" customFormat="1" ht="17.25" customHeight="1" x14ac:dyDescent="0.3">
      <c r="A73" s="30"/>
      <c r="B73" s="40"/>
      <c r="C73" s="2"/>
      <c r="D73" s="103"/>
      <c r="E73" s="103"/>
      <c r="F73" s="103"/>
      <c r="G73" s="102"/>
      <c r="H73" s="103"/>
      <c r="I73" s="103"/>
      <c r="J73" s="103"/>
      <c r="AA73" s="8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s="23" customFormat="1" ht="17.25" customHeight="1" x14ac:dyDescent="0.3">
      <c r="A74" s="30"/>
      <c r="B74" s="45" t="s">
        <v>37</v>
      </c>
      <c r="C74" s="2"/>
      <c r="D74" s="104">
        <v>721.28361337858462</v>
      </c>
      <c r="E74" s="104">
        <v>846.62682130042219</v>
      </c>
      <c r="F74" s="104">
        <v>125.34320792183757</v>
      </c>
      <c r="G74" s="102"/>
      <c r="H74" s="104">
        <v>2429.9317777099222</v>
      </c>
      <c r="I74" s="104">
        <v>2314.9748028625963</v>
      </c>
      <c r="J74" s="104">
        <v>-114.95697484732591</v>
      </c>
      <c r="AA74" s="8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s="23" customFormat="1" ht="17.25" customHeight="1" x14ac:dyDescent="0.3">
      <c r="A75" s="30"/>
      <c r="B75" s="40"/>
      <c r="C75" s="2"/>
      <c r="D75" s="103"/>
      <c r="E75" s="103"/>
      <c r="F75" s="103"/>
      <c r="G75" s="102"/>
      <c r="H75" s="103"/>
      <c r="I75" s="103"/>
      <c r="J75" s="103"/>
      <c r="AA75" s="8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s="23" customFormat="1" ht="17.25" customHeight="1" x14ac:dyDescent="0.3">
      <c r="A76" s="30"/>
      <c r="B76" s="37" t="s">
        <v>38</v>
      </c>
      <c r="C76" s="2"/>
      <c r="D76" s="103"/>
      <c r="E76" s="103"/>
      <c r="F76" s="103"/>
      <c r="G76" s="102"/>
      <c r="H76" s="103"/>
      <c r="I76" s="103"/>
      <c r="J76" s="103"/>
      <c r="AA76" s="8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s="23" customFormat="1" ht="17.25" customHeight="1" x14ac:dyDescent="0.3">
      <c r="A77" s="30"/>
      <c r="B77" s="48" t="s">
        <v>39</v>
      </c>
      <c r="C77" s="2"/>
      <c r="D77" s="137">
        <v>94.947326214889316</v>
      </c>
      <c r="E77" s="137">
        <v>127.20330484999995</v>
      </c>
      <c r="F77" s="137">
        <v>32.255978635110637</v>
      </c>
      <c r="G77" s="246"/>
      <c r="H77" s="137">
        <v>370.27183403996645</v>
      </c>
      <c r="I77" s="137">
        <v>503.85266260899994</v>
      </c>
      <c r="J77" s="137">
        <v>133.58082856903349</v>
      </c>
      <c r="AA77" s="8">
        <f>AA71+5</f>
        <v>278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s="23" customFormat="1" ht="17.25" customHeight="1" x14ac:dyDescent="0.3">
      <c r="A78" s="30"/>
      <c r="B78" s="2"/>
      <c r="C78" s="2"/>
      <c r="D78" s="101">
        <v>94.947326214889316</v>
      </c>
      <c r="E78" s="101">
        <v>127.20330484999995</v>
      </c>
      <c r="F78" s="101">
        <v>32.255978635110637</v>
      </c>
      <c r="G78" s="102"/>
      <c r="H78" s="101">
        <v>370.27183403996645</v>
      </c>
      <c r="I78" s="101">
        <v>503.85266260899994</v>
      </c>
      <c r="J78" s="101">
        <v>133.58082856903349</v>
      </c>
      <c r="AA78" s="8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s="23" customFormat="1" ht="17.25" customHeight="1" x14ac:dyDescent="0.3">
      <c r="A79" s="30"/>
      <c r="B79" s="2"/>
      <c r="C79" s="2"/>
      <c r="D79" s="98"/>
      <c r="E79" s="98"/>
      <c r="F79" s="98"/>
      <c r="G79" s="99"/>
      <c r="H79" s="98"/>
      <c r="I79" s="98"/>
      <c r="J79" s="98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6" customFormat="1" ht="18" customHeight="1" x14ac:dyDescent="0.25">
      <c r="A80" s="46"/>
      <c r="B80" s="47" t="s">
        <v>40</v>
      </c>
      <c r="C80" s="47"/>
      <c r="D80" s="250">
        <v>816.23093959347398</v>
      </c>
      <c r="E80" s="250">
        <v>973.83012615042219</v>
      </c>
      <c r="F80" s="251">
        <v>157.59918655694821</v>
      </c>
      <c r="G80" s="252"/>
      <c r="H80" s="250">
        <v>2800.2036117498888</v>
      </c>
      <c r="I80" s="250">
        <v>2818.827465471596</v>
      </c>
      <c r="J80" s="251">
        <v>18.623853721707292</v>
      </c>
      <c r="K80" s="23"/>
      <c r="L80" s="23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10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3" spans="1:10" x14ac:dyDescent="0.25">
      <c r="D83" s="5"/>
      <c r="H83" s="5"/>
    </row>
  </sheetData>
  <mergeCells count="14">
    <mergeCell ref="AA2:AP2"/>
    <mergeCell ref="AC4:AP4"/>
    <mergeCell ref="AC5:AN5"/>
    <mergeCell ref="E8:E9"/>
    <mergeCell ref="F8:F9"/>
    <mergeCell ref="I8:I9"/>
    <mergeCell ref="J8:J9"/>
    <mergeCell ref="A1:K1"/>
    <mergeCell ref="A3:K3"/>
    <mergeCell ref="A4:K4"/>
    <mergeCell ref="A5:K5"/>
    <mergeCell ref="D7:F7"/>
    <mergeCell ref="H7:J7"/>
    <mergeCell ref="A2:J2"/>
  </mergeCells>
  <printOptions horizontalCentered="1"/>
  <pageMargins left="0.7" right="0.7" top="0.75" bottom="0.75" header="0.3" footer="0.3"/>
  <pageSetup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N52"/>
  <sheetViews>
    <sheetView zoomScale="90" zoomScaleNormal="90" workbookViewId="0">
      <selection activeCell="A14" sqref="A14"/>
    </sheetView>
  </sheetViews>
  <sheetFormatPr defaultRowHeight="15" x14ac:dyDescent="0.25"/>
  <cols>
    <col min="1" max="1" width="69.710937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4.85546875" customWidth="1"/>
    <col min="7" max="7" width="11.140625" customWidth="1"/>
    <col min="8" max="8" width="2.7109375" customWidth="1"/>
    <col min="9" max="9" width="11.140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</cols>
  <sheetData>
    <row r="1" spans="1:11" ht="28.5" x14ac:dyDescent="0.4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21.75" customHeight="1" x14ac:dyDescent="0.4">
      <c r="A2" s="262" t="s">
        <v>137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23.25" customHeight="1" x14ac:dyDescent="0.4">
      <c r="A3" s="254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1" ht="20.25" customHeight="1" x14ac:dyDescent="0.35">
      <c r="A4" s="255" t="s">
        <v>138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21.75" customHeight="1" x14ac:dyDescent="0.35">
      <c r="A5" s="256" t="s">
        <v>75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7.25" customHeight="1" x14ac:dyDescent="0.25">
      <c r="A6" s="274" t="s">
        <v>7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</row>
    <row r="7" spans="1:11" ht="27" customHeight="1" thickBot="1" x14ac:dyDescent="0.3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</row>
    <row r="8" spans="1:11" ht="21" customHeight="1" thickBot="1" x14ac:dyDescent="0.4">
      <c r="B8" s="287" t="s">
        <v>91</v>
      </c>
      <c r="C8" s="288"/>
      <c r="D8" s="288"/>
      <c r="E8" s="289"/>
      <c r="F8" s="91"/>
      <c r="G8" s="287" t="s">
        <v>10</v>
      </c>
      <c r="H8" s="288"/>
      <c r="I8" s="288"/>
      <c r="J8" s="289"/>
      <c r="K8" s="91"/>
    </row>
    <row r="9" spans="1:11" ht="18.75" customHeight="1" x14ac:dyDescent="0.25">
      <c r="A9" s="275" t="s">
        <v>71</v>
      </c>
      <c r="B9" s="277" t="s">
        <v>74</v>
      </c>
      <c r="C9" s="278"/>
      <c r="D9" s="281" t="s">
        <v>72</v>
      </c>
      <c r="E9" s="282"/>
      <c r="F9" s="186"/>
      <c r="G9" s="277" t="s">
        <v>74</v>
      </c>
      <c r="H9" s="278"/>
      <c r="I9" s="281" t="s">
        <v>72</v>
      </c>
      <c r="J9" s="282"/>
      <c r="K9" s="285" t="s">
        <v>73</v>
      </c>
    </row>
    <row r="10" spans="1:11" ht="18.75" customHeight="1" x14ac:dyDescent="0.25">
      <c r="A10" s="276"/>
      <c r="B10" s="279"/>
      <c r="C10" s="280"/>
      <c r="D10" s="283"/>
      <c r="E10" s="284"/>
      <c r="F10" s="187"/>
      <c r="G10" s="279"/>
      <c r="H10" s="280"/>
      <c r="I10" s="283"/>
      <c r="J10" s="284"/>
      <c r="K10" s="286"/>
    </row>
    <row r="11" spans="1:11" s="20" customFormat="1" ht="42.75" x14ac:dyDescent="0.25">
      <c r="A11" s="229" t="s">
        <v>4</v>
      </c>
      <c r="B11" s="230">
        <v>7.2260919341759404</v>
      </c>
      <c r="C11" s="231"/>
      <c r="D11" s="232">
        <v>2.7204181675916865E-2</v>
      </c>
      <c r="E11" s="233"/>
      <c r="F11" s="224"/>
      <c r="G11" s="230">
        <v>7.2260919341759404</v>
      </c>
      <c r="H11" s="234"/>
      <c r="I11" s="232">
        <v>2.7204181675916865E-2</v>
      </c>
      <c r="J11" s="233"/>
      <c r="K11" s="235" t="s">
        <v>135</v>
      </c>
    </row>
    <row r="12" spans="1:11" s="20" customFormat="1" ht="28.5" x14ac:dyDescent="0.25">
      <c r="A12" s="196" t="s">
        <v>5</v>
      </c>
      <c r="B12" s="197">
        <v>47.557304254969004</v>
      </c>
      <c r="C12" s="202"/>
      <c r="D12" s="199" t="s">
        <v>141</v>
      </c>
      <c r="E12" s="200"/>
      <c r="F12" s="224"/>
      <c r="G12" s="197">
        <v>3.058338992522863</v>
      </c>
      <c r="H12" s="201"/>
      <c r="I12" s="199">
        <v>1.3154238198777712E-2</v>
      </c>
      <c r="J12" s="200"/>
      <c r="K12" s="203" t="s">
        <v>130</v>
      </c>
    </row>
    <row r="13" spans="1:11" s="20" customFormat="1" ht="15.75" x14ac:dyDescent="0.25">
      <c r="A13" s="196" t="s">
        <v>94</v>
      </c>
      <c r="B13" s="197">
        <v>-14.121016859065623</v>
      </c>
      <c r="C13" s="202"/>
      <c r="D13" s="199">
        <v>-0.42200053319752817</v>
      </c>
      <c r="E13" s="200"/>
      <c r="F13" s="224"/>
      <c r="G13" s="197">
        <v>-69.69587478532813</v>
      </c>
      <c r="H13" s="201"/>
      <c r="I13" s="199">
        <v>-0.41656626593706619</v>
      </c>
      <c r="J13" s="200"/>
      <c r="K13" s="203" t="s">
        <v>99</v>
      </c>
    </row>
    <row r="14" spans="1:11" s="20" customFormat="1" ht="15.75" x14ac:dyDescent="0.25">
      <c r="A14" s="196" t="s">
        <v>95</v>
      </c>
      <c r="B14" s="197">
        <v>-9.7482065100000064</v>
      </c>
      <c r="C14" s="202"/>
      <c r="D14" s="199">
        <v>-0.50278757205638391</v>
      </c>
      <c r="E14" s="200"/>
      <c r="F14" s="224"/>
      <c r="G14" s="197">
        <v>-49.299607380000033</v>
      </c>
      <c r="H14" s="201"/>
      <c r="I14" s="199">
        <v>-0.50854954442123712</v>
      </c>
      <c r="J14" s="200"/>
      <c r="K14" s="203" t="s">
        <v>100</v>
      </c>
    </row>
    <row r="15" spans="1:11" s="20" customFormat="1" ht="15.75" hidden="1" x14ac:dyDescent="0.25">
      <c r="A15" s="196" t="s">
        <v>97</v>
      </c>
      <c r="B15" s="197">
        <v>2.8792631200000001</v>
      </c>
      <c r="C15" s="202"/>
      <c r="D15" s="199" t="s">
        <v>142</v>
      </c>
      <c r="E15" s="200"/>
      <c r="F15" s="224"/>
      <c r="G15" s="197">
        <v>13.368548919999999</v>
      </c>
      <c r="H15" s="201"/>
      <c r="I15" s="199" t="s">
        <v>142</v>
      </c>
      <c r="J15" s="200"/>
      <c r="K15" s="203"/>
    </row>
    <row r="16" spans="1:11" s="20" customFormat="1" ht="28.5" x14ac:dyDescent="0.25">
      <c r="A16" s="196" t="s">
        <v>8</v>
      </c>
      <c r="B16" s="197">
        <v>-11.072727579999999</v>
      </c>
      <c r="C16" s="202"/>
      <c r="D16" s="199">
        <v>-0.26571368651691224</v>
      </c>
      <c r="E16" s="200"/>
      <c r="F16" s="224"/>
      <c r="G16" s="197">
        <v>-58.539570499999968</v>
      </c>
      <c r="H16" s="201"/>
      <c r="I16" s="199">
        <v>-0.280956340202342</v>
      </c>
      <c r="J16" s="200"/>
      <c r="K16" s="86" t="s">
        <v>101</v>
      </c>
    </row>
    <row r="17" spans="1:11" s="20" customFormat="1" ht="15.75" x14ac:dyDescent="0.25">
      <c r="A17" s="196" t="s">
        <v>12</v>
      </c>
      <c r="B17" s="197">
        <v>13.176387858377097</v>
      </c>
      <c r="C17" s="202"/>
      <c r="D17" s="199">
        <v>9.0969808215304884E-2</v>
      </c>
      <c r="E17" s="200"/>
      <c r="F17" s="224"/>
      <c r="G17" s="197">
        <v>-4.0999883677604885</v>
      </c>
      <c r="H17" s="201"/>
      <c r="I17" s="199">
        <v>-5.7781697255763547E-3</v>
      </c>
      <c r="J17" s="200"/>
      <c r="K17" s="203" t="s">
        <v>102</v>
      </c>
    </row>
    <row r="18" spans="1:11" s="20" customFormat="1" ht="28.5" x14ac:dyDescent="0.25">
      <c r="A18" s="196" t="s">
        <v>13</v>
      </c>
      <c r="B18" s="197">
        <v>0</v>
      </c>
      <c r="C18" s="202"/>
      <c r="D18" s="199">
        <v>0</v>
      </c>
      <c r="E18" s="200"/>
      <c r="F18" s="224"/>
      <c r="G18" s="197">
        <v>0</v>
      </c>
      <c r="H18" s="201"/>
      <c r="I18" s="199">
        <v>0</v>
      </c>
      <c r="J18" s="200"/>
      <c r="K18" s="203" t="s">
        <v>103</v>
      </c>
    </row>
    <row r="19" spans="1:11" s="20" customFormat="1" ht="28.5" x14ac:dyDescent="0.25">
      <c r="A19" s="196" t="s">
        <v>14</v>
      </c>
      <c r="B19" s="197">
        <v>37.096053999999995</v>
      </c>
      <c r="C19" s="202"/>
      <c r="D19" s="199">
        <v>0</v>
      </c>
      <c r="E19" s="200"/>
      <c r="F19" s="224"/>
      <c r="G19" s="197">
        <v>1.5103350000003957E-2</v>
      </c>
      <c r="H19" s="201"/>
      <c r="I19" s="199">
        <v>2.1367133750163278E-4</v>
      </c>
      <c r="J19" s="200"/>
      <c r="K19" s="203" t="s">
        <v>131</v>
      </c>
    </row>
    <row r="20" spans="1:11" s="20" customFormat="1" ht="15.75" x14ac:dyDescent="0.25">
      <c r="A20" s="196" t="s">
        <v>143</v>
      </c>
      <c r="B20" s="204">
        <v>2.1332968399999999</v>
      </c>
      <c r="C20" s="202"/>
      <c r="D20" s="199">
        <v>7.546713156167742E-2</v>
      </c>
      <c r="E20" s="200"/>
      <c r="F20" s="224"/>
      <c r="G20" s="204">
        <v>2.8792406099999823</v>
      </c>
      <c r="H20" s="201"/>
      <c r="I20" s="199">
        <v>2.0371101277456824E-2</v>
      </c>
      <c r="J20" s="200"/>
      <c r="K20" s="203" t="s">
        <v>104</v>
      </c>
    </row>
    <row r="21" spans="1:11" s="20" customFormat="1" ht="15.75" hidden="1" x14ac:dyDescent="0.25">
      <c r="A21" s="196" t="s">
        <v>19</v>
      </c>
      <c r="B21" s="204">
        <v>0</v>
      </c>
      <c r="C21" s="202"/>
      <c r="D21" s="199" t="s">
        <v>142</v>
      </c>
      <c r="E21" s="200"/>
      <c r="F21" s="224"/>
      <c r="G21" s="204">
        <v>0</v>
      </c>
      <c r="H21" s="201"/>
      <c r="I21" s="199">
        <v>2.0371101277456824E-2</v>
      </c>
      <c r="J21" s="200"/>
      <c r="K21" s="203"/>
    </row>
    <row r="22" spans="1:11" s="20" customFormat="1" ht="15.75" hidden="1" x14ac:dyDescent="0.25">
      <c r="A22" s="196" t="s">
        <v>98</v>
      </c>
      <c r="B22" s="204">
        <v>0</v>
      </c>
      <c r="C22" s="202"/>
      <c r="D22" s="199" t="s">
        <v>142</v>
      </c>
      <c r="E22" s="200"/>
      <c r="F22" s="224"/>
      <c r="G22" s="204">
        <v>0</v>
      </c>
      <c r="H22" s="201"/>
      <c r="I22" s="199" t="s">
        <v>142</v>
      </c>
      <c r="J22" s="200"/>
      <c r="K22" s="203"/>
    </row>
    <row r="23" spans="1:11" s="20" customFormat="1" ht="15.75" hidden="1" x14ac:dyDescent="0.25">
      <c r="A23" s="196" t="s">
        <v>144</v>
      </c>
      <c r="B23" s="204">
        <v>0</v>
      </c>
      <c r="C23" s="202"/>
      <c r="D23" s="199" t="s">
        <v>142</v>
      </c>
      <c r="E23" s="200"/>
      <c r="F23" s="224"/>
      <c r="G23" s="204">
        <v>0</v>
      </c>
      <c r="H23" s="201"/>
      <c r="I23" s="199" t="s">
        <v>142</v>
      </c>
      <c r="J23" s="200"/>
      <c r="K23" s="203"/>
    </row>
    <row r="24" spans="1:11" s="20" customFormat="1" ht="28.5" x14ac:dyDescent="0.25">
      <c r="A24" s="196" t="s">
        <v>93</v>
      </c>
      <c r="B24" s="204">
        <v>0</v>
      </c>
      <c r="C24" s="202"/>
      <c r="D24" s="199">
        <v>0</v>
      </c>
      <c r="E24" s="200"/>
      <c r="F24" s="224"/>
      <c r="G24" s="204">
        <v>-0.4166002900000001</v>
      </c>
      <c r="H24" s="201"/>
      <c r="I24" s="199">
        <v>-0.28908608364155292</v>
      </c>
      <c r="J24" s="200"/>
      <c r="K24" s="203" t="s">
        <v>109</v>
      </c>
    </row>
    <row r="25" spans="1:11" s="20" customFormat="1" ht="15.75" hidden="1" x14ac:dyDescent="0.25">
      <c r="A25" s="196" t="s">
        <v>92</v>
      </c>
      <c r="B25" s="204">
        <v>0</v>
      </c>
      <c r="C25" s="202"/>
      <c r="D25" s="199" t="s">
        <v>142</v>
      </c>
      <c r="E25" s="200"/>
      <c r="F25" s="224"/>
      <c r="G25" s="204">
        <v>0</v>
      </c>
      <c r="H25" s="201"/>
      <c r="I25" s="199" t="s">
        <v>142</v>
      </c>
      <c r="J25" s="200"/>
      <c r="K25" s="203"/>
    </row>
    <row r="26" spans="1:11" s="20" customFormat="1" ht="15.75" hidden="1" x14ac:dyDescent="0.25">
      <c r="A26" s="196" t="s">
        <v>16</v>
      </c>
      <c r="B26" s="204">
        <v>0</v>
      </c>
      <c r="C26" s="202"/>
      <c r="D26" s="199" t="s">
        <v>142</v>
      </c>
      <c r="E26" s="200"/>
      <c r="F26" s="224"/>
      <c r="G26" s="204">
        <v>0</v>
      </c>
      <c r="H26" s="201"/>
      <c r="I26" s="199" t="s">
        <v>142</v>
      </c>
      <c r="J26" s="200"/>
      <c r="K26" s="203"/>
    </row>
    <row r="27" spans="1:11" s="20" customFormat="1" ht="28.5" x14ac:dyDescent="0.25">
      <c r="A27" s="196" t="s">
        <v>20</v>
      </c>
      <c r="B27" s="204">
        <v>1.0819459600000023</v>
      </c>
      <c r="C27" s="202"/>
      <c r="D27" s="199">
        <v>4.1656918608433076E-2</v>
      </c>
      <c r="E27" s="200"/>
      <c r="F27" s="224"/>
      <c r="G27" s="204">
        <v>0.80403136200001768</v>
      </c>
      <c r="H27" s="201"/>
      <c r="I27" s="199">
        <v>6.1913386146314102E-3</v>
      </c>
      <c r="J27" s="200"/>
      <c r="K27" s="203" t="s">
        <v>110</v>
      </c>
    </row>
    <row r="28" spans="1:11" s="20" customFormat="1" ht="15.75" x14ac:dyDescent="0.25">
      <c r="A28" s="196" t="s">
        <v>87</v>
      </c>
      <c r="B28" s="204">
        <v>-5.0000000761940555E-7</v>
      </c>
      <c r="C28" s="202"/>
      <c r="D28" s="199">
        <v>-3.8823606508731354E-8</v>
      </c>
      <c r="E28" s="200"/>
      <c r="F28" s="224"/>
      <c r="G28" s="204">
        <v>-0.12751300000004306</v>
      </c>
      <c r="H28" s="201"/>
      <c r="I28" s="199">
        <v>-1.9920396836345315E-3</v>
      </c>
      <c r="J28" s="200"/>
      <c r="K28" s="203" t="s">
        <v>111</v>
      </c>
    </row>
    <row r="29" spans="1:11" s="20" customFormat="1" ht="15.75" x14ac:dyDescent="0.25">
      <c r="A29" s="196" t="s">
        <v>88</v>
      </c>
      <c r="B29" s="204">
        <v>-1.0703351094321079E-8</v>
      </c>
      <c r="C29" s="202"/>
      <c r="D29" s="199">
        <v>-7.3331061799364343E-10</v>
      </c>
      <c r="E29" s="200"/>
      <c r="F29" s="224"/>
      <c r="G29" s="204">
        <v>-1.4410974813472421E-7</v>
      </c>
      <c r="H29" s="201"/>
      <c r="I29" s="199">
        <v>-1.9864572250154361E-9</v>
      </c>
      <c r="J29" s="200"/>
      <c r="K29" s="203" t="s">
        <v>111</v>
      </c>
    </row>
    <row r="30" spans="1:11" s="20" customFormat="1" ht="15.75" x14ac:dyDescent="0.25">
      <c r="A30" s="196" t="s">
        <v>90</v>
      </c>
      <c r="B30" s="204">
        <v>-3.7119650419999992</v>
      </c>
      <c r="C30" s="202"/>
      <c r="D30" s="199">
        <v>0.34105034932286971</v>
      </c>
      <c r="E30" s="200"/>
      <c r="F30" s="224"/>
      <c r="G30" s="204">
        <v>5.2787610079999965</v>
      </c>
      <c r="H30" s="201"/>
      <c r="I30" s="199">
        <v>-9.7001090549081903E-2</v>
      </c>
      <c r="J30" s="200"/>
      <c r="K30" s="203" t="s">
        <v>112</v>
      </c>
    </row>
    <row r="31" spans="1:11" s="20" customFormat="1" ht="28.5" x14ac:dyDescent="0.25">
      <c r="A31" s="196" t="s">
        <v>89</v>
      </c>
      <c r="B31" s="204">
        <v>2.6300195927033556</v>
      </c>
      <c r="C31" s="202"/>
      <c r="D31" s="199">
        <v>-6.1790416350985956E-2</v>
      </c>
      <c r="E31" s="200"/>
      <c r="F31" s="224"/>
      <c r="G31" s="204">
        <v>-5.9552792158902719</v>
      </c>
      <c r="H31" s="201"/>
      <c r="I31" s="199">
        <v>2.8090717164509747E-2</v>
      </c>
      <c r="J31" s="200"/>
      <c r="K31" s="203" t="s">
        <v>129</v>
      </c>
    </row>
    <row r="32" spans="1:11" s="20" customFormat="1" ht="15.75" x14ac:dyDescent="0.25">
      <c r="A32" s="196" t="s">
        <v>22</v>
      </c>
      <c r="B32" s="204">
        <v>39.667999995897389</v>
      </c>
      <c r="C32" s="206"/>
      <c r="D32" s="199" t="s">
        <v>141</v>
      </c>
      <c r="E32" s="200"/>
      <c r="F32" s="224"/>
      <c r="G32" s="204">
        <v>-7.3130000041026051</v>
      </c>
      <c r="H32" s="201"/>
      <c r="I32" s="199">
        <v>-0.13469259962615768</v>
      </c>
      <c r="J32" s="200"/>
      <c r="K32" s="207" t="s">
        <v>114</v>
      </c>
    </row>
    <row r="33" spans="1:14" s="20" customFormat="1" ht="15.75" x14ac:dyDescent="0.25">
      <c r="A33" s="196" t="s">
        <v>86</v>
      </c>
      <c r="B33" s="204">
        <v>3.6565E-2</v>
      </c>
      <c r="C33" s="206"/>
      <c r="D33" s="199">
        <v>1.9455252918287938E-2</v>
      </c>
      <c r="E33" s="200"/>
      <c r="F33" s="224"/>
      <c r="G33" s="204">
        <v>-5.5484775714285695</v>
      </c>
      <c r="H33" s="201"/>
      <c r="I33" s="199">
        <v>-0.49436842595178238</v>
      </c>
      <c r="J33" s="200"/>
      <c r="K33" s="207" t="s">
        <v>116</v>
      </c>
    </row>
    <row r="34" spans="1:14" s="184" customFormat="1" ht="15.75" hidden="1" x14ac:dyDescent="0.25">
      <c r="A34" s="236" t="s">
        <v>23</v>
      </c>
      <c r="B34" s="209">
        <v>0</v>
      </c>
      <c r="C34" s="214"/>
      <c r="D34" s="211" t="s">
        <v>142</v>
      </c>
      <c r="E34" s="212"/>
      <c r="F34" s="225"/>
      <c r="G34" s="209">
        <v>0</v>
      </c>
      <c r="H34" s="213"/>
      <c r="I34" s="211" t="s">
        <v>142</v>
      </c>
      <c r="J34" s="212"/>
      <c r="K34" s="215"/>
    </row>
    <row r="35" spans="1:14" s="184" customFormat="1" ht="15.75" hidden="1" x14ac:dyDescent="0.25">
      <c r="A35" s="236" t="s">
        <v>24</v>
      </c>
      <c r="B35" s="209">
        <v>0</v>
      </c>
      <c r="C35" s="214"/>
      <c r="D35" s="211" t="s">
        <v>142</v>
      </c>
      <c r="E35" s="212"/>
      <c r="F35" s="225"/>
      <c r="G35" s="209">
        <v>-2.8959479999999997</v>
      </c>
      <c r="H35" s="213"/>
      <c r="I35" s="211">
        <v>-1</v>
      </c>
      <c r="J35" s="212"/>
      <c r="K35" s="215"/>
    </row>
    <row r="36" spans="1:14" s="184" customFormat="1" ht="15.75" hidden="1" x14ac:dyDescent="0.25">
      <c r="A36" s="236" t="s">
        <v>25</v>
      </c>
      <c r="B36" s="209">
        <v>0</v>
      </c>
      <c r="C36" s="214"/>
      <c r="D36" s="211" t="s">
        <v>142</v>
      </c>
      <c r="E36" s="212"/>
      <c r="F36" s="225"/>
      <c r="G36" s="209">
        <v>-1.8794409999999999</v>
      </c>
      <c r="H36" s="213"/>
      <c r="I36" s="211">
        <v>-0.5</v>
      </c>
      <c r="J36" s="212"/>
      <c r="K36" s="215"/>
    </row>
    <row r="37" spans="1:14" s="184" customFormat="1" ht="15.75" hidden="1" x14ac:dyDescent="0.25">
      <c r="A37" s="236" t="s">
        <v>26</v>
      </c>
      <c r="B37" s="209">
        <v>0</v>
      </c>
      <c r="C37" s="214"/>
      <c r="D37" s="211" t="s">
        <v>142</v>
      </c>
      <c r="E37" s="212"/>
      <c r="F37" s="225"/>
      <c r="G37" s="209">
        <v>-0.52444657142857087</v>
      </c>
      <c r="H37" s="213"/>
      <c r="I37" s="211" t="s">
        <v>83</v>
      </c>
      <c r="J37" s="212"/>
      <c r="K37" s="215"/>
    </row>
    <row r="38" spans="1:14" s="184" customFormat="1" ht="15.75" hidden="1" x14ac:dyDescent="0.25">
      <c r="A38" s="236" t="s">
        <v>27</v>
      </c>
      <c r="B38" s="209">
        <v>0</v>
      </c>
      <c r="C38" s="214"/>
      <c r="D38" s="211" t="s">
        <v>142</v>
      </c>
      <c r="E38" s="212"/>
      <c r="F38" s="225"/>
      <c r="G38" s="209">
        <v>-9.5069000000000001E-2</v>
      </c>
      <c r="H38" s="213"/>
      <c r="I38" s="211">
        <v>-0.5</v>
      </c>
      <c r="J38" s="212"/>
      <c r="K38" s="215"/>
    </row>
    <row r="39" spans="1:14" s="184" customFormat="1" ht="15.75" hidden="1" x14ac:dyDescent="0.25">
      <c r="A39" s="236" t="s">
        <v>28</v>
      </c>
      <c r="B39" s="209">
        <v>0</v>
      </c>
      <c r="C39" s="214"/>
      <c r="D39" s="211" t="s">
        <v>142</v>
      </c>
      <c r="E39" s="212"/>
      <c r="F39" s="225"/>
      <c r="G39" s="209">
        <v>-9.5069000000000001E-2</v>
      </c>
      <c r="H39" s="213"/>
      <c r="I39" s="211">
        <v>-1</v>
      </c>
      <c r="J39" s="212"/>
      <c r="K39" s="215"/>
    </row>
    <row r="40" spans="1:14" s="184" customFormat="1" ht="15.75" hidden="1" x14ac:dyDescent="0.25">
      <c r="A40" s="236" t="s">
        <v>29</v>
      </c>
      <c r="B40" s="209">
        <v>3.6565E-2</v>
      </c>
      <c r="C40" s="214"/>
      <c r="D40" s="211" t="s">
        <v>142</v>
      </c>
      <c r="E40" s="212"/>
      <c r="F40" s="225"/>
      <c r="G40" s="209">
        <v>-3.6565E-2</v>
      </c>
      <c r="H40" s="213"/>
      <c r="I40" s="211">
        <v>-0.5</v>
      </c>
      <c r="J40" s="212"/>
      <c r="K40" s="215"/>
    </row>
    <row r="41" spans="1:14" s="184" customFormat="1" ht="15.75" hidden="1" x14ac:dyDescent="0.25">
      <c r="A41" s="236" t="s">
        <v>30</v>
      </c>
      <c r="B41" s="209">
        <v>0</v>
      </c>
      <c r="C41" s="214"/>
      <c r="D41" s="211" t="s">
        <v>142</v>
      </c>
      <c r="E41" s="212"/>
      <c r="F41" s="225"/>
      <c r="G41" s="209">
        <v>-2.1939E-2</v>
      </c>
      <c r="H41" s="213"/>
      <c r="I41" s="211" t="s">
        <v>145</v>
      </c>
      <c r="J41" s="212"/>
      <c r="K41" s="215"/>
    </row>
    <row r="42" spans="1:14" s="184" customFormat="1" ht="15.75" x14ac:dyDescent="0.25">
      <c r="A42" s="196" t="s">
        <v>31</v>
      </c>
      <c r="B42" s="204">
        <v>0.62317111882417286</v>
      </c>
      <c r="C42" s="206"/>
      <c r="D42" s="199">
        <v>4.0820528258267992E-2</v>
      </c>
      <c r="E42" s="200"/>
      <c r="F42" s="224"/>
      <c r="G42" s="204">
        <v>3.1158555941208732</v>
      </c>
      <c r="H42" s="201"/>
      <c r="I42" s="199">
        <v>4.082052825826811E-2</v>
      </c>
      <c r="J42" s="200"/>
      <c r="K42" s="207" t="s">
        <v>128</v>
      </c>
      <c r="L42" s="20"/>
      <c r="M42" s="20"/>
      <c r="N42" s="20"/>
    </row>
    <row r="43" spans="1:14" s="20" customFormat="1" ht="28.5" x14ac:dyDescent="0.25">
      <c r="A43" s="196" t="s">
        <v>9</v>
      </c>
      <c r="B43" s="204">
        <v>-0.24090597999999999</v>
      </c>
      <c r="C43" s="206"/>
      <c r="D43" s="199" t="s">
        <v>145</v>
      </c>
      <c r="E43" s="200"/>
      <c r="F43" s="224"/>
      <c r="G43" s="204">
        <v>5.9564700999999989</v>
      </c>
      <c r="H43" s="201"/>
      <c r="I43" s="199" t="s">
        <v>141</v>
      </c>
      <c r="J43" s="200"/>
      <c r="K43" s="207" t="s">
        <v>132</v>
      </c>
    </row>
    <row r="44" spans="1:14" s="20" customFormat="1" ht="15.75" x14ac:dyDescent="0.25">
      <c r="A44" s="196" t="s">
        <v>34</v>
      </c>
      <c r="B44" s="204">
        <v>10.84669667</v>
      </c>
      <c r="C44" s="206"/>
      <c r="D44" s="199">
        <v>0.25116021969341989</v>
      </c>
      <c r="E44" s="200"/>
      <c r="F44" s="224"/>
      <c r="G44" s="204">
        <v>26.408178049195925</v>
      </c>
      <c r="H44" s="201"/>
      <c r="I44" s="199">
        <v>0.12229868691513797</v>
      </c>
      <c r="J44" s="200"/>
      <c r="K44" s="207" t="s">
        <v>119</v>
      </c>
    </row>
    <row r="45" spans="1:14" s="20" customFormat="1" ht="15.75" x14ac:dyDescent="0.25">
      <c r="A45" s="196" t="s">
        <v>35</v>
      </c>
      <c r="B45" s="204">
        <v>-0.81056180278315182</v>
      </c>
      <c r="C45" s="206"/>
      <c r="D45" s="199">
        <v>-0.14790462638579252</v>
      </c>
      <c r="E45" s="200"/>
      <c r="F45" s="224"/>
      <c r="G45" s="204">
        <v>9.9310486226373911</v>
      </c>
      <c r="H45" s="201"/>
      <c r="I45" s="199">
        <v>0.43591588830344857</v>
      </c>
      <c r="J45" s="200"/>
      <c r="K45" s="207" t="s">
        <v>120</v>
      </c>
    </row>
    <row r="46" spans="1:14" s="20" customFormat="1" ht="15.75" x14ac:dyDescent="0.25">
      <c r="A46" s="196" t="s">
        <v>36</v>
      </c>
      <c r="B46" s="204">
        <v>9.3795861442700357E-2</v>
      </c>
      <c r="C46" s="206"/>
      <c r="D46" s="199">
        <v>4.4914927469262064E-3</v>
      </c>
      <c r="E46" s="200"/>
      <c r="F46" s="224"/>
      <c r="G46" s="204">
        <v>7.9972678686409324</v>
      </c>
      <c r="H46" s="201"/>
      <c r="I46" s="199">
        <v>7.4998954889251818E-2</v>
      </c>
      <c r="J46" s="200"/>
      <c r="K46" s="207" t="s">
        <v>121</v>
      </c>
    </row>
    <row r="47" spans="1:14" s="20" customFormat="1" ht="15.75" x14ac:dyDescent="0.25">
      <c r="A47" s="85" t="s">
        <v>39</v>
      </c>
      <c r="B47" s="106">
        <v>32.255978635110637</v>
      </c>
      <c r="C47" s="107"/>
      <c r="D47" s="92">
        <v>0.33972498142925445</v>
      </c>
      <c r="E47" s="93"/>
      <c r="F47" s="224"/>
      <c r="G47" s="106">
        <v>133.58082856903349</v>
      </c>
      <c r="H47" s="84"/>
      <c r="I47" s="92">
        <v>0.36076421776822221</v>
      </c>
      <c r="J47" s="93"/>
      <c r="K47" s="87" t="s">
        <v>122</v>
      </c>
    </row>
    <row r="48" spans="1:14" ht="6" customHeight="1" thickBot="1" x14ac:dyDescent="0.3">
      <c r="A48" s="88"/>
      <c r="B48" s="133"/>
      <c r="C48" s="134"/>
      <c r="D48" s="95"/>
      <c r="E48" s="94"/>
      <c r="F48" s="228"/>
      <c r="G48" s="89"/>
      <c r="H48" s="89"/>
      <c r="I48" s="89"/>
      <c r="J48" s="94"/>
      <c r="K48" s="237"/>
    </row>
    <row r="49" spans="1:11" x14ac:dyDescent="0.25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spans="1:11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1:1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 x14ac:dyDescent="0.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</sheetData>
  <mergeCells count="15">
    <mergeCell ref="A1:K1"/>
    <mergeCell ref="A5:K5"/>
    <mergeCell ref="A2:K2"/>
    <mergeCell ref="A3:K3"/>
    <mergeCell ref="A6:K6"/>
    <mergeCell ref="A4:K4"/>
    <mergeCell ref="A7:K7"/>
    <mergeCell ref="A9:A10"/>
    <mergeCell ref="B9:C10"/>
    <mergeCell ref="D9:E10"/>
    <mergeCell ref="K9:K10"/>
    <mergeCell ref="B8:E8"/>
    <mergeCell ref="G8:J8"/>
    <mergeCell ref="G9:H10"/>
    <mergeCell ref="I9:J10"/>
  </mergeCells>
  <conditionalFormatting sqref="A9:B9 D9 A10">
    <cfRule type="cellIs" dxfId="19" priority="3080" operator="equal">
      <formula>"Hide No Variance"</formula>
    </cfRule>
  </conditionalFormatting>
  <conditionalFormatting sqref="B11:B19">
    <cfRule type="cellIs" dxfId="18" priority="432" operator="equal">
      <formula>"HIDE "</formula>
    </cfRule>
  </conditionalFormatting>
  <conditionalFormatting sqref="B22:B47">
    <cfRule type="cellIs" dxfId="17" priority="149" operator="equal">
      <formula>"HIDE "</formula>
    </cfRule>
  </conditionalFormatting>
  <conditionalFormatting sqref="D11:D12 I11:I20 D15:D20 I22:I23 D22:D30 I26:I30 D32:D47 I32:I47">
    <cfRule type="cellIs" dxfId="16" priority="670" operator="equal">
      <formula>"N/A "</formula>
    </cfRule>
  </conditionalFormatting>
  <conditionalFormatting sqref="D13:D14">
    <cfRule type="cellIs" dxfId="15" priority="431" operator="equal">
      <formula>"HIDE "</formula>
    </cfRule>
  </conditionalFormatting>
  <conditionalFormatting sqref="D21">
    <cfRule type="cellIs" dxfId="14" priority="350" operator="equal">
      <formula>"HIDE "</formula>
    </cfRule>
  </conditionalFormatting>
  <conditionalFormatting sqref="D31">
    <cfRule type="cellIs" dxfId="13" priority="428" operator="equal">
      <formula>"HIDE "</formula>
    </cfRule>
  </conditionalFormatting>
  <conditionalFormatting sqref="E21:J31">
    <cfRule type="cellIs" dxfId="12" priority="425" operator="equal">
      <formula>"HIDE "</formula>
    </cfRule>
  </conditionalFormatting>
  <conditionalFormatting sqref="G9 I9">
    <cfRule type="cellIs" dxfId="11" priority="151" operator="equal">
      <formula>"Hide No Variance"</formula>
    </cfRule>
  </conditionalFormatting>
  <conditionalFormatting sqref="G11:G19">
    <cfRule type="cellIs" dxfId="10" priority="1279" operator="equal">
      <formula>"HIDE "</formula>
    </cfRule>
  </conditionalFormatting>
  <conditionalFormatting sqref="G24:G47">
    <cfRule type="cellIs" dxfId="9" priority="150" operator="equal">
      <formula>"HIDE "</formula>
    </cfRule>
  </conditionalFormatting>
  <conditionalFormatting sqref="I21">
    <cfRule type="cellIs" dxfId="8" priority="227" operator="equal">
      <formula>"HIDE "</formula>
    </cfRule>
  </conditionalFormatting>
  <conditionalFormatting sqref="I24:I25">
    <cfRule type="cellIs" dxfId="7" priority="433" operator="equal">
      <formula>"HIDE "</formula>
    </cfRule>
  </conditionalFormatting>
  <conditionalFormatting sqref="I31">
    <cfRule type="cellIs" dxfId="6" priority="426" operator="equal">
      <formula>"HIDE 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12</xdr:col>
                <xdr:colOff>28575</xdr:colOff>
                <xdr:row>2</xdr:row>
                <xdr:rowOff>190500</xdr:rowOff>
              </from>
              <to>
                <xdr:col>15</xdr:col>
                <xdr:colOff>352425</xdr:colOff>
                <xdr:row>5</xdr:row>
                <xdr:rowOff>200025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12</xdr:col>
                <xdr:colOff>38100</xdr:colOff>
                <xdr:row>0</xdr:row>
                <xdr:rowOff>114300</xdr:rowOff>
              </from>
              <to>
                <xdr:col>15</xdr:col>
                <xdr:colOff>504825</xdr:colOff>
                <xdr:row>3</xdr:row>
                <xdr:rowOff>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AA179"/>
  <sheetViews>
    <sheetView zoomScale="70" zoomScaleNormal="70" zoomScaleSheetLayoutView="75" workbookViewId="0">
      <selection activeCell="A25" sqref="A25"/>
    </sheetView>
  </sheetViews>
  <sheetFormatPr defaultRowHeight="15" outlineLevelRow="2" x14ac:dyDescent="0.25"/>
  <cols>
    <col min="1" max="1" width="0.85546875" customWidth="1"/>
    <col min="2" max="2" width="77.710937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7" s="74" customFormat="1" ht="28.5" x14ac:dyDescent="0.4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7" s="22" customFormat="1" ht="22.5" customHeight="1" x14ac:dyDescent="0.4">
      <c r="A2" s="262" t="s">
        <v>137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82"/>
    </row>
    <row r="3" spans="1:27" s="75" customFormat="1" ht="22.5" customHeight="1" x14ac:dyDescent="0.4">
      <c r="A3" s="254" t="s">
        <v>70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7" s="76" customFormat="1" ht="21.75" customHeight="1" x14ac:dyDescent="0.35">
      <c r="A4" s="255" t="s">
        <v>146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</row>
    <row r="5" spans="1:27" s="77" customFormat="1" ht="20.25" customHeight="1" x14ac:dyDescent="0.35">
      <c r="A5" s="257" t="s">
        <v>7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</row>
    <row r="6" spans="1:27" ht="27" customHeight="1" x14ac:dyDescent="0.25"/>
    <row r="7" spans="1:27" s="80" customFormat="1" ht="22.5" customHeight="1" x14ac:dyDescent="0.25">
      <c r="A7" s="78"/>
      <c r="B7" s="79"/>
      <c r="C7" s="79"/>
      <c r="D7" s="290" t="s">
        <v>41</v>
      </c>
      <c r="E7" s="291"/>
      <c r="F7" s="291"/>
      <c r="G7" s="290" t="s">
        <v>42</v>
      </c>
      <c r="H7" s="291"/>
      <c r="I7" s="291"/>
      <c r="J7" s="290" t="s">
        <v>43</v>
      </c>
      <c r="K7" s="291"/>
      <c r="L7" s="291"/>
      <c r="M7" s="290" t="s">
        <v>44</v>
      </c>
      <c r="N7" s="291"/>
      <c r="O7" s="292"/>
      <c r="P7" s="290" t="s">
        <v>45</v>
      </c>
      <c r="Q7" s="291"/>
      <c r="R7" s="292"/>
      <c r="S7" s="290" t="s">
        <v>46</v>
      </c>
      <c r="T7" s="291"/>
      <c r="U7" s="292"/>
      <c r="AA7"/>
    </row>
    <row r="8" spans="1:27" s="2" customFormat="1" ht="18" customHeight="1" x14ac:dyDescent="0.3">
      <c r="A8" s="30"/>
      <c r="D8" s="50" t="s">
        <v>139</v>
      </c>
      <c r="E8" s="293" t="s">
        <v>77</v>
      </c>
      <c r="F8" s="297" t="s">
        <v>6</v>
      </c>
      <c r="G8" s="50" t="s">
        <v>139</v>
      </c>
      <c r="H8" s="293" t="s">
        <v>77</v>
      </c>
      <c r="I8" s="297" t="s">
        <v>6</v>
      </c>
      <c r="J8" s="50" t="s">
        <v>139</v>
      </c>
      <c r="K8" s="293" t="s">
        <v>77</v>
      </c>
      <c r="L8" s="297" t="s">
        <v>6</v>
      </c>
      <c r="M8" s="50" t="s">
        <v>139</v>
      </c>
      <c r="N8" s="293" t="s">
        <v>77</v>
      </c>
      <c r="O8" s="297" t="s">
        <v>6</v>
      </c>
      <c r="P8" s="50" t="s">
        <v>139</v>
      </c>
      <c r="Q8" s="293" t="s">
        <v>77</v>
      </c>
      <c r="R8" s="297" t="s">
        <v>6</v>
      </c>
      <c r="S8" s="50" t="s">
        <v>139</v>
      </c>
      <c r="T8" s="293" t="s">
        <v>77</v>
      </c>
      <c r="U8" s="297" t="s">
        <v>6</v>
      </c>
      <c r="X8" s="80"/>
      <c r="Y8" s="80"/>
      <c r="Z8" s="80"/>
      <c r="AA8" s="80"/>
    </row>
    <row r="9" spans="1:27" s="2" customFormat="1" ht="15.75" customHeight="1" x14ac:dyDescent="0.3">
      <c r="A9" s="30"/>
      <c r="D9" s="51" t="s">
        <v>140</v>
      </c>
      <c r="E9" s="294"/>
      <c r="F9" s="298"/>
      <c r="G9" s="52" t="s">
        <v>140</v>
      </c>
      <c r="H9" s="294"/>
      <c r="I9" s="298"/>
      <c r="J9" s="52" t="s">
        <v>140</v>
      </c>
      <c r="K9" s="294"/>
      <c r="L9" s="298"/>
      <c r="M9" s="52" t="s">
        <v>140</v>
      </c>
      <c r="N9" s="294"/>
      <c r="O9" s="298"/>
      <c r="P9" s="52" t="s">
        <v>140</v>
      </c>
      <c r="Q9" s="294"/>
      <c r="R9" s="298"/>
      <c r="S9" s="52" t="s">
        <v>140</v>
      </c>
      <c r="T9" s="294"/>
      <c r="U9" s="298"/>
      <c r="X9" s="80"/>
      <c r="Y9" s="80"/>
      <c r="Z9" s="80"/>
    </row>
    <row r="10" spans="1:27" s="2" customFormat="1" ht="15" customHeight="1" x14ac:dyDescent="0.3">
      <c r="A10" s="30"/>
      <c r="D10" s="27"/>
      <c r="E10" s="53"/>
      <c r="F10" s="54"/>
      <c r="G10" s="27"/>
      <c r="H10" s="53"/>
      <c r="I10" s="54"/>
      <c r="J10" s="27"/>
      <c r="K10" s="53"/>
      <c r="L10" s="54"/>
      <c r="M10" s="27"/>
      <c r="N10" s="53"/>
      <c r="O10" s="54"/>
      <c r="P10" s="27"/>
      <c r="Q10" s="53"/>
      <c r="R10" s="54"/>
      <c r="S10" s="27"/>
      <c r="T10" s="53"/>
      <c r="U10" s="54"/>
      <c r="X10" s="80"/>
      <c r="Y10" s="80"/>
      <c r="Z10" s="80"/>
    </row>
    <row r="11" spans="1:27" s="2" customFormat="1" ht="18" customHeight="1" x14ac:dyDescent="0.3">
      <c r="A11" s="30"/>
      <c r="B11" s="37" t="s">
        <v>3</v>
      </c>
      <c r="D11" s="30"/>
      <c r="E11" s="55"/>
      <c r="F11" s="56"/>
      <c r="G11" s="30"/>
      <c r="H11" s="55"/>
      <c r="I11" s="56"/>
      <c r="J11" s="30"/>
      <c r="K11" s="55"/>
      <c r="L11" s="56"/>
      <c r="M11" s="30"/>
      <c r="N11" s="55"/>
      <c r="O11" s="56"/>
      <c r="P11" s="30"/>
      <c r="Q11" s="55"/>
      <c r="R11" s="56"/>
      <c r="S11" s="30"/>
      <c r="T11" s="55"/>
      <c r="U11" s="56"/>
      <c r="X11" s="80"/>
      <c r="Y11" s="80"/>
      <c r="Z11" s="80"/>
    </row>
    <row r="12" spans="1:27" s="2" customFormat="1" ht="18" customHeight="1" x14ac:dyDescent="0.3">
      <c r="A12" s="30"/>
      <c r="B12" s="48" t="s">
        <v>4</v>
      </c>
      <c r="D12" s="108">
        <v>181.80655558982428</v>
      </c>
      <c r="E12" s="109">
        <v>186.75284743</v>
      </c>
      <c r="F12" s="110">
        <v>4.9462918401757179</v>
      </c>
      <c r="G12" s="108">
        <v>83.167100081061406</v>
      </c>
      <c r="H12" s="109">
        <v>85.429772880498248</v>
      </c>
      <c r="I12" s="110">
        <v>2.2626727994368423</v>
      </c>
      <c r="J12" s="108">
        <v>0.65009303906473181</v>
      </c>
      <c r="K12" s="109">
        <v>0.66777968999999993</v>
      </c>
      <c r="L12" s="110">
        <v>1.7686650935268111E-2</v>
      </c>
      <c r="M12" s="108">
        <v>0</v>
      </c>
      <c r="N12" s="109">
        <v>0</v>
      </c>
      <c r="O12" s="110">
        <v>0</v>
      </c>
      <c r="P12" s="108">
        <v>0</v>
      </c>
      <c r="Q12" s="109">
        <v>0</v>
      </c>
      <c r="R12" s="110">
        <v>0</v>
      </c>
      <c r="S12" s="108">
        <v>265.62374870995041</v>
      </c>
      <c r="T12" s="109">
        <v>272.85040000049827</v>
      </c>
      <c r="U12" s="110">
        <v>7.2266512905478635</v>
      </c>
      <c r="X12" s="80"/>
      <c r="Y12" s="80"/>
      <c r="Z12" s="80"/>
    </row>
    <row r="13" spans="1:27" s="2" customFormat="1" ht="18" customHeight="1" x14ac:dyDescent="0.3">
      <c r="A13" s="30"/>
      <c r="B13" s="48" t="s">
        <v>5</v>
      </c>
      <c r="D13" s="108">
        <v>38.288800195536069</v>
      </c>
      <c r="E13" s="109">
        <v>36.72</v>
      </c>
      <c r="F13" s="110">
        <v>-1.5688001955360704</v>
      </c>
      <c r="G13" s="108">
        <v>6.7568470933298936</v>
      </c>
      <c r="H13" s="109">
        <v>6.4799999999999995</v>
      </c>
      <c r="I13" s="110">
        <v>-0.2768470933298941</v>
      </c>
      <c r="J13" s="108">
        <v>0</v>
      </c>
      <c r="K13" s="109">
        <v>0</v>
      </c>
      <c r="L13" s="110">
        <v>0</v>
      </c>
      <c r="M13" s="108">
        <v>0</v>
      </c>
      <c r="N13" s="109">
        <v>0</v>
      </c>
      <c r="O13" s="110">
        <v>0</v>
      </c>
      <c r="P13" s="108">
        <v>0</v>
      </c>
      <c r="Q13" s="109">
        <v>0</v>
      </c>
      <c r="R13" s="110">
        <v>0</v>
      </c>
      <c r="S13" s="108">
        <v>45.045647288865965</v>
      </c>
      <c r="T13" s="109">
        <v>43.199999999999996</v>
      </c>
      <c r="U13" s="110">
        <v>-1.845647288865969</v>
      </c>
      <c r="V13" s="58"/>
      <c r="W13" s="58"/>
      <c r="X13" s="80"/>
      <c r="Y13" s="80"/>
      <c r="Z13" s="80"/>
    </row>
    <row r="14" spans="1:27" s="2" customFormat="1" ht="18" customHeight="1" x14ac:dyDescent="0.3">
      <c r="A14" s="30"/>
      <c r="B14" s="48" t="s">
        <v>94</v>
      </c>
      <c r="D14" s="108">
        <v>0</v>
      </c>
      <c r="E14" s="109">
        <v>0</v>
      </c>
      <c r="F14" s="110">
        <v>0</v>
      </c>
      <c r="G14" s="108">
        <v>0</v>
      </c>
      <c r="H14" s="109">
        <v>0</v>
      </c>
      <c r="I14" s="110">
        <v>0</v>
      </c>
      <c r="J14" s="108">
        <v>0</v>
      </c>
      <c r="K14" s="109">
        <v>0</v>
      </c>
      <c r="L14" s="110">
        <v>0</v>
      </c>
      <c r="M14" s="108">
        <v>0</v>
      </c>
      <c r="N14" s="109">
        <v>0</v>
      </c>
      <c r="O14" s="110">
        <v>0</v>
      </c>
      <c r="P14" s="108">
        <v>33.358642350000011</v>
      </c>
      <c r="Q14" s="109">
        <v>16.384600759999994</v>
      </c>
      <c r="R14" s="110">
        <v>-16.974041590000017</v>
      </c>
      <c r="S14" s="108">
        <v>33.358642350000011</v>
      </c>
      <c r="T14" s="109">
        <v>16.384600759999994</v>
      </c>
      <c r="U14" s="110">
        <v>-16.974041590000017</v>
      </c>
      <c r="V14" s="58"/>
      <c r="W14" s="58"/>
      <c r="X14" s="80"/>
      <c r="Y14" s="80"/>
      <c r="Z14" s="80"/>
    </row>
    <row r="15" spans="1:27" s="2" customFormat="1" ht="18" customHeight="1" x14ac:dyDescent="0.3">
      <c r="A15" s="30"/>
      <c r="B15" s="48" t="s">
        <v>95</v>
      </c>
      <c r="D15" s="108">
        <v>0</v>
      </c>
      <c r="E15" s="109">
        <v>0</v>
      </c>
      <c r="F15" s="110">
        <v>0</v>
      </c>
      <c r="G15" s="108">
        <v>0</v>
      </c>
      <c r="H15" s="109">
        <v>0</v>
      </c>
      <c r="I15" s="110">
        <v>0</v>
      </c>
      <c r="J15" s="108">
        <v>0</v>
      </c>
      <c r="K15" s="109">
        <v>0</v>
      </c>
      <c r="L15" s="110">
        <v>0</v>
      </c>
      <c r="M15" s="108">
        <v>0</v>
      </c>
      <c r="N15" s="109">
        <v>0</v>
      </c>
      <c r="O15" s="110">
        <v>0</v>
      </c>
      <c r="P15" s="108">
        <v>19.388320340000003</v>
      </c>
      <c r="Q15" s="109">
        <v>8.781549609999999</v>
      </c>
      <c r="R15" s="110">
        <v>-10.606770730000004</v>
      </c>
      <c r="S15" s="108">
        <v>19.388320340000003</v>
      </c>
      <c r="T15" s="109">
        <v>8.781549609999999</v>
      </c>
      <c r="U15" s="110">
        <v>-10.606770730000004</v>
      </c>
      <c r="V15" s="58"/>
      <c r="W15" s="58"/>
      <c r="X15" s="58"/>
      <c r="Y15" s="58"/>
      <c r="Z15" s="58"/>
    </row>
    <row r="16" spans="1:27" s="2" customFormat="1" ht="18" customHeight="1" x14ac:dyDescent="0.3">
      <c r="A16" s="30"/>
      <c r="B16" s="48" t="s">
        <v>97</v>
      </c>
      <c r="D16" s="108">
        <v>0</v>
      </c>
      <c r="E16" s="109">
        <v>0</v>
      </c>
      <c r="F16" s="110">
        <v>0</v>
      </c>
      <c r="G16" s="108">
        <v>0</v>
      </c>
      <c r="H16" s="109">
        <v>0</v>
      </c>
      <c r="I16" s="110">
        <v>0</v>
      </c>
      <c r="J16" s="108">
        <v>0</v>
      </c>
      <c r="K16" s="109">
        <v>0</v>
      </c>
      <c r="L16" s="110">
        <v>0</v>
      </c>
      <c r="M16" s="108">
        <v>0</v>
      </c>
      <c r="N16" s="109">
        <v>0</v>
      </c>
      <c r="O16" s="110">
        <v>0</v>
      </c>
      <c r="P16" s="108">
        <v>0</v>
      </c>
      <c r="Q16" s="109">
        <v>2.8792631200000001</v>
      </c>
      <c r="R16" s="110">
        <v>2.8792631200000001</v>
      </c>
      <c r="S16" s="108">
        <v>0</v>
      </c>
      <c r="T16" s="109">
        <v>2.8792631200000001</v>
      </c>
      <c r="U16" s="110">
        <v>2.8792631200000001</v>
      </c>
      <c r="V16" s="58"/>
      <c r="W16" s="58"/>
      <c r="X16" s="58"/>
      <c r="Y16" s="58"/>
      <c r="Z16" s="58"/>
    </row>
    <row r="17" spans="1:27" s="2" customFormat="1" ht="18" customHeight="1" x14ac:dyDescent="0.3">
      <c r="A17" s="30"/>
      <c r="B17" s="48" t="s">
        <v>8</v>
      </c>
      <c r="D17" s="108">
        <v>41.671649379999998</v>
      </c>
      <c r="E17" s="109">
        <v>21.421944</v>
      </c>
      <c r="F17" s="110">
        <v>-20.249705379999998</v>
      </c>
      <c r="G17" s="108">
        <v>0</v>
      </c>
      <c r="H17" s="109">
        <v>0</v>
      </c>
      <c r="I17" s="110">
        <v>0</v>
      </c>
      <c r="J17" s="108">
        <v>0</v>
      </c>
      <c r="K17" s="109">
        <v>0</v>
      </c>
      <c r="L17" s="110">
        <v>0</v>
      </c>
      <c r="M17" s="108">
        <v>0</v>
      </c>
      <c r="N17" s="109">
        <v>0</v>
      </c>
      <c r="O17" s="110">
        <v>0</v>
      </c>
      <c r="P17" s="108">
        <v>0</v>
      </c>
      <c r="Q17" s="109">
        <v>0</v>
      </c>
      <c r="R17" s="110">
        <v>0</v>
      </c>
      <c r="S17" s="108">
        <v>41.671649379999998</v>
      </c>
      <c r="T17" s="109">
        <v>21.421944</v>
      </c>
      <c r="U17" s="110">
        <v>-20.249705379999998</v>
      </c>
      <c r="V17" s="58"/>
      <c r="W17" s="58"/>
      <c r="X17" s="58"/>
      <c r="Y17" s="58"/>
      <c r="Z17" s="58"/>
    </row>
    <row r="18" spans="1:27" s="2" customFormat="1" ht="18" customHeight="1" x14ac:dyDescent="0.3">
      <c r="A18" s="59"/>
      <c r="C18" s="60"/>
      <c r="D18" s="120">
        <v>261.76700516536039</v>
      </c>
      <c r="E18" s="121">
        <v>244.89479143</v>
      </c>
      <c r="F18" s="122">
        <v>-16.87221373536039</v>
      </c>
      <c r="G18" s="120">
        <v>89.923947174391301</v>
      </c>
      <c r="H18" s="121">
        <v>91.909772880498252</v>
      </c>
      <c r="I18" s="122">
        <v>1.9858257061069509</v>
      </c>
      <c r="J18" s="120">
        <v>0.65009303906473181</v>
      </c>
      <c r="K18" s="121">
        <v>0.66777968999999993</v>
      </c>
      <c r="L18" s="122">
        <v>1.7686650935268111E-2</v>
      </c>
      <c r="M18" s="120">
        <v>0</v>
      </c>
      <c r="N18" s="121">
        <v>0</v>
      </c>
      <c r="O18" s="122">
        <v>0</v>
      </c>
      <c r="P18" s="120">
        <v>52.746962690000018</v>
      </c>
      <c r="Q18" s="121">
        <v>28.045413489999994</v>
      </c>
      <c r="R18" s="122">
        <v>-24.701549200000024</v>
      </c>
      <c r="S18" s="120">
        <v>405.08800806881641</v>
      </c>
      <c r="T18" s="121">
        <v>365.5177574904983</v>
      </c>
      <c r="U18" s="122">
        <v>-39.57025057831811</v>
      </c>
      <c r="V18" s="60">
        <v>1462.071029961993</v>
      </c>
      <c r="W18" s="60"/>
      <c r="X18" s="60"/>
      <c r="Y18" s="60"/>
      <c r="Z18" s="60"/>
    </row>
    <row r="19" spans="1:27" s="60" customFormat="1" ht="15.75" customHeight="1" x14ac:dyDescent="0.3">
      <c r="A19" s="59"/>
      <c r="B19" s="2"/>
      <c r="D19" s="59"/>
      <c r="E19" s="61"/>
      <c r="F19" s="62"/>
      <c r="G19" s="59"/>
      <c r="H19" s="61"/>
      <c r="I19" s="62"/>
      <c r="J19" s="59"/>
      <c r="K19" s="61"/>
      <c r="L19" s="62"/>
      <c r="M19" s="59"/>
      <c r="N19" s="61"/>
      <c r="O19" s="62"/>
      <c r="P19" s="59"/>
      <c r="Q19" s="61"/>
      <c r="R19" s="62"/>
      <c r="S19" s="59"/>
      <c r="T19" s="61"/>
      <c r="U19" s="62"/>
      <c r="AA19" s="2"/>
    </row>
    <row r="20" spans="1:27" s="60" customFormat="1" ht="18" customHeight="1" x14ac:dyDescent="0.3">
      <c r="A20" s="59"/>
      <c r="B20" s="37" t="s">
        <v>11</v>
      </c>
      <c r="D20" s="116"/>
      <c r="E20" s="117"/>
      <c r="F20" s="249"/>
      <c r="G20" s="116"/>
      <c r="H20" s="117"/>
      <c r="I20" s="249"/>
      <c r="J20" s="116"/>
      <c r="K20" s="117"/>
      <c r="L20" s="249"/>
      <c r="M20" s="116"/>
      <c r="N20" s="117"/>
      <c r="O20" s="249"/>
      <c r="P20" s="116"/>
      <c r="Q20" s="117"/>
      <c r="R20" s="249"/>
      <c r="S20" s="116"/>
      <c r="T20" s="117"/>
      <c r="U20" s="249"/>
    </row>
    <row r="21" spans="1:27" s="60" customFormat="1" ht="18" customHeight="1" x14ac:dyDescent="0.3">
      <c r="A21" s="59"/>
      <c r="B21" s="48" t="s">
        <v>12</v>
      </c>
      <c r="D21" s="108">
        <v>76.774732915513411</v>
      </c>
      <c r="E21" s="109">
        <v>86.70820819204728</v>
      </c>
      <c r="F21" s="110">
        <v>9.9334752765338692</v>
      </c>
      <c r="G21" s="108">
        <v>23.037187275521568</v>
      </c>
      <c r="H21" s="109">
        <v>22.183584605973433</v>
      </c>
      <c r="I21" s="110">
        <v>-0.85360266954813468</v>
      </c>
      <c r="J21" s="108">
        <v>0</v>
      </c>
      <c r="K21" s="109">
        <v>0</v>
      </c>
      <c r="L21" s="110">
        <v>0</v>
      </c>
      <c r="M21" s="108">
        <v>0</v>
      </c>
      <c r="N21" s="109">
        <v>0</v>
      </c>
      <c r="O21" s="110">
        <v>0</v>
      </c>
      <c r="P21" s="108">
        <v>45.031606654614507</v>
      </c>
      <c r="Q21" s="109">
        <v>49.128121911979299</v>
      </c>
      <c r="R21" s="110">
        <v>4.0965152573647927</v>
      </c>
      <c r="S21" s="108">
        <v>144.84352684564948</v>
      </c>
      <c r="T21" s="109">
        <v>158.01991471000002</v>
      </c>
      <c r="U21" s="110">
        <v>13.176387864350545</v>
      </c>
    </row>
    <row r="22" spans="1:27" s="60" customFormat="1" ht="18" customHeight="1" x14ac:dyDescent="0.3">
      <c r="A22" s="59"/>
      <c r="B22" s="48" t="s">
        <v>13</v>
      </c>
      <c r="D22" s="108">
        <v>34.195</v>
      </c>
      <c r="E22" s="109">
        <v>34.195</v>
      </c>
      <c r="F22" s="110">
        <v>0</v>
      </c>
      <c r="G22" s="108">
        <v>14.654999999999999</v>
      </c>
      <c r="H22" s="109">
        <v>14.654999999999999</v>
      </c>
      <c r="I22" s="110">
        <v>0</v>
      </c>
      <c r="J22" s="108">
        <v>0</v>
      </c>
      <c r="K22" s="109">
        <v>0</v>
      </c>
      <c r="L22" s="110">
        <v>0</v>
      </c>
      <c r="M22" s="108">
        <v>0</v>
      </c>
      <c r="N22" s="109">
        <v>0</v>
      </c>
      <c r="O22" s="110">
        <v>0</v>
      </c>
      <c r="P22" s="108">
        <v>0</v>
      </c>
      <c r="Q22" s="109">
        <v>0</v>
      </c>
      <c r="R22" s="110">
        <v>0</v>
      </c>
      <c r="S22" s="108">
        <v>48.85</v>
      </c>
      <c r="T22" s="109">
        <v>48.85</v>
      </c>
      <c r="U22" s="110">
        <v>0</v>
      </c>
    </row>
    <row r="23" spans="1:27" s="60" customFormat="1" ht="18" customHeight="1" x14ac:dyDescent="0.3">
      <c r="A23" s="59"/>
      <c r="B23" s="48" t="s">
        <v>14</v>
      </c>
      <c r="D23" s="108">
        <v>0</v>
      </c>
      <c r="E23" s="109">
        <v>0</v>
      </c>
      <c r="F23" s="110">
        <v>0</v>
      </c>
      <c r="G23" s="108">
        <v>0</v>
      </c>
      <c r="H23" s="109">
        <v>0</v>
      </c>
      <c r="I23" s="110">
        <v>0</v>
      </c>
      <c r="J23" s="108">
        <v>0</v>
      </c>
      <c r="K23" s="109">
        <v>0</v>
      </c>
      <c r="L23" s="110">
        <v>0</v>
      </c>
      <c r="M23" s="108">
        <v>0</v>
      </c>
      <c r="N23" s="109">
        <v>0</v>
      </c>
      <c r="O23" s="110">
        <v>0</v>
      </c>
      <c r="P23" s="108">
        <v>0</v>
      </c>
      <c r="Q23" s="109">
        <v>0</v>
      </c>
      <c r="R23" s="110">
        <v>0</v>
      </c>
      <c r="S23" s="108">
        <v>0</v>
      </c>
      <c r="T23" s="109">
        <v>0</v>
      </c>
      <c r="U23" s="110">
        <v>0</v>
      </c>
    </row>
    <row r="24" spans="1:27" s="60" customFormat="1" ht="18" customHeight="1" x14ac:dyDescent="0.3">
      <c r="A24" s="59"/>
      <c r="B24" s="2"/>
      <c r="D24" s="120">
        <v>110.96973291551342</v>
      </c>
      <c r="E24" s="121">
        <v>120.90320819204729</v>
      </c>
      <c r="F24" s="122">
        <v>9.9334752765338692</v>
      </c>
      <c r="G24" s="120">
        <v>37.692187275521569</v>
      </c>
      <c r="H24" s="121">
        <v>36.838584605973431</v>
      </c>
      <c r="I24" s="122">
        <v>-0.85360266954813824</v>
      </c>
      <c r="J24" s="120">
        <v>0</v>
      </c>
      <c r="K24" s="121">
        <v>0</v>
      </c>
      <c r="L24" s="122">
        <v>0</v>
      </c>
      <c r="M24" s="120">
        <v>0</v>
      </c>
      <c r="N24" s="121">
        <v>0</v>
      </c>
      <c r="O24" s="122">
        <v>0</v>
      </c>
      <c r="P24" s="120">
        <v>45.031606654614507</v>
      </c>
      <c r="Q24" s="121">
        <v>49.128121911979299</v>
      </c>
      <c r="R24" s="122">
        <v>4.0965152573647927</v>
      </c>
      <c r="S24" s="120">
        <v>193.69352684564947</v>
      </c>
      <c r="T24" s="121">
        <v>206.86991471000002</v>
      </c>
      <c r="U24" s="122">
        <v>13.176387864350545</v>
      </c>
      <c r="V24" s="60">
        <v>827.47965884000007</v>
      </c>
    </row>
    <row r="25" spans="1:27" s="60" customFormat="1" ht="15.75" customHeight="1" x14ac:dyDescent="0.3">
      <c r="A25" s="59"/>
      <c r="B25" s="2"/>
      <c r="D25" s="63"/>
      <c r="E25" s="64"/>
      <c r="F25" s="57"/>
      <c r="G25" s="63"/>
      <c r="H25" s="64"/>
      <c r="I25" s="57"/>
      <c r="J25" s="63"/>
      <c r="K25" s="64"/>
      <c r="L25" s="57"/>
      <c r="M25" s="63"/>
      <c r="N25" s="64"/>
      <c r="O25" s="57"/>
      <c r="P25" s="63"/>
      <c r="Q25" s="64"/>
      <c r="R25" s="57"/>
      <c r="S25" s="63"/>
      <c r="T25" s="64"/>
      <c r="U25" s="57"/>
    </row>
    <row r="26" spans="1:27" s="60" customFormat="1" ht="18" customHeight="1" x14ac:dyDescent="0.3">
      <c r="A26" s="59"/>
      <c r="B26" s="37" t="s">
        <v>15</v>
      </c>
      <c r="D26" s="63"/>
      <c r="E26" s="64"/>
      <c r="F26" s="57"/>
      <c r="G26" s="63"/>
      <c r="H26" s="64"/>
      <c r="I26" s="57"/>
      <c r="J26" s="63"/>
      <c r="K26" s="64"/>
      <c r="L26" s="57"/>
      <c r="M26" s="63"/>
      <c r="N26" s="64"/>
      <c r="O26" s="57"/>
      <c r="P26" s="63"/>
      <c r="Q26" s="64"/>
      <c r="R26" s="57"/>
      <c r="S26" s="63"/>
      <c r="T26" s="64"/>
      <c r="U26" s="57"/>
    </row>
    <row r="27" spans="1:27" s="60" customFormat="1" ht="18" customHeight="1" x14ac:dyDescent="0.3">
      <c r="A27" s="66"/>
      <c r="B27" s="157" t="s">
        <v>17</v>
      </c>
      <c r="C27" s="160"/>
      <c r="D27" s="161">
        <v>31.554575304</v>
      </c>
      <c r="E27" s="162">
        <v>30.401190369999998</v>
      </c>
      <c r="F27" s="163">
        <v>-1.1533849340000017</v>
      </c>
      <c r="G27" s="161">
        <v>0</v>
      </c>
      <c r="H27" s="162">
        <v>0</v>
      </c>
      <c r="I27" s="163">
        <v>0</v>
      </c>
      <c r="J27" s="161">
        <v>0</v>
      </c>
      <c r="K27" s="162">
        <v>0</v>
      </c>
      <c r="L27" s="163">
        <v>0</v>
      </c>
      <c r="M27" s="161">
        <v>0</v>
      </c>
      <c r="N27" s="162">
        <v>0</v>
      </c>
      <c r="O27" s="163">
        <v>0</v>
      </c>
      <c r="P27" s="161">
        <v>0</v>
      </c>
      <c r="Q27" s="162">
        <v>0</v>
      </c>
      <c r="R27" s="163">
        <v>0</v>
      </c>
      <c r="S27" s="161">
        <v>31.554575304</v>
      </c>
      <c r="T27" s="162">
        <v>30.401190369999998</v>
      </c>
      <c r="U27" s="163">
        <v>-1.1533849340000017</v>
      </c>
      <c r="V27" s="160"/>
      <c r="W27" s="67"/>
      <c r="X27" s="67"/>
      <c r="Y27" s="67"/>
      <c r="Z27" s="67"/>
    </row>
    <row r="28" spans="1:27" s="67" customFormat="1" ht="18" hidden="1" customHeight="1" x14ac:dyDescent="0.3">
      <c r="A28" s="66"/>
      <c r="B28" s="171" t="s">
        <v>19</v>
      </c>
      <c r="C28" s="159"/>
      <c r="D28" s="178">
        <v>0</v>
      </c>
      <c r="E28" s="179">
        <v>0</v>
      </c>
      <c r="F28" s="177">
        <v>0</v>
      </c>
      <c r="G28" s="178">
        <v>0</v>
      </c>
      <c r="H28" s="179">
        <v>0</v>
      </c>
      <c r="I28" s="177">
        <v>0</v>
      </c>
      <c r="J28" s="178">
        <v>0</v>
      </c>
      <c r="K28" s="179">
        <v>0</v>
      </c>
      <c r="L28" s="177">
        <v>0</v>
      </c>
      <c r="M28" s="178">
        <v>0</v>
      </c>
      <c r="N28" s="179">
        <v>0</v>
      </c>
      <c r="O28" s="177">
        <v>0</v>
      </c>
      <c r="P28" s="178">
        <v>0</v>
      </c>
      <c r="Q28" s="179">
        <v>0</v>
      </c>
      <c r="R28" s="177">
        <v>0</v>
      </c>
      <c r="S28" s="178">
        <v>0</v>
      </c>
      <c r="T28" s="179">
        <v>0</v>
      </c>
      <c r="U28" s="177">
        <v>0</v>
      </c>
      <c r="V28" s="159"/>
    </row>
    <row r="29" spans="1:27" s="67" customFormat="1" ht="18" customHeight="1" x14ac:dyDescent="0.3">
      <c r="A29" s="66"/>
      <c r="B29" s="157" t="s">
        <v>96</v>
      </c>
      <c r="C29" s="160"/>
      <c r="D29" s="161">
        <v>0</v>
      </c>
      <c r="E29" s="162">
        <v>0</v>
      </c>
      <c r="F29" s="163">
        <v>0</v>
      </c>
      <c r="G29" s="161">
        <v>0</v>
      </c>
      <c r="H29" s="162">
        <v>0</v>
      </c>
      <c r="I29" s="163">
        <v>0</v>
      </c>
      <c r="J29" s="161">
        <v>0</v>
      </c>
      <c r="K29" s="162">
        <v>0</v>
      </c>
      <c r="L29" s="163">
        <v>0</v>
      </c>
      <c r="M29" s="161">
        <v>0</v>
      </c>
      <c r="N29" s="162">
        <v>0</v>
      </c>
      <c r="O29" s="163">
        <v>0</v>
      </c>
      <c r="P29" s="161">
        <v>0</v>
      </c>
      <c r="Q29" s="162">
        <v>0</v>
      </c>
      <c r="R29" s="163">
        <v>0</v>
      </c>
      <c r="S29" s="161">
        <v>0</v>
      </c>
      <c r="T29" s="162">
        <v>0</v>
      </c>
      <c r="U29" s="163">
        <v>0</v>
      </c>
      <c r="V29" s="160"/>
    </row>
    <row r="30" spans="1:27" s="67" customFormat="1" ht="18" customHeight="1" x14ac:dyDescent="0.3">
      <c r="A30" s="66"/>
      <c r="B30" s="157" t="s">
        <v>18</v>
      </c>
      <c r="C30" s="160"/>
      <c r="D30" s="161">
        <v>0</v>
      </c>
      <c r="E30" s="162">
        <v>0</v>
      </c>
      <c r="F30" s="163">
        <v>0</v>
      </c>
      <c r="G30" s="161">
        <v>0</v>
      </c>
      <c r="H30" s="162">
        <v>0</v>
      </c>
      <c r="I30" s="163">
        <v>0</v>
      </c>
      <c r="J30" s="161">
        <v>0</v>
      </c>
      <c r="K30" s="162">
        <v>0</v>
      </c>
      <c r="L30" s="163">
        <v>0</v>
      </c>
      <c r="M30" s="161">
        <v>0</v>
      </c>
      <c r="N30" s="162">
        <v>0</v>
      </c>
      <c r="O30" s="163">
        <v>0</v>
      </c>
      <c r="P30" s="161">
        <v>0</v>
      </c>
      <c r="Q30" s="162">
        <v>0</v>
      </c>
      <c r="R30" s="163">
        <v>0</v>
      </c>
      <c r="S30" s="161">
        <v>0</v>
      </c>
      <c r="T30" s="162">
        <v>0</v>
      </c>
      <c r="U30" s="163">
        <v>0</v>
      </c>
      <c r="V30" s="160"/>
    </row>
    <row r="31" spans="1:27" s="67" customFormat="1" ht="18" customHeight="1" x14ac:dyDescent="0.3">
      <c r="A31" s="59"/>
      <c r="B31" s="2"/>
      <c r="C31" s="60"/>
      <c r="D31" s="120">
        <v>31.554575304</v>
      </c>
      <c r="E31" s="121">
        <v>30.401190369999998</v>
      </c>
      <c r="F31" s="122">
        <v>-1.1533849340000017</v>
      </c>
      <c r="G31" s="120">
        <v>0</v>
      </c>
      <c r="H31" s="121">
        <v>0</v>
      </c>
      <c r="I31" s="122">
        <v>0</v>
      </c>
      <c r="J31" s="120">
        <v>0</v>
      </c>
      <c r="K31" s="121">
        <v>0</v>
      </c>
      <c r="L31" s="122">
        <v>0</v>
      </c>
      <c r="M31" s="120">
        <v>0</v>
      </c>
      <c r="N31" s="121">
        <v>0</v>
      </c>
      <c r="O31" s="122">
        <v>0</v>
      </c>
      <c r="P31" s="120">
        <v>0</v>
      </c>
      <c r="Q31" s="121">
        <v>0</v>
      </c>
      <c r="R31" s="122">
        <v>0</v>
      </c>
      <c r="S31" s="120">
        <v>31.554575304</v>
      </c>
      <c r="T31" s="121">
        <v>30.401190369999998</v>
      </c>
      <c r="U31" s="122">
        <v>-1.1533849340000017</v>
      </c>
      <c r="V31" s="60"/>
      <c r="W31" s="60"/>
      <c r="X31" s="60"/>
      <c r="Y31" s="60"/>
      <c r="Z31" s="60"/>
    </row>
    <row r="32" spans="1:27" s="60" customFormat="1" ht="18" customHeight="1" x14ac:dyDescent="0.3">
      <c r="A32" s="66"/>
      <c r="B32" s="49"/>
      <c r="C32" s="67"/>
      <c r="D32" s="113"/>
      <c r="E32" s="114"/>
      <c r="F32" s="115"/>
      <c r="G32" s="113"/>
      <c r="H32" s="114"/>
      <c r="I32" s="115"/>
      <c r="J32" s="113"/>
      <c r="K32" s="114"/>
      <c r="L32" s="115"/>
      <c r="M32" s="113"/>
      <c r="N32" s="114"/>
      <c r="O32" s="115"/>
      <c r="P32" s="113"/>
      <c r="Q32" s="114"/>
      <c r="R32" s="115"/>
      <c r="S32" s="113"/>
      <c r="T32" s="114"/>
      <c r="U32" s="115"/>
      <c r="V32" s="67"/>
      <c r="W32" s="67"/>
      <c r="X32" s="67"/>
      <c r="Y32" s="67"/>
      <c r="Z32" s="67"/>
    </row>
    <row r="33" spans="1:26" s="67" customFormat="1" ht="18" customHeight="1" x14ac:dyDescent="0.3">
      <c r="A33" s="66"/>
      <c r="B33" s="149" t="s">
        <v>93</v>
      </c>
      <c r="D33" s="120">
        <v>0</v>
      </c>
      <c r="E33" s="121">
        <v>0</v>
      </c>
      <c r="F33" s="122">
        <v>0</v>
      </c>
      <c r="G33" s="120">
        <v>0</v>
      </c>
      <c r="H33" s="121">
        <v>0</v>
      </c>
      <c r="I33" s="122">
        <v>0</v>
      </c>
      <c r="J33" s="120">
        <v>0</v>
      </c>
      <c r="K33" s="121">
        <v>0</v>
      </c>
      <c r="L33" s="122">
        <v>0</v>
      </c>
      <c r="M33" s="120">
        <v>0</v>
      </c>
      <c r="N33" s="121">
        <v>0</v>
      </c>
      <c r="O33" s="122">
        <v>0</v>
      </c>
      <c r="P33" s="120">
        <v>0</v>
      </c>
      <c r="Q33" s="121">
        <v>0</v>
      </c>
      <c r="R33" s="122">
        <v>0</v>
      </c>
      <c r="S33" s="120">
        <v>0</v>
      </c>
      <c r="T33" s="121">
        <v>0</v>
      </c>
      <c r="U33" s="122">
        <v>0</v>
      </c>
      <c r="V33" s="60"/>
      <c r="W33" s="60"/>
      <c r="X33" s="60"/>
    </row>
    <row r="34" spans="1:26" s="67" customFormat="1" ht="18" customHeight="1" x14ac:dyDescent="0.3">
      <c r="A34" s="66"/>
      <c r="B34" s="49"/>
      <c r="D34" s="113"/>
      <c r="E34" s="114"/>
      <c r="F34" s="115"/>
      <c r="G34" s="113"/>
      <c r="H34" s="114"/>
      <c r="I34" s="115"/>
      <c r="J34" s="113"/>
      <c r="K34" s="114"/>
      <c r="L34" s="115"/>
      <c r="M34" s="113"/>
      <c r="N34" s="114"/>
      <c r="O34" s="115"/>
      <c r="P34" s="113"/>
      <c r="Q34" s="114"/>
      <c r="R34" s="115"/>
      <c r="S34" s="113"/>
      <c r="T34" s="114"/>
      <c r="U34" s="115"/>
    </row>
    <row r="35" spans="1:26" s="67" customFormat="1" ht="18" customHeight="1" x14ac:dyDescent="0.3">
      <c r="A35" s="66"/>
      <c r="B35" s="149" t="s">
        <v>92</v>
      </c>
      <c r="D35" s="120">
        <v>0</v>
      </c>
      <c r="E35" s="121">
        <v>0</v>
      </c>
      <c r="F35" s="122">
        <v>0</v>
      </c>
      <c r="G35" s="120">
        <v>0</v>
      </c>
      <c r="H35" s="121">
        <v>0</v>
      </c>
      <c r="I35" s="122">
        <v>0</v>
      </c>
      <c r="J35" s="120">
        <v>0</v>
      </c>
      <c r="K35" s="121">
        <v>0</v>
      </c>
      <c r="L35" s="122">
        <v>0</v>
      </c>
      <c r="M35" s="120">
        <v>0</v>
      </c>
      <c r="N35" s="121">
        <v>0</v>
      </c>
      <c r="O35" s="122">
        <v>0</v>
      </c>
      <c r="P35" s="120">
        <v>0</v>
      </c>
      <c r="Q35" s="121">
        <v>0</v>
      </c>
      <c r="R35" s="122">
        <v>0</v>
      </c>
      <c r="S35" s="120">
        <v>0</v>
      </c>
      <c r="T35" s="121">
        <v>0</v>
      </c>
      <c r="U35" s="122">
        <v>0</v>
      </c>
      <c r="V35" s="60"/>
      <c r="W35" s="60"/>
      <c r="X35" s="60"/>
    </row>
    <row r="36" spans="1:26" s="67" customFormat="1" ht="15.75" customHeight="1" x14ac:dyDescent="0.3">
      <c r="A36" s="66"/>
      <c r="B36" s="49"/>
      <c r="D36" s="113"/>
      <c r="E36" s="114"/>
      <c r="F36" s="115"/>
      <c r="G36" s="113"/>
      <c r="H36" s="114"/>
      <c r="I36" s="115"/>
      <c r="J36" s="113"/>
      <c r="K36" s="114"/>
      <c r="L36" s="115"/>
      <c r="M36" s="113"/>
      <c r="N36" s="114"/>
      <c r="O36" s="115"/>
      <c r="P36" s="113"/>
      <c r="Q36" s="114"/>
      <c r="R36" s="115"/>
      <c r="S36" s="113"/>
      <c r="T36" s="114"/>
      <c r="U36" s="115"/>
    </row>
    <row r="37" spans="1:26" s="67" customFormat="1" ht="18" customHeight="1" x14ac:dyDescent="0.3">
      <c r="A37" s="59"/>
      <c r="B37" s="149" t="s">
        <v>85</v>
      </c>
      <c r="C37" s="60"/>
      <c r="D37" s="111"/>
      <c r="E37" s="112"/>
      <c r="F37" s="110"/>
      <c r="G37" s="111"/>
      <c r="H37" s="112"/>
      <c r="I37" s="110"/>
      <c r="J37" s="111"/>
      <c r="K37" s="112"/>
      <c r="L37" s="110"/>
      <c r="M37" s="111"/>
      <c r="N37" s="112"/>
      <c r="O37" s="110"/>
      <c r="P37" s="111"/>
      <c r="Q37" s="112"/>
      <c r="R37" s="110"/>
      <c r="S37" s="111"/>
      <c r="T37" s="112"/>
      <c r="U37" s="110"/>
      <c r="V37" s="60"/>
      <c r="W37" s="60"/>
      <c r="X37" s="60"/>
      <c r="Y37" s="60"/>
      <c r="Z37" s="60"/>
    </row>
    <row r="38" spans="1:26" s="60" customFormat="1" ht="18" customHeight="1" x14ac:dyDescent="0.3">
      <c r="A38" s="165"/>
      <c r="B38" s="157" t="s">
        <v>16</v>
      </c>
      <c r="C38" s="160"/>
      <c r="D38" s="166">
        <v>0</v>
      </c>
      <c r="E38" s="167">
        <v>0</v>
      </c>
      <c r="F38" s="163">
        <v>0</v>
      </c>
      <c r="G38" s="166">
        <v>0</v>
      </c>
      <c r="H38" s="167">
        <v>0</v>
      </c>
      <c r="I38" s="163">
        <v>0</v>
      </c>
      <c r="J38" s="166">
        <v>0</v>
      </c>
      <c r="K38" s="167">
        <v>0</v>
      </c>
      <c r="L38" s="163">
        <v>0</v>
      </c>
      <c r="M38" s="166">
        <v>0</v>
      </c>
      <c r="N38" s="167">
        <v>0</v>
      </c>
      <c r="O38" s="163">
        <v>0</v>
      </c>
      <c r="P38" s="166">
        <v>0</v>
      </c>
      <c r="Q38" s="167">
        <v>0</v>
      </c>
      <c r="R38" s="163">
        <v>0</v>
      </c>
      <c r="S38" s="166">
        <v>0</v>
      </c>
      <c r="T38" s="167">
        <v>0</v>
      </c>
      <c r="U38" s="163">
        <v>0</v>
      </c>
      <c r="V38" s="160"/>
      <c r="W38" s="160"/>
      <c r="X38" s="160"/>
      <c r="Y38" s="160"/>
      <c r="Z38" s="160"/>
    </row>
    <row r="39" spans="1:26" s="160" customFormat="1" ht="18" customHeight="1" x14ac:dyDescent="0.3">
      <c r="A39" s="165"/>
      <c r="B39" s="157" t="s">
        <v>20</v>
      </c>
      <c r="D39" s="166">
        <v>20.778223569999998</v>
      </c>
      <c r="E39" s="167">
        <v>21.643780336000003</v>
      </c>
      <c r="F39" s="163">
        <v>0.86555676600000453</v>
      </c>
      <c r="G39" s="166">
        <v>5.1945558899999993</v>
      </c>
      <c r="H39" s="167">
        <v>5.4109450840000006</v>
      </c>
      <c r="I39" s="163">
        <v>0.21638919400000134</v>
      </c>
      <c r="J39" s="166">
        <v>0</v>
      </c>
      <c r="K39" s="167">
        <v>0</v>
      </c>
      <c r="L39" s="163">
        <v>0</v>
      </c>
      <c r="M39" s="166">
        <v>0</v>
      </c>
      <c r="N39" s="167">
        <v>0</v>
      </c>
      <c r="O39" s="163">
        <v>0</v>
      </c>
      <c r="P39" s="166">
        <v>0</v>
      </c>
      <c r="Q39" s="167">
        <v>0</v>
      </c>
      <c r="R39" s="163">
        <v>0</v>
      </c>
      <c r="S39" s="166">
        <v>25.972779459999998</v>
      </c>
      <c r="T39" s="167">
        <v>27.054725420000004</v>
      </c>
      <c r="U39" s="163">
        <v>1.0819459600000059</v>
      </c>
    </row>
    <row r="40" spans="1:26" s="160" customFormat="1" ht="18" customHeight="1" x14ac:dyDescent="0.3">
      <c r="A40" s="165"/>
      <c r="B40" s="157" t="s">
        <v>87</v>
      </c>
      <c r="D40" s="166">
        <v>10.303010000000009</v>
      </c>
      <c r="E40" s="167">
        <v>10.303009599999999</v>
      </c>
      <c r="F40" s="163">
        <v>-4.0000001000350949E-7</v>
      </c>
      <c r="G40" s="166">
        <v>2.5757524999999988</v>
      </c>
      <c r="H40" s="167">
        <v>2.5757523999999998</v>
      </c>
      <c r="I40" s="163">
        <v>-9.9999998948163693E-8</v>
      </c>
      <c r="J40" s="166">
        <v>0</v>
      </c>
      <c r="K40" s="167">
        <v>0</v>
      </c>
      <c r="L40" s="163">
        <v>0</v>
      </c>
      <c r="M40" s="166">
        <v>0</v>
      </c>
      <c r="N40" s="167">
        <v>0</v>
      </c>
      <c r="O40" s="163">
        <v>0</v>
      </c>
      <c r="P40" s="166">
        <v>0</v>
      </c>
      <c r="Q40" s="167">
        <v>0</v>
      </c>
      <c r="R40" s="163">
        <v>0</v>
      </c>
      <c r="S40" s="166">
        <v>12.878762500000008</v>
      </c>
      <c r="T40" s="167">
        <v>12.878761999999998</v>
      </c>
      <c r="U40" s="163">
        <v>-5.0000000939576239E-7</v>
      </c>
    </row>
    <row r="41" spans="1:26" s="160" customFormat="1" ht="18" customHeight="1" x14ac:dyDescent="0.3">
      <c r="A41" s="165"/>
      <c r="B41" s="157" t="s">
        <v>88</v>
      </c>
      <c r="D41" s="166">
        <v>11.676744711296019</v>
      </c>
      <c r="E41" s="167">
        <v>11.676744696</v>
      </c>
      <c r="F41" s="163">
        <v>-1.5296018673893741E-8</v>
      </c>
      <c r="G41" s="166">
        <v>2.9191861694073324</v>
      </c>
      <c r="H41" s="167">
        <v>2.919186174</v>
      </c>
      <c r="I41" s="163">
        <v>4.5926675795726624E-9</v>
      </c>
      <c r="J41" s="166">
        <v>0</v>
      </c>
      <c r="K41" s="167">
        <v>0</v>
      </c>
      <c r="L41" s="163">
        <v>0</v>
      </c>
      <c r="M41" s="166">
        <v>0</v>
      </c>
      <c r="N41" s="167">
        <v>0</v>
      </c>
      <c r="O41" s="163">
        <v>0</v>
      </c>
      <c r="P41" s="166">
        <v>0</v>
      </c>
      <c r="Q41" s="167">
        <v>0</v>
      </c>
      <c r="R41" s="163">
        <v>0</v>
      </c>
      <c r="S41" s="166">
        <v>14.595930880703351</v>
      </c>
      <c r="T41" s="167">
        <v>14.59593087</v>
      </c>
      <c r="U41" s="163">
        <v>-1.0703351094321079E-8</v>
      </c>
    </row>
    <row r="42" spans="1:26" s="160" customFormat="1" ht="18" customHeight="1" x14ac:dyDescent="0.3">
      <c r="A42" s="164"/>
      <c r="B42" s="171" t="s">
        <v>90</v>
      </c>
      <c r="C42" s="159"/>
      <c r="D42" s="175">
        <v>-8.7071367599999991</v>
      </c>
      <c r="E42" s="176">
        <v>-11.676708791999999</v>
      </c>
      <c r="F42" s="177">
        <v>-2.9695720320000003</v>
      </c>
      <c r="G42" s="175">
        <v>-2.1767841899999998</v>
      </c>
      <c r="H42" s="176">
        <v>-2.9191772</v>
      </c>
      <c r="I42" s="177">
        <v>-0.74239301000000024</v>
      </c>
      <c r="J42" s="175">
        <v>0</v>
      </c>
      <c r="K42" s="176">
        <v>0</v>
      </c>
      <c r="L42" s="177">
        <v>0</v>
      </c>
      <c r="M42" s="175">
        <v>0</v>
      </c>
      <c r="N42" s="176">
        <v>0</v>
      </c>
      <c r="O42" s="177">
        <v>0</v>
      </c>
      <c r="P42" s="175">
        <v>0</v>
      </c>
      <c r="Q42" s="176">
        <v>0</v>
      </c>
      <c r="R42" s="177">
        <v>0</v>
      </c>
      <c r="S42" s="175">
        <v>-10.883920949999998</v>
      </c>
      <c r="T42" s="176">
        <v>-14.595885991999999</v>
      </c>
      <c r="U42" s="177">
        <v>-3.711965042000001</v>
      </c>
      <c r="V42" s="159"/>
      <c r="W42" s="159"/>
      <c r="X42" s="159"/>
      <c r="Y42" s="159"/>
      <c r="Z42" s="159"/>
    </row>
    <row r="43" spans="1:26" s="159" customFormat="1" ht="18" customHeight="1" x14ac:dyDescent="0.3">
      <c r="A43" s="164"/>
      <c r="B43" s="171" t="s">
        <v>89</v>
      </c>
      <c r="D43" s="175">
        <v>-34.050841521296014</v>
      </c>
      <c r="E43" s="176">
        <v>-31.946825839999999</v>
      </c>
      <c r="F43" s="177">
        <v>2.1040156812960156</v>
      </c>
      <c r="G43" s="175">
        <v>-8.5127103694073316</v>
      </c>
      <c r="H43" s="176">
        <v>-7.9867064579999996</v>
      </c>
      <c r="I43" s="177">
        <v>0.52600391140733205</v>
      </c>
      <c r="J43" s="175">
        <v>0</v>
      </c>
      <c r="K43" s="176">
        <v>0</v>
      </c>
      <c r="L43" s="177">
        <v>0</v>
      </c>
      <c r="M43" s="175">
        <v>0</v>
      </c>
      <c r="N43" s="176">
        <v>0</v>
      </c>
      <c r="O43" s="177">
        <v>0</v>
      </c>
      <c r="P43" s="175">
        <v>0</v>
      </c>
      <c r="Q43" s="176">
        <v>0</v>
      </c>
      <c r="R43" s="177">
        <v>0</v>
      </c>
      <c r="S43" s="175">
        <v>-42.563551890703344</v>
      </c>
      <c r="T43" s="176">
        <v>-39.933532297999996</v>
      </c>
      <c r="U43" s="177">
        <v>2.6300195927033485</v>
      </c>
    </row>
    <row r="44" spans="1:26" s="159" customFormat="1" ht="18" customHeight="1" x14ac:dyDescent="0.3">
      <c r="A44" s="59"/>
      <c r="B44" s="39"/>
      <c r="C44" s="60"/>
      <c r="D44" s="120">
        <v>1.3038516044616699E-14</v>
      </c>
      <c r="E44" s="121">
        <v>0</v>
      </c>
      <c r="F44" s="122">
        <v>-1.3038516044616699E-14</v>
      </c>
      <c r="G44" s="120">
        <v>-4.6566128730773924E-16</v>
      </c>
      <c r="H44" s="121">
        <v>0</v>
      </c>
      <c r="I44" s="122">
        <v>4.6566128730773924E-16</v>
      </c>
      <c r="J44" s="120">
        <v>0</v>
      </c>
      <c r="K44" s="121">
        <v>0</v>
      </c>
      <c r="L44" s="122">
        <v>0</v>
      </c>
      <c r="M44" s="120">
        <v>0</v>
      </c>
      <c r="N44" s="121">
        <v>0</v>
      </c>
      <c r="O44" s="122">
        <v>0</v>
      </c>
      <c r="P44" s="120">
        <v>0</v>
      </c>
      <c r="Q44" s="121">
        <v>0</v>
      </c>
      <c r="R44" s="122">
        <v>0</v>
      </c>
      <c r="S44" s="120">
        <v>1.2572854757308959E-14</v>
      </c>
      <c r="T44" s="121">
        <v>0</v>
      </c>
      <c r="U44" s="122">
        <v>-1.2572854757308959E-14</v>
      </c>
      <c r="V44" s="60"/>
      <c r="W44" s="60"/>
      <c r="X44" s="60"/>
      <c r="Y44" s="60"/>
      <c r="Z44" s="60"/>
    </row>
    <row r="45" spans="1:26" s="60" customFormat="1" ht="15.75" customHeight="1" x14ac:dyDescent="0.3">
      <c r="A45" s="59"/>
      <c r="B45" s="39"/>
      <c r="D45" s="68"/>
      <c r="E45" s="69"/>
      <c r="F45" s="70"/>
      <c r="G45" s="68"/>
      <c r="H45" s="69"/>
      <c r="I45" s="70"/>
      <c r="J45" s="68"/>
      <c r="K45" s="69"/>
      <c r="L45" s="70"/>
      <c r="M45" s="68"/>
      <c r="N45" s="69"/>
      <c r="O45" s="70"/>
      <c r="P45" s="68"/>
      <c r="Q45" s="69"/>
      <c r="R45" s="70"/>
      <c r="S45" s="68"/>
      <c r="T45" s="69"/>
      <c r="U45" s="70"/>
    </row>
    <row r="46" spans="1:26" s="60" customFormat="1" ht="18" customHeight="1" x14ac:dyDescent="0.3">
      <c r="A46" s="59"/>
      <c r="B46" s="37" t="s">
        <v>21</v>
      </c>
      <c r="D46" s="59"/>
      <c r="E46" s="61"/>
      <c r="F46" s="62"/>
      <c r="G46" s="59"/>
      <c r="H46" s="61"/>
      <c r="I46" s="62"/>
      <c r="J46" s="59"/>
      <c r="K46" s="61"/>
      <c r="L46" s="62"/>
      <c r="M46" s="59"/>
      <c r="N46" s="61"/>
      <c r="O46" s="62"/>
      <c r="P46" s="59"/>
      <c r="Q46" s="61"/>
      <c r="R46" s="62"/>
      <c r="S46" s="59"/>
      <c r="T46" s="61"/>
      <c r="U46" s="62"/>
    </row>
    <row r="47" spans="1:26" s="60" customFormat="1" ht="18" customHeight="1" x14ac:dyDescent="0.3">
      <c r="A47" s="59"/>
      <c r="B47" s="48" t="s">
        <v>22</v>
      </c>
      <c r="D47" s="108">
        <v>39.52666292</v>
      </c>
      <c r="E47" s="109">
        <v>39.500506905897403</v>
      </c>
      <c r="F47" s="110">
        <v>-2.6156014102596714E-2</v>
      </c>
      <c r="G47" s="108">
        <v>7.3129999999999997</v>
      </c>
      <c r="H47" s="109">
        <v>7.3130997899999999</v>
      </c>
      <c r="I47" s="110">
        <v>9.9790000000155032E-5</v>
      </c>
      <c r="J47" s="108">
        <v>0.14133707999999998</v>
      </c>
      <c r="K47" s="109">
        <v>0.16739329999999997</v>
      </c>
      <c r="L47" s="110">
        <v>2.6056219999999991E-2</v>
      </c>
      <c r="M47" s="108">
        <v>0</v>
      </c>
      <c r="N47" s="109">
        <v>0</v>
      </c>
      <c r="O47" s="110">
        <v>0</v>
      </c>
      <c r="P47" s="108">
        <v>0</v>
      </c>
      <c r="Q47" s="109">
        <v>0</v>
      </c>
      <c r="R47" s="110">
        <v>0</v>
      </c>
      <c r="S47" s="108">
        <v>46.981000000000002</v>
      </c>
      <c r="T47" s="109">
        <v>46.980999995897406</v>
      </c>
      <c r="U47" s="110">
        <v>-4.1025955965778849E-9</v>
      </c>
    </row>
    <row r="48" spans="1:26" s="60" customFormat="1" ht="18" customHeight="1" x14ac:dyDescent="0.3">
      <c r="A48" s="59"/>
      <c r="B48" s="48" t="s">
        <v>86</v>
      </c>
      <c r="D48" s="116">
        <v>0</v>
      </c>
      <c r="E48" s="117">
        <v>0</v>
      </c>
      <c r="F48" s="163">
        <v>0</v>
      </c>
      <c r="G48" s="116">
        <v>0</v>
      </c>
      <c r="H48" s="117">
        <v>1.9160059999999999</v>
      </c>
      <c r="I48" s="163">
        <v>1.9160059999999999</v>
      </c>
      <c r="J48" s="116">
        <v>0</v>
      </c>
      <c r="K48" s="117">
        <v>0</v>
      </c>
      <c r="L48" s="163">
        <v>0</v>
      </c>
      <c r="M48" s="116">
        <v>0</v>
      </c>
      <c r="N48" s="117">
        <v>0</v>
      </c>
      <c r="O48" s="163">
        <v>0</v>
      </c>
      <c r="P48" s="116">
        <v>0</v>
      </c>
      <c r="Q48" s="117">
        <v>0</v>
      </c>
      <c r="R48" s="163">
        <v>0</v>
      </c>
      <c r="S48" s="116">
        <v>0</v>
      </c>
      <c r="T48" s="117">
        <v>1.9160059999999999</v>
      </c>
      <c r="U48" s="163">
        <v>1.9160059999999999</v>
      </c>
    </row>
    <row r="49" spans="1:26" s="60" customFormat="1" ht="18" hidden="1" customHeight="1" x14ac:dyDescent="0.3">
      <c r="A49" s="66"/>
      <c r="B49" s="185" t="s">
        <v>81</v>
      </c>
      <c r="C49" s="145"/>
      <c r="D49" s="118">
        <v>0</v>
      </c>
      <c r="E49" s="119">
        <v>0</v>
      </c>
      <c r="F49" s="146">
        <v>0</v>
      </c>
      <c r="G49" s="118">
        <v>0</v>
      </c>
      <c r="H49" s="119">
        <v>0</v>
      </c>
      <c r="I49" s="146">
        <v>0</v>
      </c>
      <c r="J49" s="118">
        <v>0</v>
      </c>
      <c r="K49" s="119">
        <v>0</v>
      </c>
      <c r="L49" s="146">
        <v>0</v>
      </c>
      <c r="M49" s="118">
        <v>0</v>
      </c>
      <c r="N49" s="119">
        <v>0</v>
      </c>
      <c r="O49" s="146">
        <v>0</v>
      </c>
      <c r="P49" s="118">
        <v>0</v>
      </c>
      <c r="Q49" s="119">
        <v>0</v>
      </c>
      <c r="R49" s="146">
        <v>0</v>
      </c>
      <c r="S49" s="118">
        <v>0</v>
      </c>
      <c r="T49" s="119">
        <v>0</v>
      </c>
      <c r="U49" s="146">
        <v>0</v>
      </c>
      <c r="V49" s="67"/>
      <c r="W49" s="67"/>
      <c r="X49" s="67"/>
      <c r="Y49" s="67"/>
      <c r="Z49" s="67"/>
    </row>
    <row r="50" spans="1:26" s="67" customFormat="1" ht="18" hidden="1" customHeight="1" x14ac:dyDescent="0.3">
      <c r="A50" s="66"/>
      <c r="B50" s="185" t="s">
        <v>80</v>
      </c>
      <c r="C50" s="145"/>
      <c r="D50" s="118">
        <v>0</v>
      </c>
      <c r="E50" s="119">
        <v>0</v>
      </c>
      <c r="F50" s="146">
        <v>0</v>
      </c>
      <c r="G50" s="118">
        <v>0</v>
      </c>
      <c r="H50" s="119">
        <v>0</v>
      </c>
      <c r="I50" s="146">
        <v>0</v>
      </c>
      <c r="J50" s="118">
        <v>0</v>
      </c>
      <c r="K50" s="119">
        <v>0</v>
      </c>
      <c r="L50" s="146">
        <v>0</v>
      </c>
      <c r="M50" s="118">
        <v>0</v>
      </c>
      <c r="N50" s="119">
        <v>0</v>
      </c>
      <c r="O50" s="146">
        <v>0</v>
      </c>
      <c r="P50" s="118">
        <v>0</v>
      </c>
      <c r="Q50" s="119">
        <v>0</v>
      </c>
      <c r="R50" s="146">
        <v>0</v>
      </c>
      <c r="S50" s="118">
        <v>0</v>
      </c>
      <c r="T50" s="119">
        <v>0</v>
      </c>
      <c r="U50" s="146">
        <v>0</v>
      </c>
    </row>
    <row r="51" spans="1:26" s="67" customFormat="1" ht="18" hidden="1" customHeight="1" x14ac:dyDescent="0.3">
      <c r="A51" s="66"/>
      <c r="B51" s="185" t="s">
        <v>79</v>
      </c>
      <c r="C51" s="145"/>
      <c r="D51" s="118">
        <v>0</v>
      </c>
      <c r="E51" s="119">
        <v>0</v>
      </c>
      <c r="F51" s="146">
        <v>0</v>
      </c>
      <c r="G51" s="118">
        <v>0</v>
      </c>
      <c r="H51" s="119">
        <v>0</v>
      </c>
      <c r="I51" s="146">
        <v>0</v>
      </c>
      <c r="J51" s="118">
        <v>0</v>
      </c>
      <c r="K51" s="119">
        <v>0</v>
      </c>
      <c r="L51" s="146">
        <v>0</v>
      </c>
      <c r="M51" s="118">
        <v>0</v>
      </c>
      <c r="N51" s="119">
        <v>0</v>
      </c>
      <c r="O51" s="146">
        <v>0</v>
      </c>
      <c r="P51" s="118">
        <v>0</v>
      </c>
      <c r="Q51" s="119">
        <v>0</v>
      </c>
      <c r="R51" s="146">
        <v>0</v>
      </c>
      <c r="S51" s="118">
        <v>0</v>
      </c>
      <c r="T51" s="119">
        <v>0</v>
      </c>
      <c r="U51" s="146">
        <v>0</v>
      </c>
    </row>
    <row r="52" spans="1:26" s="67" customFormat="1" ht="18" hidden="1" customHeight="1" x14ac:dyDescent="0.3">
      <c r="A52" s="66"/>
      <c r="B52" s="185" t="s">
        <v>78</v>
      </c>
      <c r="C52" s="145"/>
      <c r="D52" s="118">
        <v>0</v>
      </c>
      <c r="E52" s="119">
        <v>0</v>
      </c>
      <c r="F52" s="146">
        <v>0</v>
      </c>
      <c r="G52" s="118">
        <v>0</v>
      </c>
      <c r="H52" s="119">
        <v>0</v>
      </c>
      <c r="I52" s="146">
        <v>0</v>
      </c>
      <c r="J52" s="118">
        <v>0</v>
      </c>
      <c r="K52" s="119">
        <v>0</v>
      </c>
      <c r="L52" s="146">
        <v>0</v>
      </c>
      <c r="M52" s="118">
        <v>0</v>
      </c>
      <c r="N52" s="119">
        <v>0</v>
      </c>
      <c r="O52" s="146">
        <v>0</v>
      </c>
      <c r="P52" s="118">
        <v>0</v>
      </c>
      <c r="Q52" s="119">
        <v>0</v>
      </c>
      <c r="R52" s="146">
        <v>0</v>
      </c>
      <c r="S52" s="118">
        <v>0</v>
      </c>
      <c r="T52" s="119">
        <v>0</v>
      </c>
      <c r="U52" s="146">
        <v>0</v>
      </c>
    </row>
    <row r="53" spans="1:26" s="67" customFormat="1" ht="18" hidden="1" customHeight="1" outlineLevel="1" x14ac:dyDescent="0.3">
      <c r="A53" s="66"/>
      <c r="B53" s="49" t="s">
        <v>23</v>
      </c>
      <c r="D53" s="135">
        <v>0</v>
      </c>
      <c r="E53" s="136">
        <v>0</v>
      </c>
      <c r="F53" s="115">
        <v>0</v>
      </c>
      <c r="G53" s="135">
        <v>0</v>
      </c>
      <c r="H53" s="136">
        <v>0</v>
      </c>
      <c r="I53" s="115">
        <v>0</v>
      </c>
      <c r="J53" s="135">
        <v>0</v>
      </c>
      <c r="K53" s="136">
        <v>0</v>
      </c>
      <c r="L53" s="115">
        <v>0</v>
      </c>
      <c r="M53" s="135">
        <v>0</v>
      </c>
      <c r="N53" s="136">
        <v>0</v>
      </c>
      <c r="O53" s="115">
        <v>0</v>
      </c>
      <c r="P53" s="135">
        <v>0</v>
      </c>
      <c r="Q53" s="136">
        <v>0</v>
      </c>
      <c r="R53" s="115">
        <v>0</v>
      </c>
      <c r="S53" s="135">
        <v>0</v>
      </c>
      <c r="T53" s="136">
        <v>0</v>
      </c>
      <c r="U53" s="115">
        <v>0</v>
      </c>
    </row>
    <row r="54" spans="1:26" s="67" customFormat="1" ht="18" hidden="1" customHeight="1" outlineLevel="1" x14ac:dyDescent="0.3">
      <c r="A54" s="66"/>
      <c r="B54" s="49" t="s">
        <v>24</v>
      </c>
      <c r="D54" s="135">
        <v>0</v>
      </c>
      <c r="E54" s="136">
        <v>0</v>
      </c>
      <c r="F54" s="115">
        <v>0</v>
      </c>
      <c r="G54" s="135">
        <v>0</v>
      </c>
      <c r="H54" s="136">
        <v>0</v>
      </c>
      <c r="I54" s="115">
        <v>0</v>
      </c>
      <c r="J54" s="135">
        <v>0</v>
      </c>
      <c r="K54" s="136">
        <v>0</v>
      </c>
      <c r="L54" s="115">
        <v>0</v>
      </c>
      <c r="M54" s="135">
        <v>0</v>
      </c>
      <c r="N54" s="136">
        <v>0</v>
      </c>
      <c r="O54" s="115">
        <v>0</v>
      </c>
      <c r="P54" s="135">
        <v>0</v>
      </c>
      <c r="Q54" s="136">
        <v>0</v>
      </c>
      <c r="R54" s="115">
        <v>0</v>
      </c>
      <c r="S54" s="135">
        <v>0</v>
      </c>
      <c r="T54" s="136">
        <v>0</v>
      </c>
      <c r="U54" s="115">
        <v>0</v>
      </c>
    </row>
    <row r="55" spans="1:26" s="67" customFormat="1" ht="18" hidden="1" customHeight="1" outlineLevel="1" x14ac:dyDescent="0.3">
      <c r="A55" s="66"/>
      <c r="B55" s="49" t="s">
        <v>25</v>
      </c>
      <c r="D55" s="135">
        <v>0</v>
      </c>
      <c r="E55" s="136">
        <v>0</v>
      </c>
      <c r="F55" s="115">
        <v>0</v>
      </c>
      <c r="G55" s="135">
        <v>0</v>
      </c>
      <c r="H55" s="136">
        <v>1.8794409999999999</v>
      </c>
      <c r="I55" s="115">
        <v>1.8794409999999999</v>
      </c>
      <c r="J55" s="135">
        <v>0</v>
      </c>
      <c r="K55" s="136">
        <v>0</v>
      </c>
      <c r="L55" s="115">
        <v>0</v>
      </c>
      <c r="M55" s="135">
        <v>0</v>
      </c>
      <c r="N55" s="136">
        <v>0</v>
      </c>
      <c r="O55" s="115">
        <v>0</v>
      </c>
      <c r="P55" s="135">
        <v>0</v>
      </c>
      <c r="Q55" s="136">
        <v>0</v>
      </c>
      <c r="R55" s="115">
        <v>0</v>
      </c>
      <c r="S55" s="135">
        <v>0</v>
      </c>
      <c r="T55" s="136">
        <v>1.8794409999999999</v>
      </c>
      <c r="U55" s="115">
        <v>1.8794409999999999</v>
      </c>
    </row>
    <row r="56" spans="1:26" s="67" customFormat="1" ht="18" hidden="1" customHeight="1" outlineLevel="1" x14ac:dyDescent="0.3">
      <c r="A56" s="66"/>
      <c r="B56" s="49" t="s">
        <v>26</v>
      </c>
      <c r="D56" s="135">
        <v>0</v>
      </c>
      <c r="E56" s="136">
        <v>0</v>
      </c>
      <c r="F56" s="115">
        <v>0</v>
      </c>
      <c r="G56" s="135">
        <v>0</v>
      </c>
      <c r="H56" s="136">
        <v>0</v>
      </c>
      <c r="I56" s="115">
        <v>0</v>
      </c>
      <c r="J56" s="135">
        <v>0</v>
      </c>
      <c r="K56" s="136">
        <v>0</v>
      </c>
      <c r="L56" s="115">
        <v>0</v>
      </c>
      <c r="M56" s="135">
        <v>0</v>
      </c>
      <c r="N56" s="136">
        <v>0</v>
      </c>
      <c r="O56" s="115">
        <v>0</v>
      </c>
      <c r="P56" s="135">
        <v>0</v>
      </c>
      <c r="Q56" s="136">
        <v>0</v>
      </c>
      <c r="R56" s="115">
        <v>0</v>
      </c>
      <c r="S56" s="135">
        <v>0</v>
      </c>
      <c r="T56" s="136">
        <v>0</v>
      </c>
      <c r="U56" s="115">
        <v>0</v>
      </c>
    </row>
    <row r="57" spans="1:26" s="67" customFormat="1" ht="18" hidden="1" customHeight="1" outlineLevel="1" x14ac:dyDescent="0.3">
      <c r="A57" s="66"/>
      <c r="B57" s="49" t="s">
        <v>27</v>
      </c>
      <c r="D57" s="135">
        <v>0</v>
      </c>
      <c r="E57" s="136">
        <v>0</v>
      </c>
      <c r="F57" s="115">
        <v>0</v>
      </c>
      <c r="G57" s="135">
        <v>0</v>
      </c>
      <c r="H57" s="136">
        <v>0</v>
      </c>
      <c r="I57" s="115">
        <v>0</v>
      </c>
      <c r="J57" s="135">
        <v>0</v>
      </c>
      <c r="K57" s="136">
        <v>0</v>
      </c>
      <c r="L57" s="115">
        <v>0</v>
      </c>
      <c r="M57" s="135">
        <v>0</v>
      </c>
      <c r="N57" s="136">
        <v>0</v>
      </c>
      <c r="O57" s="115">
        <v>0</v>
      </c>
      <c r="P57" s="135">
        <v>0</v>
      </c>
      <c r="Q57" s="136">
        <v>0</v>
      </c>
      <c r="R57" s="115">
        <v>0</v>
      </c>
      <c r="S57" s="135">
        <v>0</v>
      </c>
      <c r="T57" s="136">
        <v>0</v>
      </c>
      <c r="U57" s="115">
        <v>0</v>
      </c>
    </row>
    <row r="58" spans="1:26" s="67" customFormat="1" ht="18" hidden="1" customHeight="1" outlineLevel="1" x14ac:dyDescent="0.3">
      <c r="A58" s="66"/>
      <c r="B58" s="49" t="s">
        <v>28</v>
      </c>
      <c r="D58" s="135">
        <v>0</v>
      </c>
      <c r="E58" s="136">
        <v>0</v>
      </c>
      <c r="F58" s="115">
        <v>0</v>
      </c>
      <c r="G58" s="135">
        <v>0</v>
      </c>
      <c r="H58" s="136">
        <v>0</v>
      </c>
      <c r="I58" s="115">
        <v>0</v>
      </c>
      <c r="J58" s="135">
        <v>0</v>
      </c>
      <c r="K58" s="136">
        <v>0</v>
      </c>
      <c r="L58" s="115">
        <v>0</v>
      </c>
      <c r="M58" s="135">
        <v>0</v>
      </c>
      <c r="N58" s="136">
        <v>0</v>
      </c>
      <c r="O58" s="115">
        <v>0</v>
      </c>
      <c r="P58" s="135">
        <v>0</v>
      </c>
      <c r="Q58" s="136">
        <v>0</v>
      </c>
      <c r="R58" s="115">
        <v>0</v>
      </c>
      <c r="S58" s="135">
        <v>0</v>
      </c>
      <c r="T58" s="136">
        <v>0</v>
      </c>
      <c r="U58" s="115">
        <v>0</v>
      </c>
    </row>
    <row r="59" spans="1:26" s="67" customFormat="1" ht="18" hidden="1" customHeight="1" outlineLevel="1" x14ac:dyDescent="0.3">
      <c r="A59" s="66"/>
      <c r="B59" s="49" t="s">
        <v>29</v>
      </c>
      <c r="D59" s="135">
        <v>0</v>
      </c>
      <c r="E59" s="136">
        <v>0</v>
      </c>
      <c r="F59" s="115">
        <v>0</v>
      </c>
      <c r="G59" s="135">
        <v>0</v>
      </c>
      <c r="H59" s="136">
        <v>3.6565E-2</v>
      </c>
      <c r="I59" s="115">
        <v>3.6565E-2</v>
      </c>
      <c r="J59" s="135">
        <v>0</v>
      </c>
      <c r="K59" s="136">
        <v>0</v>
      </c>
      <c r="L59" s="115">
        <v>0</v>
      </c>
      <c r="M59" s="135">
        <v>0</v>
      </c>
      <c r="N59" s="136">
        <v>0</v>
      </c>
      <c r="O59" s="115">
        <v>0</v>
      </c>
      <c r="P59" s="135">
        <v>0</v>
      </c>
      <c r="Q59" s="136">
        <v>0</v>
      </c>
      <c r="R59" s="115">
        <v>0</v>
      </c>
      <c r="S59" s="135">
        <v>0</v>
      </c>
      <c r="T59" s="136">
        <v>3.6565E-2</v>
      </c>
      <c r="U59" s="115">
        <v>3.6565E-2</v>
      </c>
    </row>
    <row r="60" spans="1:26" s="67" customFormat="1" ht="18" hidden="1" customHeight="1" outlineLevel="1" x14ac:dyDescent="0.3">
      <c r="A60" s="66"/>
      <c r="B60" s="49" t="s">
        <v>30</v>
      </c>
      <c r="D60" s="135">
        <v>0</v>
      </c>
      <c r="E60" s="136">
        <v>0</v>
      </c>
      <c r="F60" s="115">
        <v>0</v>
      </c>
      <c r="G60" s="135">
        <v>0</v>
      </c>
      <c r="H60" s="136">
        <v>0</v>
      </c>
      <c r="I60" s="115">
        <v>0</v>
      </c>
      <c r="J60" s="135">
        <v>0</v>
      </c>
      <c r="K60" s="136">
        <v>0</v>
      </c>
      <c r="L60" s="115">
        <v>0</v>
      </c>
      <c r="M60" s="135">
        <v>0</v>
      </c>
      <c r="N60" s="136">
        <v>0</v>
      </c>
      <c r="O60" s="115">
        <v>0</v>
      </c>
      <c r="P60" s="135">
        <v>0</v>
      </c>
      <c r="Q60" s="136">
        <v>0</v>
      </c>
      <c r="R60" s="115">
        <v>0</v>
      </c>
      <c r="S60" s="135">
        <v>0</v>
      </c>
      <c r="T60" s="136">
        <v>0</v>
      </c>
      <c r="U60" s="115">
        <v>0</v>
      </c>
    </row>
    <row r="61" spans="1:26" s="67" customFormat="1" ht="18" customHeight="1" collapsed="1" x14ac:dyDescent="0.3">
      <c r="A61" s="59"/>
      <c r="B61" s="48" t="s">
        <v>31</v>
      </c>
      <c r="C61" s="60"/>
      <c r="D61" s="108">
        <v>0</v>
      </c>
      <c r="E61" s="109">
        <v>0</v>
      </c>
      <c r="F61" s="110">
        <v>0</v>
      </c>
      <c r="G61" s="108">
        <v>0</v>
      </c>
      <c r="H61" s="109">
        <v>0</v>
      </c>
      <c r="I61" s="110">
        <v>0</v>
      </c>
      <c r="J61" s="108">
        <v>0</v>
      </c>
      <c r="K61" s="109">
        <v>0</v>
      </c>
      <c r="L61" s="110">
        <v>0</v>
      </c>
      <c r="M61" s="108">
        <v>0</v>
      </c>
      <c r="N61" s="109">
        <v>0</v>
      </c>
      <c r="O61" s="110">
        <v>0</v>
      </c>
      <c r="P61" s="108">
        <v>0</v>
      </c>
      <c r="Q61" s="109">
        <v>0</v>
      </c>
      <c r="R61" s="110">
        <v>0</v>
      </c>
      <c r="S61" s="108">
        <v>0</v>
      </c>
      <c r="T61" s="109">
        <v>0</v>
      </c>
      <c r="U61" s="110">
        <v>0</v>
      </c>
      <c r="V61" s="60"/>
      <c r="W61" s="60"/>
      <c r="X61" s="60"/>
      <c r="Y61" s="60"/>
      <c r="Z61" s="60"/>
    </row>
    <row r="62" spans="1:26" s="60" customFormat="1" ht="18" customHeight="1" x14ac:dyDescent="0.3">
      <c r="A62" s="59"/>
      <c r="B62" s="65"/>
      <c r="D62" s="120">
        <v>39.52666292</v>
      </c>
      <c r="E62" s="121">
        <v>39.500506905897403</v>
      </c>
      <c r="F62" s="122">
        <v>-2.6156014102596714E-2</v>
      </c>
      <c r="G62" s="120">
        <v>7.3129999999999997</v>
      </c>
      <c r="H62" s="121">
        <v>9.2291057900000002</v>
      </c>
      <c r="I62" s="122">
        <v>1.9161057900000005</v>
      </c>
      <c r="J62" s="120">
        <v>0.14133707999999998</v>
      </c>
      <c r="K62" s="121">
        <v>0.16739329999999997</v>
      </c>
      <c r="L62" s="122">
        <v>2.6056219999999991E-2</v>
      </c>
      <c r="M62" s="120">
        <v>0</v>
      </c>
      <c r="N62" s="121">
        <v>0</v>
      </c>
      <c r="O62" s="122">
        <v>0</v>
      </c>
      <c r="P62" s="120">
        <v>0</v>
      </c>
      <c r="Q62" s="121">
        <v>0</v>
      </c>
      <c r="R62" s="122">
        <v>0</v>
      </c>
      <c r="S62" s="120">
        <v>46.981000000000002</v>
      </c>
      <c r="T62" s="121">
        <v>48.897005995897409</v>
      </c>
      <c r="U62" s="122">
        <v>1.9160059958974074</v>
      </c>
    </row>
    <row r="63" spans="1:26" s="60" customFormat="1" ht="18" customHeight="1" x14ac:dyDescent="0.3">
      <c r="A63" s="59"/>
      <c r="B63" s="65"/>
      <c r="D63" s="123"/>
      <c r="E63" s="124"/>
      <c r="F63" s="125"/>
      <c r="G63" s="123"/>
      <c r="H63" s="124"/>
      <c r="I63" s="125"/>
      <c r="J63" s="123"/>
      <c r="K63" s="124"/>
      <c r="L63" s="125"/>
      <c r="M63" s="123"/>
      <c r="N63" s="124"/>
      <c r="O63" s="125"/>
      <c r="P63" s="123"/>
      <c r="Q63" s="124"/>
      <c r="R63" s="125"/>
      <c r="S63" s="123"/>
      <c r="T63" s="124"/>
      <c r="U63" s="125"/>
    </row>
    <row r="64" spans="1:26" s="60" customFormat="1" ht="18" customHeight="1" x14ac:dyDescent="0.3">
      <c r="A64" s="59"/>
      <c r="B64" s="37" t="s">
        <v>9</v>
      </c>
      <c r="D64" s="120">
        <v>1.6936069999999998E-2</v>
      </c>
      <c r="E64" s="121">
        <v>-0.496</v>
      </c>
      <c r="F64" s="122">
        <v>-0.51293606999999997</v>
      </c>
      <c r="G64" s="120">
        <v>7.9699100000000002E-3</v>
      </c>
      <c r="H64" s="121">
        <v>0.27999999999999997</v>
      </c>
      <c r="I64" s="122">
        <v>0.27203008999999995</v>
      </c>
      <c r="J64" s="120">
        <v>0</v>
      </c>
      <c r="K64" s="121">
        <v>0</v>
      </c>
      <c r="L64" s="122">
        <v>0</v>
      </c>
      <c r="M64" s="120">
        <v>0</v>
      </c>
      <c r="N64" s="121">
        <v>0</v>
      </c>
      <c r="O64" s="122">
        <v>0</v>
      </c>
      <c r="P64" s="120">
        <v>0</v>
      </c>
      <c r="Q64" s="121">
        <v>0</v>
      </c>
      <c r="R64" s="122">
        <v>0</v>
      </c>
      <c r="S64" s="120">
        <v>2.4905979999999998E-2</v>
      </c>
      <c r="T64" s="121">
        <v>-0.21600000000000003</v>
      </c>
      <c r="U64" s="122">
        <v>-0.24090598000000002</v>
      </c>
    </row>
    <row r="65" spans="1:22" s="60" customFormat="1" ht="18" customHeight="1" x14ac:dyDescent="0.3">
      <c r="A65" s="59"/>
      <c r="B65" s="65"/>
      <c r="D65" s="123"/>
      <c r="E65" s="124"/>
      <c r="F65" s="125"/>
      <c r="G65" s="123"/>
      <c r="H65" s="124"/>
      <c r="I65" s="125"/>
      <c r="J65" s="123"/>
      <c r="K65" s="124"/>
      <c r="L65" s="125"/>
      <c r="M65" s="123"/>
      <c r="N65" s="124"/>
      <c r="O65" s="125"/>
      <c r="P65" s="123"/>
      <c r="Q65" s="124"/>
      <c r="R65" s="125"/>
      <c r="S65" s="123"/>
      <c r="T65" s="124"/>
      <c r="U65" s="125"/>
    </row>
    <row r="66" spans="1:22" s="60" customFormat="1" ht="18" customHeight="1" x14ac:dyDescent="0.3">
      <c r="A66" s="59"/>
      <c r="B66" s="37" t="s">
        <v>68</v>
      </c>
      <c r="D66" s="120">
        <v>0</v>
      </c>
      <c r="E66" s="121">
        <v>0</v>
      </c>
      <c r="F66" s="122">
        <v>0</v>
      </c>
      <c r="G66" s="120">
        <v>0</v>
      </c>
      <c r="H66" s="121">
        <v>0</v>
      </c>
      <c r="I66" s="122">
        <v>0</v>
      </c>
      <c r="J66" s="120">
        <v>0</v>
      </c>
      <c r="K66" s="121">
        <v>0</v>
      </c>
      <c r="L66" s="122">
        <v>0</v>
      </c>
      <c r="M66" s="120">
        <v>0</v>
      </c>
      <c r="N66" s="121">
        <v>0</v>
      </c>
      <c r="O66" s="122">
        <v>0</v>
      </c>
      <c r="P66" s="120">
        <v>0</v>
      </c>
      <c r="Q66" s="121">
        <v>0</v>
      </c>
      <c r="R66" s="122">
        <v>0</v>
      </c>
      <c r="S66" s="120">
        <v>0</v>
      </c>
      <c r="T66" s="121">
        <v>0</v>
      </c>
      <c r="U66" s="122">
        <v>0</v>
      </c>
    </row>
    <row r="67" spans="1:22" s="60" customFormat="1" ht="18" customHeight="1" x14ac:dyDescent="0.3">
      <c r="A67" s="59"/>
      <c r="B67" s="65"/>
      <c r="D67" s="123"/>
      <c r="E67" s="124"/>
      <c r="F67" s="125"/>
      <c r="G67" s="123"/>
      <c r="H67" s="124"/>
      <c r="I67" s="125"/>
      <c r="J67" s="123"/>
      <c r="K67" s="124"/>
      <c r="L67" s="125"/>
      <c r="M67" s="123"/>
      <c r="N67" s="124"/>
      <c r="O67" s="125"/>
      <c r="P67" s="123"/>
      <c r="Q67" s="124"/>
      <c r="R67" s="125"/>
      <c r="S67" s="123"/>
      <c r="T67" s="124"/>
      <c r="U67" s="125"/>
    </row>
    <row r="68" spans="1:22" s="60" customFormat="1" ht="18" customHeight="1" x14ac:dyDescent="0.3">
      <c r="A68" s="59"/>
      <c r="B68" s="3" t="s">
        <v>32</v>
      </c>
      <c r="D68" s="129">
        <v>443.83491237487385</v>
      </c>
      <c r="E68" s="130">
        <v>435.20369689794467</v>
      </c>
      <c r="F68" s="131">
        <v>-8.6312154769291851</v>
      </c>
      <c r="G68" s="129">
        <v>134.93710435991287</v>
      </c>
      <c r="H68" s="130">
        <v>138.2574632764717</v>
      </c>
      <c r="I68" s="131">
        <v>3.3203589165588312</v>
      </c>
      <c r="J68" s="129">
        <v>0.79143011906473182</v>
      </c>
      <c r="K68" s="130">
        <v>0.83517298999999989</v>
      </c>
      <c r="L68" s="131">
        <v>4.3742870935268074E-2</v>
      </c>
      <c r="M68" s="129">
        <v>0</v>
      </c>
      <c r="N68" s="130">
        <v>0</v>
      </c>
      <c r="O68" s="131">
        <v>0</v>
      </c>
      <c r="P68" s="129">
        <v>97.778569344614525</v>
      </c>
      <c r="Q68" s="130">
        <v>77.173535401979294</v>
      </c>
      <c r="R68" s="131">
        <v>-20.605033942635231</v>
      </c>
      <c r="S68" s="129">
        <v>677.3420161984659</v>
      </c>
      <c r="T68" s="130">
        <v>651.46986856639569</v>
      </c>
      <c r="U68" s="131">
        <v>-25.87214763207021</v>
      </c>
    </row>
    <row r="69" spans="1:22" s="60" customFormat="1" ht="15.75" customHeight="1" x14ac:dyDescent="0.3">
      <c r="A69" s="59"/>
      <c r="B69" s="65"/>
      <c r="D69" s="59"/>
      <c r="E69" s="61"/>
      <c r="F69" s="62"/>
      <c r="G69" s="59"/>
      <c r="H69" s="61"/>
      <c r="I69" s="62"/>
      <c r="J69" s="59"/>
      <c r="K69" s="61"/>
      <c r="L69" s="62"/>
      <c r="M69" s="59"/>
      <c r="N69" s="61"/>
      <c r="O69" s="62"/>
      <c r="P69" s="59"/>
      <c r="Q69" s="61"/>
      <c r="R69" s="62"/>
      <c r="S69" s="59"/>
      <c r="T69" s="61"/>
      <c r="U69" s="62"/>
    </row>
    <row r="70" spans="1:22" s="60" customFormat="1" ht="18" customHeight="1" x14ac:dyDescent="0.3">
      <c r="A70" s="59"/>
      <c r="B70" s="37" t="s">
        <v>33</v>
      </c>
      <c r="D70" s="59"/>
      <c r="E70" s="61"/>
      <c r="F70" s="62"/>
      <c r="G70" s="59"/>
      <c r="H70" s="61"/>
      <c r="I70" s="62"/>
      <c r="J70" s="59"/>
      <c r="K70" s="61"/>
      <c r="L70" s="62"/>
      <c r="M70" s="59"/>
      <c r="N70" s="61"/>
      <c r="O70" s="62"/>
      <c r="P70" s="59"/>
      <c r="Q70" s="61"/>
      <c r="R70" s="62"/>
      <c r="S70" s="59"/>
      <c r="T70" s="61"/>
      <c r="U70" s="62"/>
    </row>
    <row r="71" spans="1:22" s="60" customFormat="1" ht="18" customHeight="1" x14ac:dyDescent="0.3">
      <c r="A71" s="59"/>
      <c r="B71" s="81" t="s">
        <v>34</v>
      </c>
      <c r="D71" s="111">
        <v>0</v>
      </c>
      <c r="E71" s="112">
        <v>0</v>
      </c>
      <c r="F71" s="110">
        <v>0</v>
      </c>
      <c r="G71" s="111">
        <v>0</v>
      </c>
      <c r="H71" s="112">
        <v>0</v>
      </c>
      <c r="I71" s="110">
        <v>0</v>
      </c>
      <c r="J71" s="111">
        <v>0</v>
      </c>
      <c r="K71" s="112">
        <v>0</v>
      </c>
      <c r="L71" s="110">
        <v>0</v>
      </c>
      <c r="M71" s="111">
        <v>43</v>
      </c>
      <c r="N71" s="112">
        <v>43</v>
      </c>
      <c r="O71" s="110">
        <v>0</v>
      </c>
      <c r="P71" s="111">
        <v>0</v>
      </c>
      <c r="Q71" s="112">
        <v>0</v>
      </c>
      <c r="R71" s="110">
        <v>0</v>
      </c>
      <c r="S71" s="111">
        <v>43</v>
      </c>
      <c r="T71" s="112">
        <v>43</v>
      </c>
      <c r="U71" s="110">
        <v>0</v>
      </c>
    </row>
    <row r="72" spans="1:22" s="60" customFormat="1" ht="18" customHeight="1" x14ac:dyDescent="0.3">
      <c r="A72" s="59"/>
      <c r="B72" s="81" t="s">
        <v>35</v>
      </c>
      <c r="D72" s="111">
        <v>0</v>
      </c>
      <c r="E72" s="112">
        <v>0</v>
      </c>
      <c r="F72" s="110">
        <v>0</v>
      </c>
      <c r="G72" s="111">
        <v>0</v>
      </c>
      <c r="H72" s="112">
        <v>0</v>
      </c>
      <c r="I72" s="110">
        <v>0</v>
      </c>
      <c r="J72" s="111">
        <v>0</v>
      </c>
      <c r="K72" s="112">
        <v>0</v>
      </c>
      <c r="L72" s="110">
        <v>0</v>
      </c>
      <c r="M72" s="111">
        <v>0</v>
      </c>
      <c r="N72" s="112">
        <v>0</v>
      </c>
      <c r="O72" s="110">
        <v>0</v>
      </c>
      <c r="P72" s="111">
        <v>0</v>
      </c>
      <c r="Q72" s="112">
        <v>0</v>
      </c>
      <c r="R72" s="110">
        <v>0</v>
      </c>
      <c r="S72" s="111">
        <v>0</v>
      </c>
      <c r="T72" s="112">
        <v>0</v>
      </c>
      <c r="U72" s="110">
        <v>0</v>
      </c>
    </row>
    <row r="73" spans="1:22" s="60" customFormat="1" ht="18" customHeight="1" x14ac:dyDescent="0.3">
      <c r="A73" s="59"/>
      <c r="B73" s="81" t="s">
        <v>36</v>
      </c>
      <c r="D73" s="111">
        <v>0</v>
      </c>
      <c r="E73" s="112">
        <v>0</v>
      </c>
      <c r="F73" s="110">
        <v>0</v>
      </c>
      <c r="G73" s="111">
        <v>21.682839030635371</v>
      </c>
      <c r="H73" s="112">
        <v>0.52900000000000003</v>
      </c>
      <c r="I73" s="110">
        <v>-21.153839030635371</v>
      </c>
      <c r="J73" s="111">
        <v>0</v>
      </c>
      <c r="K73" s="112">
        <v>0</v>
      </c>
      <c r="L73" s="110">
        <v>0</v>
      </c>
      <c r="M73" s="111">
        <v>0</v>
      </c>
      <c r="N73" s="112">
        <v>0</v>
      </c>
      <c r="O73" s="110">
        <v>0</v>
      </c>
      <c r="P73" s="111">
        <v>0</v>
      </c>
      <c r="Q73" s="112">
        <v>0</v>
      </c>
      <c r="R73" s="110">
        <v>0</v>
      </c>
      <c r="S73" s="111">
        <v>21.682839030635371</v>
      </c>
      <c r="T73" s="112">
        <v>0.52900000000000003</v>
      </c>
      <c r="U73" s="110">
        <v>-21.153839030635371</v>
      </c>
    </row>
    <row r="74" spans="1:22" s="60" customFormat="1" ht="18" customHeight="1" x14ac:dyDescent="0.3">
      <c r="A74" s="59"/>
      <c r="B74" s="65"/>
      <c r="D74" s="120">
        <v>0</v>
      </c>
      <c r="E74" s="121">
        <v>0</v>
      </c>
      <c r="F74" s="122">
        <v>0</v>
      </c>
      <c r="G74" s="120">
        <v>21.682839030635371</v>
      </c>
      <c r="H74" s="121">
        <v>0.52900000000000003</v>
      </c>
      <c r="I74" s="122">
        <v>-21.153839030635371</v>
      </c>
      <c r="J74" s="120">
        <v>0</v>
      </c>
      <c r="K74" s="121">
        <v>0</v>
      </c>
      <c r="L74" s="122">
        <v>0</v>
      </c>
      <c r="M74" s="120">
        <v>43</v>
      </c>
      <c r="N74" s="121">
        <v>43</v>
      </c>
      <c r="O74" s="122">
        <v>0</v>
      </c>
      <c r="P74" s="120">
        <v>0</v>
      </c>
      <c r="Q74" s="121">
        <v>0</v>
      </c>
      <c r="R74" s="122">
        <v>0</v>
      </c>
      <c r="S74" s="120">
        <v>64.682839030635364</v>
      </c>
      <c r="T74" s="121">
        <v>43.529000000000003</v>
      </c>
      <c r="U74" s="122">
        <v>-21.153839030635361</v>
      </c>
      <c r="V74" s="60">
        <v>174.11599999999999</v>
      </c>
    </row>
    <row r="75" spans="1:22" s="60" customFormat="1" ht="18" customHeight="1" x14ac:dyDescent="0.3">
      <c r="A75" s="59"/>
      <c r="B75" s="65"/>
      <c r="D75" s="123"/>
      <c r="E75" s="124"/>
      <c r="F75" s="125"/>
      <c r="G75" s="123"/>
      <c r="H75" s="124"/>
      <c r="I75" s="125"/>
      <c r="J75" s="123"/>
      <c r="K75" s="124"/>
      <c r="L75" s="125"/>
      <c r="M75" s="123"/>
      <c r="N75" s="124"/>
      <c r="O75" s="125"/>
      <c r="P75" s="123"/>
      <c r="Q75" s="124"/>
      <c r="R75" s="125"/>
      <c r="S75" s="123"/>
      <c r="T75" s="124"/>
      <c r="U75" s="125"/>
    </row>
    <row r="76" spans="1:22" s="60" customFormat="1" ht="18" customHeight="1" x14ac:dyDescent="0.3">
      <c r="A76" s="59"/>
      <c r="B76" s="3" t="s">
        <v>37</v>
      </c>
      <c r="D76" s="129">
        <v>443.83491237487385</v>
      </c>
      <c r="E76" s="130">
        <v>435.20369689794467</v>
      </c>
      <c r="F76" s="131">
        <v>-8.6312154769291851</v>
      </c>
      <c r="G76" s="129">
        <v>156.61994339054823</v>
      </c>
      <c r="H76" s="130">
        <v>138.78646327647169</v>
      </c>
      <c r="I76" s="131">
        <v>-17.833480114076536</v>
      </c>
      <c r="J76" s="129">
        <v>0.79143011906473182</v>
      </c>
      <c r="K76" s="130">
        <v>0.83517298999999989</v>
      </c>
      <c r="L76" s="131">
        <v>4.3742870935268074E-2</v>
      </c>
      <c r="M76" s="129">
        <v>43</v>
      </c>
      <c r="N76" s="130">
        <v>43</v>
      </c>
      <c r="O76" s="131">
        <v>0</v>
      </c>
      <c r="P76" s="129">
        <v>97.778569344614525</v>
      </c>
      <c r="Q76" s="130">
        <v>77.173535401979294</v>
      </c>
      <c r="R76" s="131">
        <v>-20.605033942635231</v>
      </c>
      <c r="S76" s="129">
        <v>742.02485522910126</v>
      </c>
      <c r="T76" s="130">
        <v>694.99886856639569</v>
      </c>
      <c r="U76" s="131">
        <v>-47.025986662705577</v>
      </c>
    </row>
    <row r="77" spans="1:22" s="60" customFormat="1" ht="15.75" customHeight="1" x14ac:dyDescent="0.3">
      <c r="A77" s="59"/>
      <c r="B77" s="65"/>
      <c r="D77" s="59"/>
      <c r="E77" s="61"/>
      <c r="F77" s="62"/>
      <c r="G77" s="59"/>
      <c r="H77" s="61"/>
      <c r="I77" s="62"/>
      <c r="J77" s="59"/>
      <c r="K77" s="61"/>
      <c r="L77" s="62"/>
      <c r="M77" s="59"/>
      <c r="N77" s="61"/>
      <c r="O77" s="62"/>
      <c r="P77" s="59"/>
      <c r="Q77" s="61"/>
      <c r="R77" s="62"/>
      <c r="S77" s="59"/>
      <c r="T77" s="61"/>
      <c r="U77" s="62"/>
    </row>
    <row r="78" spans="1:22" s="60" customFormat="1" ht="18" customHeight="1" x14ac:dyDescent="0.3">
      <c r="A78" s="59"/>
      <c r="B78" s="37" t="s">
        <v>38</v>
      </c>
      <c r="D78" s="59"/>
      <c r="E78" s="61"/>
      <c r="F78" s="62"/>
      <c r="G78" s="59"/>
      <c r="H78" s="61"/>
      <c r="I78" s="62"/>
      <c r="J78" s="59"/>
      <c r="K78" s="61"/>
      <c r="L78" s="62"/>
      <c r="M78" s="59"/>
      <c r="N78" s="61"/>
      <c r="O78" s="62"/>
      <c r="P78" s="59"/>
      <c r="Q78" s="61"/>
      <c r="R78" s="62"/>
      <c r="S78" s="59"/>
      <c r="T78" s="61"/>
      <c r="U78" s="62"/>
    </row>
    <row r="79" spans="1:22" s="60" customFormat="1" ht="18" customHeight="1" x14ac:dyDescent="0.3">
      <c r="A79" s="59"/>
      <c r="B79" s="81" t="s">
        <v>39</v>
      </c>
      <c r="D79" s="111">
        <v>33.363999999999997</v>
      </c>
      <c r="E79" s="112">
        <v>48.396999999999998</v>
      </c>
      <c r="F79" s="110">
        <v>15.033000000000001</v>
      </c>
      <c r="G79" s="111">
        <v>41.198999999999998</v>
      </c>
      <c r="H79" s="112">
        <v>53.674999999999997</v>
      </c>
      <c r="I79" s="110">
        <v>12.475999999999999</v>
      </c>
      <c r="J79" s="111">
        <v>0</v>
      </c>
      <c r="K79" s="112">
        <v>0</v>
      </c>
      <c r="L79" s="110">
        <v>0</v>
      </c>
      <c r="M79" s="111">
        <v>0</v>
      </c>
      <c r="N79" s="112">
        <v>0</v>
      </c>
      <c r="O79" s="110">
        <v>0</v>
      </c>
      <c r="P79" s="111">
        <v>0</v>
      </c>
      <c r="Q79" s="112">
        <v>0</v>
      </c>
      <c r="R79" s="110">
        <v>0</v>
      </c>
      <c r="S79" s="111">
        <v>74.562999999999988</v>
      </c>
      <c r="T79" s="112">
        <v>102.072</v>
      </c>
      <c r="U79" s="110">
        <v>27.509000000000015</v>
      </c>
    </row>
    <row r="80" spans="1:22" s="60" customFormat="1" ht="18" customHeight="1" x14ac:dyDescent="0.3">
      <c r="A80" s="59"/>
      <c r="D80" s="120">
        <v>33.363999999999997</v>
      </c>
      <c r="E80" s="121">
        <v>48.396999999999998</v>
      </c>
      <c r="F80" s="122">
        <v>15.033000000000001</v>
      </c>
      <c r="G80" s="120">
        <v>41.198999999999998</v>
      </c>
      <c r="H80" s="121">
        <v>53.674999999999997</v>
      </c>
      <c r="I80" s="122">
        <v>12.475999999999999</v>
      </c>
      <c r="J80" s="120">
        <v>0</v>
      </c>
      <c r="K80" s="121">
        <v>0</v>
      </c>
      <c r="L80" s="122">
        <v>0</v>
      </c>
      <c r="M80" s="120">
        <v>0</v>
      </c>
      <c r="N80" s="121">
        <v>0</v>
      </c>
      <c r="O80" s="122">
        <v>0</v>
      </c>
      <c r="P80" s="120">
        <v>0</v>
      </c>
      <c r="Q80" s="121">
        <v>0</v>
      </c>
      <c r="R80" s="122">
        <v>0</v>
      </c>
      <c r="S80" s="120">
        <v>74.562999999999988</v>
      </c>
      <c r="T80" s="121">
        <v>102.072</v>
      </c>
      <c r="U80" s="122">
        <v>27.509000000000015</v>
      </c>
    </row>
    <row r="81" spans="1:26" s="60" customFormat="1" ht="17.25" customHeight="1" x14ac:dyDescent="0.3">
      <c r="A81" s="59"/>
      <c r="D81" s="123"/>
      <c r="E81" s="124"/>
      <c r="F81" s="125"/>
      <c r="G81" s="123"/>
      <c r="H81" s="124"/>
      <c r="I81" s="125"/>
      <c r="J81" s="123"/>
      <c r="K81" s="124"/>
      <c r="L81" s="125"/>
      <c r="M81" s="123"/>
      <c r="N81" s="124"/>
      <c r="O81" s="125"/>
      <c r="P81" s="123"/>
      <c r="Q81" s="124"/>
      <c r="R81" s="125"/>
      <c r="S81" s="123"/>
      <c r="T81" s="124"/>
      <c r="U81" s="125"/>
    </row>
    <row r="82" spans="1:26" s="60" customFormat="1" ht="18" customHeight="1" x14ac:dyDescent="0.3">
      <c r="A82" s="71"/>
      <c r="B82" s="47" t="s">
        <v>40</v>
      </c>
      <c r="C82" s="72"/>
      <c r="D82" s="126">
        <v>477.19891237487383</v>
      </c>
      <c r="E82" s="127">
        <v>483.60069689794466</v>
      </c>
      <c r="F82" s="128">
        <v>6.4017845230708303</v>
      </c>
      <c r="G82" s="126">
        <v>197.81894339054821</v>
      </c>
      <c r="H82" s="127">
        <v>192.4614632764717</v>
      </c>
      <c r="I82" s="128">
        <v>-5.3574801140765089</v>
      </c>
      <c r="J82" s="126">
        <v>0.79143011906473182</v>
      </c>
      <c r="K82" s="127">
        <v>0.83517298999999989</v>
      </c>
      <c r="L82" s="128">
        <v>4.3742870935268074E-2</v>
      </c>
      <c r="M82" s="126">
        <v>43</v>
      </c>
      <c r="N82" s="127">
        <v>43</v>
      </c>
      <c r="O82" s="128">
        <v>0</v>
      </c>
      <c r="P82" s="126">
        <v>97.778569344614525</v>
      </c>
      <c r="Q82" s="127">
        <v>77.173535401979294</v>
      </c>
      <c r="R82" s="128">
        <v>-20.605033942635231</v>
      </c>
      <c r="S82" s="126">
        <v>816.58785522910125</v>
      </c>
      <c r="T82" s="127">
        <v>797.07086856639569</v>
      </c>
      <c r="U82" s="128">
        <v>-19.516986662705563</v>
      </c>
      <c r="X82" s="73"/>
      <c r="Y82" s="73"/>
      <c r="Z82" s="73"/>
    </row>
    <row r="83" spans="1:26" s="73" customFormat="1" ht="6" customHeight="1" x14ac:dyDescent="0.3">
      <c r="B83" s="141"/>
      <c r="D83" s="142"/>
      <c r="E83" s="142"/>
      <c r="F83" s="143"/>
      <c r="G83" s="142"/>
      <c r="H83" s="142"/>
      <c r="I83" s="143"/>
      <c r="J83" s="142"/>
      <c r="K83" s="142"/>
      <c r="L83" s="143"/>
      <c r="M83" s="142"/>
      <c r="N83" s="142"/>
      <c r="O83" s="143"/>
      <c r="P83" s="142"/>
      <c r="Q83" s="142"/>
      <c r="R83" s="143"/>
      <c r="S83" s="142"/>
      <c r="T83" s="142"/>
      <c r="U83" s="143"/>
      <c r="V83" s="60"/>
      <c r="W83" s="60"/>
    </row>
    <row r="84" spans="1:26" s="73" customFormat="1" ht="20.25" hidden="1" customHeight="1" x14ac:dyDescent="0.3">
      <c r="B84" s="141"/>
      <c r="D84" s="142"/>
      <c r="E84" s="142"/>
      <c r="F84" s="143"/>
      <c r="G84" s="142"/>
      <c r="H84" s="142"/>
      <c r="I84" s="143"/>
      <c r="J84" s="142"/>
      <c r="K84" s="142"/>
      <c r="L84" s="143"/>
      <c r="M84" s="142"/>
      <c r="N84" s="142"/>
      <c r="O84" s="143"/>
      <c r="P84" s="142"/>
      <c r="Q84" s="142"/>
      <c r="R84" s="143"/>
      <c r="S84" s="142"/>
      <c r="T84" s="142"/>
      <c r="U84" s="143"/>
      <c r="V84" s="60"/>
      <c r="W84" s="60"/>
    </row>
    <row r="85" spans="1:26" s="74" customFormat="1" ht="29.25" customHeight="1" x14ac:dyDescent="0.45">
      <c r="A85" s="253" t="s">
        <v>0</v>
      </c>
      <c r="B85" s="253"/>
      <c r="C85" s="253"/>
      <c r="D85" s="253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82"/>
      <c r="W85" s="22"/>
      <c r="X85" s="22"/>
      <c r="Y85" s="22"/>
      <c r="Z85" s="22"/>
    </row>
    <row r="86" spans="1:26" s="74" customFormat="1" ht="22.5" customHeight="1" x14ac:dyDescent="0.45">
      <c r="A86" s="253" t="s">
        <v>137</v>
      </c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82"/>
      <c r="W86" s="22"/>
      <c r="X86" s="22"/>
      <c r="Y86" s="22"/>
      <c r="Z86" s="22"/>
    </row>
    <row r="87" spans="1:26" s="22" customFormat="1" ht="21.75" customHeight="1" x14ac:dyDescent="0.4">
      <c r="A87" s="262" t="s">
        <v>70</v>
      </c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180"/>
      <c r="W87" s="75"/>
      <c r="X87" s="75"/>
      <c r="Y87" s="75"/>
      <c r="Z87" s="75"/>
    </row>
    <row r="88" spans="1:26" s="75" customFormat="1" ht="21.75" customHeight="1" x14ac:dyDescent="0.4">
      <c r="A88" s="254" t="s">
        <v>147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181"/>
      <c r="W88" s="76"/>
      <c r="X88" s="76"/>
      <c r="Y88" s="76"/>
      <c r="Z88" s="76"/>
    </row>
    <row r="89" spans="1:26" s="76" customFormat="1" ht="21.75" customHeight="1" x14ac:dyDescent="0.35">
      <c r="A89" s="255" t="s">
        <v>7</v>
      </c>
      <c r="B89" s="256"/>
      <c r="C89" s="256"/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182"/>
      <c r="W89" s="77"/>
      <c r="X89" s="77"/>
      <c r="Y89" s="77"/>
      <c r="Z89" s="77"/>
    </row>
    <row r="90" spans="1:26" ht="27" customHeight="1" x14ac:dyDescent="0.25"/>
    <row r="91" spans="1:26" ht="17.25" customHeight="1" x14ac:dyDescent="0.25">
      <c r="A91" s="78"/>
      <c r="B91" s="79"/>
      <c r="C91" s="79"/>
      <c r="D91" s="290" t="s">
        <v>41</v>
      </c>
      <c r="E91" s="291"/>
      <c r="F91" s="292"/>
      <c r="G91" s="290" t="s">
        <v>42</v>
      </c>
      <c r="H91" s="291"/>
      <c r="I91" s="292"/>
      <c r="J91" s="290" t="s">
        <v>43</v>
      </c>
      <c r="K91" s="291"/>
      <c r="L91" s="292"/>
      <c r="M91" s="290" t="s">
        <v>44</v>
      </c>
      <c r="N91" s="291"/>
      <c r="O91" s="292"/>
      <c r="P91" s="290" t="s">
        <v>45</v>
      </c>
      <c r="Q91" s="291"/>
      <c r="R91" s="292"/>
      <c r="S91" s="290" t="s">
        <v>46</v>
      </c>
      <c r="T91" s="291"/>
      <c r="U91" s="292"/>
      <c r="V91" s="80"/>
      <c r="W91" s="80"/>
      <c r="X91" s="80"/>
      <c r="Y91" s="80"/>
      <c r="Z91" s="80"/>
    </row>
    <row r="92" spans="1:26" s="2" customFormat="1" ht="18" customHeight="1" x14ac:dyDescent="0.3">
      <c r="A92" s="30"/>
      <c r="D92" s="50" t="s">
        <v>139</v>
      </c>
      <c r="E92" s="293" t="s">
        <v>77</v>
      </c>
      <c r="F92" s="293" t="s">
        <v>6</v>
      </c>
      <c r="G92" s="50" t="s">
        <v>139</v>
      </c>
      <c r="H92" s="293" t="s">
        <v>77</v>
      </c>
      <c r="I92" s="293" t="s">
        <v>6</v>
      </c>
      <c r="J92" s="50" t="s">
        <v>139</v>
      </c>
      <c r="K92" s="293" t="s">
        <v>77</v>
      </c>
      <c r="L92" s="293" t="s">
        <v>6</v>
      </c>
      <c r="M92" s="50" t="s">
        <v>139</v>
      </c>
      <c r="N92" s="293" t="s">
        <v>77</v>
      </c>
      <c r="O92" s="293" t="s">
        <v>6</v>
      </c>
      <c r="P92" s="50" t="s">
        <v>139</v>
      </c>
      <c r="Q92" s="293" t="s">
        <v>77</v>
      </c>
      <c r="R92" s="293" t="s">
        <v>6</v>
      </c>
      <c r="S92" s="50" t="s">
        <v>139</v>
      </c>
      <c r="T92" s="293" t="s">
        <v>77</v>
      </c>
      <c r="U92" s="295" t="s">
        <v>6</v>
      </c>
      <c r="X92" s="80"/>
      <c r="Y92" s="80"/>
      <c r="Z92" s="80"/>
    </row>
    <row r="93" spans="1:26" s="2" customFormat="1" ht="15.75" customHeight="1" x14ac:dyDescent="0.3">
      <c r="A93" s="30"/>
      <c r="D93" s="51" t="s">
        <v>140</v>
      </c>
      <c r="E93" s="294">
        <v>0</v>
      </c>
      <c r="F93" s="294">
        <v>0</v>
      </c>
      <c r="G93" s="51" t="s">
        <v>140</v>
      </c>
      <c r="H93" s="294">
        <v>0</v>
      </c>
      <c r="I93" s="294">
        <v>0</v>
      </c>
      <c r="J93" s="51" t="s">
        <v>140</v>
      </c>
      <c r="K93" s="294">
        <v>0</v>
      </c>
      <c r="L93" s="294">
        <v>0</v>
      </c>
      <c r="M93" s="51" t="s">
        <v>140</v>
      </c>
      <c r="N93" s="294">
        <v>0</v>
      </c>
      <c r="O93" s="294">
        <v>0</v>
      </c>
      <c r="P93" s="51" t="s">
        <v>140</v>
      </c>
      <c r="Q93" s="294">
        <v>0</v>
      </c>
      <c r="R93" s="294">
        <v>0</v>
      </c>
      <c r="S93" s="51" t="s">
        <v>140</v>
      </c>
      <c r="T93" s="294">
        <v>0</v>
      </c>
      <c r="U93" s="296">
        <v>0</v>
      </c>
      <c r="X93" s="80"/>
      <c r="Y93" s="80"/>
      <c r="Z93" s="80"/>
    </row>
    <row r="94" spans="1:26" s="2" customFormat="1" ht="15.75" customHeight="1" x14ac:dyDescent="0.3">
      <c r="A94" s="30"/>
      <c r="D94" s="27"/>
      <c r="E94" s="53"/>
      <c r="F94" s="54"/>
      <c r="G94" s="27"/>
      <c r="H94" s="53"/>
      <c r="I94" s="54"/>
      <c r="J94" s="27"/>
      <c r="K94" s="53"/>
      <c r="L94" s="54"/>
      <c r="M94" s="27"/>
      <c r="N94" s="53"/>
      <c r="O94" s="54"/>
      <c r="P94" s="27"/>
      <c r="Q94" s="53"/>
      <c r="R94" s="54"/>
      <c r="S94" s="27"/>
      <c r="T94" s="53"/>
      <c r="U94" s="54"/>
    </row>
    <row r="95" spans="1:26" s="2" customFormat="1" ht="15" customHeight="1" x14ac:dyDescent="0.3">
      <c r="A95" s="30"/>
      <c r="B95" s="37" t="s">
        <v>3</v>
      </c>
      <c r="D95" s="30"/>
      <c r="E95" s="55"/>
      <c r="F95" s="56"/>
      <c r="G95" s="30"/>
      <c r="H95" s="55"/>
      <c r="I95" s="56"/>
      <c r="J95" s="30"/>
      <c r="K95" s="55"/>
      <c r="L95" s="56"/>
      <c r="M95" s="30"/>
      <c r="N95" s="55"/>
      <c r="O95" s="56"/>
      <c r="P95" s="30"/>
      <c r="Q95" s="55"/>
      <c r="R95" s="56"/>
      <c r="S95" s="30"/>
      <c r="T95" s="55"/>
      <c r="U95" s="56"/>
    </row>
    <row r="96" spans="1:26" s="2" customFormat="1" ht="18" customHeight="1" x14ac:dyDescent="0.3">
      <c r="A96" s="30"/>
      <c r="B96" s="48" t="s">
        <v>4</v>
      </c>
      <c r="D96" s="108">
        <v>181.80655558982428</v>
      </c>
      <c r="E96" s="109">
        <v>186.75284743</v>
      </c>
      <c r="F96" s="110">
        <v>4.9462918401757179</v>
      </c>
      <c r="G96" s="108">
        <v>83.167100081061406</v>
      </c>
      <c r="H96" s="109">
        <v>85.429772880498248</v>
      </c>
      <c r="I96" s="110">
        <v>2.2626727994368423</v>
      </c>
      <c r="J96" s="108">
        <v>0.65009303906473181</v>
      </c>
      <c r="K96" s="109">
        <v>0.66777968999999993</v>
      </c>
      <c r="L96" s="110">
        <v>1.7686650935268111E-2</v>
      </c>
      <c r="M96" s="108">
        <v>0</v>
      </c>
      <c r="N96" s="109">
        <v>0</v>
      </c>
      <c r="O96" s="110">
        <v>0</v>
      </c>
      <c r="P96" s="108">
        <v>0</v>
      </c>
      <c r="Q96" s="109">
        <v>0</v>
      </c>
      <c r="R96" s="110">
        <v>0</v>
      </c>
      <c r="S96" s="108">
        <v>265.62374870995041</v>
      </c>
      <c r="T96" s="109">
        <v>272.85040000049827</v>
      </c>
      <c r="U96" s="110">
        <v>7.2266512905478635</v>
      </c>
    </row>
    <row r="97" spans="1:26" s="2" customFormat="1" ht="18" customHeight="1" x14ac:dyDescent="0.3">
      <c r="A97" s="30"/>
      <c r="B97" s="48" t="s">
        <v>5</v>
      </c>
      <c r="D97" s="108">
        <v>210.6220810385833</v>
      </c>
      <c r="E97" s="109">
        <v>215.98499999999999</v>
      </c>
      <c r="F97" s="110">
        <v>5.3629189614166819</v>
      </c>
      <c r="G97" s="108">
        <v>37.168602536220583</v>
      </c>
      <c r="H97" s="109">
        <v>38.114999999999995</v>
      </c>
      <c r="I97" s="110">
        <v>0.94639746377941236</v>
      </c>
      <c r="J97" s="108">
        <v>0</v>
      </c>
      <c r="K97" s="109">
        <v>0</v>
      </c>
      <c r="L97" s="110">
        <v>0</v>
      </c>
      <c r="M97" s="108">
        <v>0</v>
      </c>
      <c r="N97" s="109">
        <v>0</v>
      </c>
      <c r="O97" s="110">
        <v>0</v>
      </c>
      <c r="P97" s="108">
        <v>0</v>
      </c>
      <c r="Q97" s="109">
        <v>0</v>
      </c>
      <c r="R97" s="110">
        <v>0</v>
      </c>
      <c r="S97" s="108">
        <v>247.79068357480389</v>
      </c>
      <c r="T97" s="109">
        <v>254.09999999999997</v>
      </c>
      <c r="U97" s="110">
        <v>6.3093164251960729</v>
      </c>
      <c r="V97" s="58"/>
      <c r="W97" s="58"/>
      <c r="X97" s="58"/>
      <c r="Y97" s="58"/>
      <c r="Z97" s="58"/>
    </row>
    <row r="98" spans="1:26" s="2" customFormat="1" ht="18" customHeight="1" x14ac:dyDescent="0.3">
      <c r="A98" s="30"/>
      <c r="B98" s="48" t="s">
        <v>94</v>
      </c>
      <c r="D98" s="108">
        <v>0</v>
      </c>
      <c r="E98" s="109">
        <v>0</v>
      </c>
      <c r="F98" s="110">
        <v>0</v>
      </c>
      <c r="G98" s="108">
        <v>0</v>
      </c>
      <c r="H98" s="109">
        <v>0</v>
      </c>
      <c r="I98" s="110">
        <v>0</v>
      </c>
      <c r="J98" s="108">
        <v>0</v>
      </c>
      <c r="K98" s="109">
        <v>0</v>
      </c>
      <c r="L98" s="110">
        <v>0</v>
      </c>
      <c r="M98" s="108">
        <v>0</v>
      </c>
      <c r="N98" s="109">
        <v>0</v>
      </c>
      <c r="O98" s="110">
        <v>0</v>
      </c>
      <c r="P98" s="108">
        <v>166.79321175000007</v>
      </c>
      <c r="Q98" s="109">
        <v>104.83391413999999</v>
      </c>
      <c r="R98" s="110">
        <v>-61.959297610000078</v>
      </c>
      <c r="S98" s="108">
        <v>166.79321175000007</v>
      </c>
      <c r="T98" s="109">
        <v>104.83391413999999</v>
      </c>
      <c r="U98" s="110">
        <v>-61.959297610000078</v>
      </c>
      <c r="V98" s="58"/>
      <c r="W98" s="58"/>
      <c r="X98" s="58"/>
      <c r="Y98" s="58"/>
      <c r="Z98" s="58"/>
    </row>
    <row r="99" spans="1:26" s="2" customFormat="1" ht="18" customHeight="1" x14ac:dyDescent="0.3">
      <c r="A99" s="30"/>
      <c r="B99" s="48" t="s">
        <v>95</v>
      </c>
      <c r="D99" s="108">
        <v>0</v>
      </c>
      <c r="E99" s="109">
        <v>0</v>
      </c>
      <c r="F99" s="110">
        <v>0</v>
      </c>
      <c r="G99" s="108">
        <v>0</v>
      </c>
      <c r="H99" s="109">
        <v>0</v>
      </c>
      <c r="I99" s="110">
        <v>0</v>
      </c>
      <c r="J99" s="108">
        <v>0</v>
      </c>
      <c r="K99" s="109">
        <v>0</v>
      </c>
      <c r="L99" s="110">
        <v>0</v>
      </c>
      <c r="M99" s="108">
        <v>0</v>
      </c>
      <c r="N99" s="109">
        <v>0</v>
      </c>
      <c r="O99" s="110">
        <v>0</v>
      </c>
      <c r="P99" s="108">
        <v>96.941601700000021</v>
      </c>
      <c r="Q99" s="109">
        <v>48.69480012999999</v>
      </c>
      <c r="R99" s="110">
        <v>-48.246801570000031</v>
      </c>
      <c r="S99" s="108">
        <v>96.941601700000021</v>
      </c>
      <c r="T99" s="109">
        <v>48.69480012999999</v>
      </c>
      <c r="U99" s="110">
        <v>-48.246801570000031</v>
      </c>
      <c r="V99" s="58"/>
      <c r="W99" s="58"/>
      <c r="X99" s="58"/>
      <c r="Y99" s="58"/>
      <c r="Z99" s="58"/>
    </row>
    <row r="100" spans="1:26" s="2" customFormat="1" ht="18" customHeight="1" x14ac:dyDescent="0.3">
      <c r="A100" s="30"/>
      <c r="B100" s="48" t="s">
        <v>97</v>
      </c>
      <c r="D100" s="108">
        <v>0</v>
      </c>
      <c r="E100" s="109">
        <v>0</v>
      </c>
      <c r="F100" s="110">
        <v>0</v>
      </c>
      <c r="G100" s="108">
        <v>0</v>
      </c>
      <c r="H100" s="109">
        <v>0</v>
      </c>
      <c r="I100" s="110">
        <v>0</v>
      </c>
      <c r="J100" s="108">
        <v>0</v>
      </c>
      <c r="K100" s="109">
        <v>0</v>
      </c>
      <c r="L100" s="110">
        <v>0</v>
      </c>
      <c r="M100" s="108">
        <v>0</v>
      </c>
      <c r="N100" s="109">
        <v>0</v>
      </c>
      <c r="O100" s="110">
        <v>0</v>
      </c>
      <c r="P100" s="108">
        <v>0</v>
      </c>
      <c r="Q100" s="109">
        <v>13.368548919999999</v>
      </c>
      <c r="R100" s="110">
        <v>13.368548919999999</v>
      </c>
      <c r="S100" s="108">
        <v>0</v>
      </c>
      <c r="T100" s="109">
        <v>13.368548919999999</v>
      </c>
      <c r="U100" s="110">
        <v>13.368548919999999</v>
      </c>
      <c r="V100" s="58"/>
      <c r="W100" s="58"/>
      <c r="X100" s="58"/>
      <c r="Y100" s="58"/>
      <c r="Z100" s="58"/>
    </row>
    <row r="101" spans="1:26" s="2" customFormat="1" ht="18" customHeight="1" x14ac:dyDescent="0.3">
      <c r="A101" s="30"/>
      <c r="B101" s="48" t="s">
        <v>8</v>
      </c>
      <c r="D101" s="108">
        <v>208.35824689999998</v>
      </c>
      <c r="E101" s="109">
        <v>166.0672782</v>
      </c>
      <c r="F101" s="110">
        <v>-42.290968699999979</v>
      </c>
      <c r="G101" s="108">
        <v>0</v>
      </c>
      <c r="H101" s="109">
        <v>0</v>
      </c>
      <c r="I101" s="110">
        <v>0</v>
      </c>
      <c r="J101" s="108">
        <v>0</v>
      </c>
      <c r="K101" s="109">
        <v>0</v>
      </c>
      <c r="L101" s="110">
        <v>0</v>
      </c>
      <c r="M101" s="108">
        <v>0</v>
      </c>
      <c r="N101" s="109">
        <v>0</v>
      </c>
      <c r="O101" s="110">
        <v>0</v>
      </c>
      <c r="P101" s="108">
        <v>0</v>
      </c>
      <c r="Q101" s="109">
        <v>0</v>
      </c>
      <c r="R101" s="110">
        <v>0</v>
      </c>
      <c r="S101" s="108">
        <v>208.35824689999998</v>
      </c>
      <c r="T101" s="109">
        <v>166.0672782</v>
      </c>
      <c r="U101" s="110">
        <v>-42.290968699999979</v>
      </c>
      <c r="V101" s="58"/>
      <c r="W101" s="58"/>
      <c r="X101" s="58"/>
      <c r="Y101" s="58"/>
      <c r="Z101" s="58"/>
    </row>
    <row r="102" spans="1:26" s="2" customFormat="1" ht="18" customHeight="1" x14ac:dyDescent="0.3">
      <c r="A102" s="59"/>
      <c r="B102" s="2" t="s">
        <v>148</v>
      </c>
      <c r="C102" s="60"/>
      <c r="D102" s="120">
        <v>600.78688352840754</v>
      </c>
      <c r="E102" s="121">
        <v>568.80512563000002</v>
      </c>
      <c r="F102" s="122">
        <v>-31.981757898407523</v>
      </c>
      <c r="G102" s="120">
        <v>120.33570261728198</v>
      </c>
      <c r="H102" s="121">
        <v>123.54477288049824</v>
      </c>
      <c r="I102" s="122">
        <v>3.2090702632162618</v>
      </c>
      <c r="J102" s="120">
        <v>0.65009303906473181</v>
      </c>
      <c r="K102" s="121">
        <v>0.66777968999999993</v>
      </c>
      <c r="L102" s="122">
        <v>1.7686650935268111E-2</v>
      </c>
      <c r="M102" s="120">
        <v>0</v>
      </c>
      <c r="N102" s="121">
        <v>0</v>
      </c>
      <c r="O102" s="122">
        <v>0</v>
      </c>
      <c r="P102" s="120">
        <v>263.7348134500001</v>
      </c>
      <c r="Q102" s="121">
        <v>166.89726318999996</v>
      </c>
      <c r="R102" s="122">
        <v>-96.837550260000143</v>
      </c>
      <c r="S102" s="120">
        <v>985.50749263475427</v>
      </c>
      <c r="T102" s="121">
        <v>859.91494139049826</v>
      </c>
      <c r="U102" s="122">
        <v>-125.59255124425601</v>
      </c>
      <c r="V102" s="60">
        <v>3439.6597655619935</v>
      </c>
      <c r="W102" s="60"/>
      <c r="X102" s="60"/>
      <c r="Y102" s="60"/>
      <c r="Z102" s="60"/>
    </row>
    <row r="103" spans="1:26" s="60" customFormat="1" ht="18" customHeight="1" x14ac:dyDescent="0.3">
      <c r="A103" s="59"/>
      <c r="B103" s="2" t="s">
        <v>148</v>
      </c>
      <c r="D103" s="59"/>
      <c r="E103" s="61"/>
      <c r="F103" s="62"/>
      <c r="G103" s="59"/>
      <c r="H103" s="61"/>
      <c r="I103" s="62"/>
      <c r="J103" s="59"/>
      <c r="K103" s="61"/>
      <c r="L103" s="62"/>
      <c r="M103" s="59"/>
      <c r="N103" s="61"/>
      <c r="O103" s="62"/>
      <c r="P103" s="59"/>
      <c r="Q103" s="61"/>
      <c r="R103" s="62"/>
      <c r="S103" s="59"/>
      <c r="T103" s="61"/>
      <c r="U103" s="62"/>
    </row>
    <row r="104" spans="1:26" s="60" customFormat="1" ht="15" customHeight="1" x14ac:dyDescent="0.3">
      <c r="A104" s="59"/>
      <c r="B104" s="37" t="s">
        <v>11</v>
      </c>
      <c r="D104" s="59"/>
      <c r="E104" s="61"/>
      <c r="F104" s="62"/>
      <c r="G104" s="59"/>
      <c r="H104" s="61"/>
      <c r="I104" s="62"/>
      <c r="J104" s="59"/>
      <c r="K104" s="61"/>
      <c r="L104" s="62"/>
      <c r="M104" s="59"/>
      <c r="N104" s="61"/>
      <c r="O104" s="62"/>
      <c r="P104" s="59"/>
      <c r="Q104" s="61"/>
      <c r="R104" s="62"/>
      <c r="S104" s="59"/>
      <c r="T104" s="61"/>
      <c r="U104" s="62"/>
    </row>
    <row r="105" spans="1:26" s="60" customFormat="1" ht="18" customHeight="1" x14ac:dyDescent="0.3">
      <c r="A105" s="59"/>
      <c r="B105" s="48" t="s">
        <v>12</v>
      </c>
      <c r="D105" s="108">
        <v>376.10711851192809</v>
      </c>
      <c r="E105" s="109">
        <v>405.06160614207243</v>
      </c>
      <c r="F105" s="110">
        <v>28.954487630144342</v>
      </c>
      <c r="G105" s="108">
        <v>112.85549028676982</v>
      </c>
      <c r="H105" s="109">
        <v>103.63169296617714</v>
      </c>
      <c r="I105" s="110">
        <v>-9.2237973205926806</v>
      </c>
      <c r="J105" s="108">
        <v>0</v>
      </c>
      <c r="K105" s="109">
        <v>0</v>
      </c>
      <c r="L105" s="110">
        <v>0</v>
      </c>
      <c r="M105" s="108">
        <v>0</v>
      </c>
      <c r="N105" s="109">
        <v>0</v>
      </c>
      <c r="O105" s="110">
        <v>0</v>
      </c>
      <c r="P105" s="108">
        <v>220.60262768308931</v>
      </c>
      <c r="Q105" s="109">
        <v>229.50440774175038</v>
      </c>
      <c r="R105" s="110">
        <v>8.9017800586610747</v>
      </c>
      <c r="S105" s="108">
        <v>709.56523648178722</v>
      </c>
      <c r="T105" s="109">
        <v>738.19770685000003</v>
      </c>
      <c r="U105" s="110">
        <v>28.632470368212807</v>
      </c>
    </row>
    <row r="106" spans="1:26" s="60" customFormat="1" ht="18" customHeight="1" x14ac:dyDescent="0.3">
      <c r="A106" s="59"/>
      <c r="B106" s="48" t="s">
        <v>13</v>
      </c>
      <c r="D106" s="108">
        <v>34.195</v>
      </c>
      <c r="E106" s="109">
        <v>34.195</v>
      </c>
      <c r="F106" s="110">
        <v>0</v>
      </c>
      <c r="G106" s="108">
        <v>14.654999999999999</v>
      </c>
      <c r="H106" s="109">
        <v>14.654999999999999</v>
      </c>
      <c r="I106" s="110">
        <v>0</v>
      </c>
      <c r="J106" s="108">
        <v>0</v>
      </c>
      <c r="K106" s="109">
        <v>0</v>
      </c>
      <c r="L106" s="110">
        <v>0</v>
      </c>
      <c r="M106" s="108">
        <v>0</v>
      </c>
      <c r="N106" s="109">
        <v>0</v>
      </c>
      <c r="O106" s="110">
        <v>0</v>
      </c>
      <c r="P106" s="108">
        <v>0</v>
      </c>
      <c r="Q106" s="109">
        <v>0</v>
      </c>
      <c r="R106" s="110">
        <v>0</v>
      </c>
      <c r="S106" s="108">
        <v>48.85</v>
      </c>
      <c r="T106" s="109">
        <v>48.85</v>
      </c>
      <c r="U106" s="110">
        <v>0</v>
      </c>
    </row>
    <row r="107" spans="1:26" s="60" customFormat="1" ht="18" customHeight="1" x14ac:dyDescent="0.3">
      <c r="A107" s="59"/>
      <c r="B107" s="48" t="s">
        <v>14</v>
      </c>
      <c r="D107" s="108">
        <v>45.096095074463292</v>
      </c>
      <c r="E107" s="109">
        <v>45.072524880000003</v>
      </c>
      <c r="F107" s="110">
        <v>-2.357019446328934E-2</v>
      </c>
      <c r="G107" s="108">
        <v>19.326897889055697</v>
      </c>
      <c r="H107" s="109">
        <v>19.31679638</v>
      </c>
      <c r="I107" s="110">
        <v>-1.0101509055697733E-2</v>
      </c>
      <c r="J107" s="108">
        <v>0</v>
      </c>
      <c r="K107" s="109">
        <v>0</v>
      </c>
      <c r="L107" s="110">
        <v>0</v>
      </c>
      <c r="M107" s="108">
        <v>0</v>
      </c>
      <c r="N107" s="109">
        <v>0</v>
      </c>
      <c r="O107" s="110">
        <v>0</v>
      </c>
      <c r="P107" s="108">
        <v>0</v>
      </c>
      <c r="Q107" s="109">
        <v>0</v>
      </c>
      <c r="R107" s="110">
        <v>0</v>
      </c>
      <c r="S107" s="108">
        <v>64.422992963518993</v>
      </c>
      <c r="T107" s="109">
        <v>64.389321260000003</v>
      </c>
      <c r="U107" s="110">
        <v>-3.3671703518990626E-2</v>
      </c>
    </row>
    <row r="108" spans="1:26" s="60" customFormat="1" ht="18" customHeight="1" x14ac:dyDescent="0.3">
      <c r="A108" s="59"/>
      <c r="B108" s="2" t="s">
        <v>148</v>
      </c>
      <c r="D108" s="120">
        <v>455.39821358639136</v>
      </c>
      <c r="E108" s="121">
        <v>484.32913102207243</v>
      </c>
      <c r="F108" s="122">
        <v>28.930917435681067</v>
      </c>
      <c r="G108" s="120">
        <v>146.83738817582551</v>
      </c>
      <c r="H108" s="121">
        <v>137.60348934617713</v>
      </c>
      <c r="I108" s="122">
        <v>-9.2338988296483819</v>
      </c>
      <c r="J108" s="120">
        <v>0</v>
      </c>
      <c r="K108" s="121">
        <v>0</v>
      </c>
      <c r="L108" s="122">
        <v>0</v>
      </c>
      <c r="M108" s="120">
        <v>0</v>
      </c>
      <c r="N108" s="121">
        <v>0</v>
      </c>
      <c r="O108" s="122">
        <v>0</v>
      </c>
      <c r="P108" s="120">
        <v>220.60262768308931</v>
      </c>
      <c r="Q108" s="121">
        <v>229.50440774175038</v>
      </c>
      <c r="R108" s="122">
        <v>8.9017800586610747</v>
      </c>
      <c r="S108" s="120">
        <v>822.8382294453063</v>
      </c>
      <c r="T108" s="121">
        <v>851.43702811000003</v>
      </c>
      <c r="U108" s="122">
        <v>28.598798664693732</v>
      </c>
      <c r="V108" s="60">
        <v>3405.7481124400001</v>
      </c>
    </row>
    <row r="109" spans="1:26" s="60" customFormat="1" ht="18" customHeight="1" x14ac:dyDescent="0.3">
      <c r="A109" s="59"/>
      <c r="B109" s="2" t="s">
        <v>148</v>
      </c>
      <c r="D109" s="63"/>
      <c r="E109" s="64"/>
      <c r="F109" s="57"/>
      <c r="G109" s="63"/>
      <c r="H109" s="64"/>
      <c r="I109" s="57"/>
      <c r="J109" s="63"/>
      <c r="K109" s="64"/>
      <c r="L109" s="57"/>
      <c r="M109" s="63"/>
      <c r="N109" s="64"/>
      <c r="O109" s="57"/>
      <c r="P109" s="63"/>
      <c r="Q109" s="64"/>
      <c r="R109" s="57"/>
      <c r="S109" s="63"/>
      <c r="T109" s="64"/>
      <c r="U109" s="57"/>
    </row>
    <row r="110" spans="1:26" s="60" customFormat="1" ht="15" customHeight="1" x14ac:dyDescent="0.3">
      <c r="A110" s="59"/>
      <c r="B110" s="37" t="s">
        <v>15</v>
      </c>
      <c r="D110" s="63"/>
      <c r="E110" s="64"/>
      <c r="F110" s="57"/>
      <c r="G110" s="63"/>
      <c r="H110" s="64"/>
      <c r="I110" s="57"/>
      <c r="J110" s="63"/>
      <c r="K110" s="64"/>
      <c r="L110" s="57"/>
      <c r="M110" s="63"/>
      <c r="N110" s="64"/>
      <c r="O110" s="57"/>
      <c r="P110" s="63"/>
      <c r="Q110" s="64"/>
      <c r="R110" s="57"/>
      <c r="S110" s="63"/>
      <c r="T110" s="64"/>
      <c r="U110" s="57"/>
    </row>
    <row r="111" spans="1:26" s="60" customFormat="1" ht="18" customHeight="1" x14ac:dyDescent="0.3">
      <c r="A111" s="66"/>
      <c r="B111" s="157" t="s">
        <v>17</v>
      </c>
      <c r="C111" s="160"/>
      <c r="D111" s="161">
        <v>157.77287652000001</v>
      </c>
      <c r="E111" s="162">
        <v>144.21870825999997</v>
      </c>
      <c r="F111" s="163">
        <v>-13.55416826000004</v>
      </c>
      <c r="G111" s="161">
        <v>0</v>
      </c>
      <c r="H111" s="162">
        <v>0</v>
      </c>
      <c r="I111" s="163">
        <v>0</v>
      </c>
      <c r="J111" s="161">
        <v>0</v>
      </c>
      <c r="K111" s="162">
        <v>0</v>
      </c>
      <c r="L111" s="163">
        <v>0</v>
      </c>
      <c r="M111" s="161">
        <v>0</v>
      </c>
      <c r="N111" s="162">
        <v>0</v>
      </c>
      <c r="O111" s="163">
        <v>0</v>
      </c>
      <c r="P111" s="161">
        <v>0</v>
      </c>
      <c r="Q111" s="162">
        <v>0</v>
      </c>
      <c r="R111" s="163">
        <v>0</v>
      </c>
      <c r="S111" s="161">
        <v>157.77287652000001</v>
      </c>
      <c r="T111" s="162">
        <v>144.21870825999997</v>
      </c>
      <c r="U111" s="163">
        <v>-13.55416826000004</v>
      </c>
      <c r="V111" s="67"/>
      <c r="W111" s="67"/>
      <c r="X111" s="67"/>
      <c r="Y111" s="67"/>
      <c r="Z111" s="67"/>
    </row>
    <row r="112" spans="1:26" s="67" customFormat="1" ht="18" hidden="1" customHeight="1" x14ac:dyDescent="0.3">
      <c r="A112" s="66"/>
      <c r="B112" s="171" t="s">
        <v>19</v>
      </c>
      <c r="C112" s="159"/>
      <c r="D112" s="178">
        <v>0</v>
      </c>
      <c r="E112" s="179">
        <v>0</v>
      </c>
      <c r="F112" s="177">
        <v>0</v>
      </c>
      <c r="G112" s="178">
        <v>0</v>
      </c>
      <c r="H112" s="179">
        <v>0</v>
      </c>
      <c r="I112" s="177">
        <v>0</v>
      </c>
      <c r="J112" s="178">
        <v>0</v>
      </c>
      <c r="K112" s="179">
        <v>0</v>
      </c>
      <c r="L112" s="177">
        <v>0</v>
      </c>
      <c r="M112" s="178">
        <v>0</v>
      </c>
      <c r="N112" s="179">
        <v>0</v>
      </c>
      <c r="O112" s="177">
        <v>0</v>
      </c>
      <c r="P112" s="178">
        <v>0</v>
      </c>
      <c r="Q112" s="179">
        <v>0</v>
      </c>
      <c r="R112" s="177">
        <v>0</v>
      </c>
      <c r="S112" s="178">
        <v>0</v>
      </c>
      <c r="T112" s="179">
        <v>0</v>
      </c>
      <c r="U112" s="177">
        <v>0</v>
      </c>
    </row>
    <row r="113" spans="1:26" s="67" customFormat="1" ht="18" customHeight="1" x14ac:dyDescent="0.3">
      <c r="A113" s="66"/>
      <c r="B113" s="157" t="s">
        <v>96</v>
      </c>
      <c r="C113" s="160"/>
      <c r="D113" s="161">
        <v>0</v>
      </c>
      <c r="E113" s="162">
        <v>0</v>
      </c>
      <c r="F113" s="163">
        <v>0</v>
      </c>
      <c r="G113" s="161">
        <v>0</v>
      </c>
      <c r="H113" s="162">
        <v>0</v>
      </c>
      <c r="I113" s="163">
        <v>0</v>
      </c>
      <c r="J113" s="161">
        <v>0</v>
      </c>
      <c r="K113" s="162">
        <v>0</v>
      </c>
      <c r="L113" s="163">
        <v>0</v>
      </c>
      <c r="M113" s="161">
        <v>0</v>
      </c>
      <c r="N113" s="162">
        <v>0</v>
      </c>
      <c r="O113" s="163">
        <v>0</v>
      </c>
      <c r="P113" s="161">
        <v>0</v>
      </c>
      <c r="Q113" s="162">
        <v>0</v>
      </c>
      <c r="R113" s="163">
        <v>0</v>
      </c>
      <c r="S113" s="161">
        <v>0</v>
      </c>
      <c r="T113" s="162">
        <v>0</v>
      </c>
      <c r="U113" s="163">
        <v>0</v>
      </c>
    </row>
    <row r="114" spans="1:26" s="67" customFormat="1" ht="18" customHeight="1" x14ac:dyDescent="0.3">
      <c r="A114" s="66"/>
      <c r="B114" s="157" t="s">
        <v>18</v>
      </c>
      <c r="C114" s="160"/>
      <c r="D114" s="161">
        <v>0</v>
      </c>
      <c r="E114" s="162">
        <v>0</v>
      </c>
      <c r="F114" s="163">
        <v>0</v>
      </c>
      <c r="G114" s="161">
        <v>0</v>
      </c>
      <c r="H114" s="162">
        <v>0</v>
      </c>
      <c r="I114" s="163">
        <v>0</v>
      </c>
      <c r="J114" s="161">
        <v>0</v>
      </c>
      <c r="K114" s="162">
        <v>0</v>
      </c>
      <c r="L114" s="163">
        <v>0</v>
      </c>
      <c r="M114" s="161">
        <v>0</v>
      </c>
      <c r="N114" s="162">
        <v>0</v>
      </c>
      <c r="O114" s="163">
        <v>0</v>
      </c>
      <c r="P114" s="161">
        <v>0</v>
      </c>
      <c r="Q114" s="162">
        <v>0</v>
      </c>
      <c r="R114" s="163">
        <v>0</v>
      </c>
      <c r="S114" s="161">
        <v>0</v>
      </c>
      <c r="T114" s="162">
        <v>0</v>
      </c>
      <c r="U114" s="163">
        <v>0</v>
      </c>
    </row>
    <row r="115" spans="1:26" s="67" customFormat="1" ht="18" customHeight="1" x14ac:dyDescent="0.3">
      <c r="A115" s="59"/>
      <c r="B115" s="2" t="s">
        <v>148</v>
      </c>
      <c r="C115" s="60"/>
      <c r="D115" s="120">
        <v>157.77287652000001</v>
      </c>
      <c r="E115" s="121">
        <v>144.21870825999997</v>
      </c>
      <c r="F115" s="122">
        <v>-13.55416826000004</v>
      </c>
      <c r="G115" s="120">
        <v>0</v>
      </c>
      <c r="H115" s="121">
        <v>0</v>
      </c>
      <c r="I115" s="122">
        <v>0</v>
      </c>
      <c r="J115" s="120">
        <v>0</v>
      </c>
      <c r="K115" s="121">
        <v>0</v>
      </c>
      <c r="L115" s="122">
        <v>0</v>
      </c>
      <c r="M115" s="120">
        <v>0</v>
      </c>
      <c r="N115" s="121">
        <v>0</v>
      </c>
      <c r="O115" s="122">
        <v>0</v>
      </c>
      <c r="P115" s="120">
        <v>0</v>
      </c>
      <c r="Q115" s="121">
        <v>0</v>
      </c>
      <c r="R115" s="122">
        <v>0</v>
      </c>
      <c r="S115" s="120">
        <v>157.77287652000001</v>
      </c>
      <c r="T115" s="121">
        <v>144.21870825999997</v>
      </c>
      <c r="U115" s="122">
        <v>-13.55416826000004</v>
      </c>
      <c r="V115" s="60"/>
      <c r="W115" s="60"/>
      <c r="X115" s="60"/>
      <c r="Y115" s="60"/>
      <c r="Z115" s="60"/>
    </row>
    <row r="116" spans="1:26" s="60" customFormat="1" ht="18" customHeight="1" x14ac:dyDescent="0.3">
      <c r="A116" s="66"/>
      <c r="B116" s="49" t="s">
        <v>148</v>
      </c>
      <c r="C116" s="67"/>
      <c r="D116" s="113"/>
      <c r="E116" s="114"/>
      <c r="F116" s="115"/>
      <c r="G116" s="113"/>
      <c r="H116" s="114"/>
      <c r="I116" s="115"/>
      <c r="J116" s="113"/>
      <c r="K116" s="114"/>
      <c r="L116" s="115"/>
      <c r="M116" s="113"/>
      <c r="N116" s="114"/>
      <c r="O116" s="115"/>
      <c r="P116" s="113"/>
      <c r="Q116" s="114"/>
      <c r="R116" s="115"/>
      <c r="S116" s="113"/>
      <c r="T116" s="114"/>
      <c r="U116" s="115"/>
      <c r="V116" s="67"/>
      <c r="W116" s="67"/>
      <c r="X116" s="67"/>
      <c r="Y116" s="67"/>
      <c r="Z116" s="67"/>
    </row>
    <row r="117" spans="1:26" s="67" customFormat="1" ht="18" customHeight="1" x14ac:dyDescent="0.3">
      <c r="A117" s="164"/>
      <c r="B117" s="148" t="s">
        <v>93</v>
      </c>
      <c r="C117" s="159"/>
      <c r="D117" s="120">
        <v>1.44109424</v>
      </c>
      <c r="E117" s="121">
        <v>1.0244939499999999</v>
      </c>
      <c r="F117" s="122">
        <v>-0.4166002900000001</v>
      </c>
      <c r="G117" s="120">
        <v>0</v>
      </c>
      <c r="H117" s="121">
        <v>0</v>
      </c>
      <c r="I117" s="122">
        <v>0</v>
      </c>
      <c r="J117" s="120">
        <v>0</v>
      </c>
      <c r="K117" s="121">
        <v>0</v>
      </c>
      <c r="L117" s="122">
        <v>0</v>
      </c>
      <c r="M117" s="120">
        <v>0</v>
      </c>
      <c r="N117" s="121">
        <v>0</v>
      </c>
      <c r="O117" s="122">
        <v>0</v>
      </c>
      <c r="P117" s="120">
        <v>0</v>
      </c>
      <c r="Q117" s="121">
        <v>0</v>
      </c>
      <c r="R117" s="122">
        <v>0</v>
      </c>
      <c r="S117" s="120">
        <v>1.44109424</v>
      </c>
      <c r="T117" s="121">
        <v>1.0244939499999999</v>
      </c>
      <c r="U117" s="122">
        <v>-0.4166002900000001</v>
      </c>
      <c r="V117" s="159"/>
      <c r="W117" s="159"/>
      <c r="X117" s="159"/>
      <c r="Y117" s="159"/>
      <c r="Z117" s="159"/>
    </row>
    <row r="118" spans="1:26" s="159" customFormat="1" ht="18" customHeight="1" x14ac:dyDescent="0.3">
      <c r="A118" s="66"/>
      <c r="B118" s="168" t="s">
        <v>148</v>
      </c>
      <c r="C118" s="67"/>
      <c r="D118" s="113"/>
      <c r="E118" s="114"/>
      <c r="F118" s="115"/>
      <c r="G118" s="113"/>
      <c r="H118" s="114"/>
      <c r="I118" s="115"/>
      <c r="J118" s="113"/>
      <c r="K118" s="114"/>
      <c r="L118" s="115"/>
      <c r="M118" s="113"/>
      <c r="N118" s="114"/>
      <c r="O118" s="115"/>
      <c r="P118" s="113"/>
      <c r="Q118" s="114"/>
      <c r="R118" s="115"/>
      <c r="S118" s="113"/>
      <c r="T118" s="114"/>
      <c r="U118" s="115"/>
      <c r="V118" s="67"/>
      <c r="W118" s="67"/>
      <c r="X118" s="67"/>
      <c r="Y118" s="67"/>
      <c r="Z118" s="67"/>
    </row>
    <row r="119" spans="1:26" s="159" customFormat="1" ht="18" customHeight="1" x14ac:dyDescent="0.3">
      <c r="A119" s="66"/>
      <c r="B119" s="148" t="s">
        <v>92</v>
      </c>
      <c r="D119" s="120">
        <v>0</v>
      </c>
      <c r="E119" s="121">
        <v>0</v>
      </c>
      <c r="F119" s="122">
        <v>0</v>
      </c>
      <c r="G119" s="120">
        <v>0</v>
      </c>
      <c r="H119" s="121">
        <v>0</v>
      </c>
      <c r="I119" s="122">
        <v>0</v>
      </c>
      <c r="J119" s="120">
        <v>0</v>
      </c>
      <c r="K119" s="121">
        <v>0</v>
      </c>
      <c r="L119" s="122">
        <v>0</v>
      </c>
      <c r="M119" s="120">
        <v>0</v>
      </c>
      <c r="N119" s="121">
        <v>0</v>
      </c>
      <c r="O119" s="122">
        <v>0</v>
      </c>
      <c r="P119" s="120">
        <v>0</v>
      </c>
      <c r="Q119" s="121">
        <v>0</v>
      </c>
      <c r="R119" s="122">
        <v>0</v>
      </c>
      <c r="S119" s="120">
        <v>0</v>
      </c>
      <c r="T119" s="121">
        <v>0</v>
      </c>
      <c r="U119" s="122">
        <v>0</v>
      </c>
    </row>
    <row r="120" spans="1:26" s="159" customFormat="1" ht="18" customHeight="1" x14ac:dyDescent="0.3">
      <c r="A120" s="66"/>
      <c r="B120" s="168"/>
      <c r="C120" s="67"/>
      <c r="D120" s="113"/>
      <c r="E120" s="114"/>
      <c r="F120" s="115"/>
      <c r="G120" s="113"/>
      <c r="H120" s="114"/>
      <c r="I120" s="115"/>
      <c r="J120" s="113"/>
      <c r="K120" s="114"/>
      <c r="L120" s="115"/>
      <c r="M120" s="113"/>
      <c r="N120" s="114"/>
      <c r="O120" s="115"/>
      <c r="P120" s="113"/>
      <c r="Q120" s="114"/>
      <c r="R120" s="115"/>
      <c r="S120" s="113"/>
      <c r="T120" s="114"/>
      <c r="U120" s="115"/>
      <c r="V120" s="67"/>
      <c r="W120" s="67"/>
      <c r="X120" s="67"/>
      <c r="Y120" s="67"/>
      <c r="Z120" s="67"/>
    </row>
    <row r="121" spans="1:26" s="67" customFormat="1" ht="18" customHeight="1" x14ac:dyDescent="0.3">
      <c r="A121" s="59"/>
      <c r="B121" s="149" t="s">
        <v>85</v>
      </c>
      <c r="C121" s="60"/>
      <c r="D121" s="111"/>
      <c r="E121" s="112"/>
      <c r="F121" s="110"/>
      <c r="G121" s="111"/>
      <c r="H121" s="112"/>
      <c r="I121" s="110"/>
      <c r="J121" s="111"/>
      <c r="K121" s="112"/>
      <c r="L121" s="110"/>
      <c r="M121" s="111"/>
      <c r="N121" s="112"/>
      <c r="O121" s="110"/>
      <c r="P121" s="111"/>
      <c r="Q121" s="112"/>
      <c r="R121" s="110"/>
      <c r="S121" s="111"/>
      <c r="T121" s="112"/>
      <c r="U121" s="110"/>
      <c r="V121" s="60"/>
      <c r="W121" s="60"/>
      <c r="X121" s="60"/>
      <c r="Y121" s="60"/>
      <c r="Z121" s="60"/>
    </row>
    <row r="122" spans="1:26" s="60" customFormat="1" ht="18" customHeight="1" x14ac:dyDescent="0.3">
      <c r="A122" s="66"/>
      <c r="B122" s="157" t="s">
        <v>16</v>
      </c>
      <c r="C122" s="160"/>
      <c r="D122" s="166">
        <v>0</v>
      </c>
      <c r="E122" s="167">
        <v>0</v>
      </c>
      <c r="F122" s="163">
        <v>0</v>
      </c>
      <c r="G122" s="166">
        <v>0</v>
      </c>
      <c r="H122" s="167">
        <v>0</v>
      </c>
      <c r="I122" s="163">
        <v>0</v>
      </c>
      <c r="J122" s="166">
        <v>0</v>
      </c>
      <c r="K122" s="167">
        <v>0</v>
      </c>
      <c r="L122" s="163">
        <v>0</v>
      </c>
      <c r="M122" s="166">
        <v>0</v>
      </c>
      <c r="N122" s="167">
        <v>0</v>
      </c>
      <c r="O122" s="163">
        <v>0</v>
      </c>
      <c r="P122" s="166">
        <v>0</v>
      </c>
      <c r="Q122" s="167">
        <v>0</v>
      </c>
      <c r="R122" s="163">
        <v>0</v>
      </c>
      <c r="S122" s="166">
        <v>0</v>
      </c>
      <c r="T122" s="167">
        <v>0</v>
      </c>
      <c r="U122" s="163">
        <v>0</v>
      </c>
      <c r="V122" s="67"/>
      <c r="W122" s="67"/>
      <c r="X122" s="67"/>
      <c r="Y122" s="67"/>
      <c r="Z122" s="67"/>
    </row>
    <row r="123" spans="1:26" s="67" customFormat="1" ht="18" customHeight="1" x14ac:dyDescent="0.3">
      <c r="A123" s="66"/>
      <c r="B123" s="157" t="s">
        <v>20</v>
      </c>
      <c r="C123" s="160"/>
      <c r="D123" s="166">
        <v>103.89111784999999</v>
      </c>
      <c r="E123" s="167">
        <v>104.534342928</v>
      </c>
      <c r="F123" s="163">
        <v>0.64322507800001461</v>
      </c>
      <c r="G123" s="166">
        <v>25.972779449999997</v>
      </c>
      <c r="H123" s="167">
        <v>26.133585734</v>
      </c>
      <c r="I123" s="163">
        <v>0.16080628400000307</v>
      </c>
      <c r="J123" s="166">
        <v>0</v>
      </c>
      <c r="K123" s="167">
        <v>0</v>
      </c>
      <c r="L123" s="163">
        <v>0</v>
      </c>
      <c r="M123" s="166">
        <v>0</v>
      </c>
      <c r="N123" s="167">
        <v>0</v>
      </c>
      <c r="O123" s="163">
        <v>0</v>
      </c>
      <c r="P123" s="166">
        <v>0</v>
      </c>
      <c r="Q123" s="167">
        <v>0</v>
      </c>
      <c r="R123" s="163">
        <v>0</v>
      </c>
      <c r="S123" s="166">
        <v>129.86389729999999</v>
      </c>
      <c r="T123" s="167">
        <v>130.66792866200001</v>
      </c>
      <c r="U123" s="163">
        <v>0.80403136200001768</v>
      </c>
    </row>
    <row r="124" spans="1:26" s="67" customFormat="1" ht="18" customHeight="1" x14ac:dyDescent="0.3">
      <c r="A124" s="66"/>
      <c r="B124" s="157" t="s">
        <v>87</v>
      </c>
      <c r="C124" s="160"/>
      <c r="D124" s="166">
        <v>51.209020000000045</v>
      </c>
      <c r="E124" s="167">
        <v>51.107009599999998</v>
      </c>
      <c r="F124" s="163">
        <v>-0.10201040000004724</v>
      </c>
      <c r="G124" s="166">
        <v>12.802254999999994</v>
      </c>
      <c r="H124" s="167">
        <v>12.776752399999999</v>
      </c>
      <c r="I124" s="163">
        <v>-2.5502599999994047E-2</v>
      </c>
      <c r="J124" s="166">
        <v>0</v>
      </c>
      <c r="K124" s="167">
        <v>0</v>
      </c>
      <c r="L124" s="163">
        <v>0</v>
      </c>
      <c r="M124" s="166">
        <v>0</v>
      </c>
      <c r="N124" s="167">
        <v>0</v>
      </c>
      <c r="O124" s="163">
        <v>0</v>
      </c>
      <c r="P124" s="166">
        <v>0</v>
      </c>
      <c r="Q124" s="167">
        <v>0</v>
      </c>
      <c r="R124" s="163">
        <v>0</v>
      </c>
      <c r="S124" s="166">
        <v>64.01127500000004</v>
      </c>
      <c r="T124" s="167">
        <v>63.883761999999997</v>
      </c>
      <c r="U124" s="163">
        <v>-0.12751300000004306</v>
      </c>
    </row>
    <row r="125" spans="1:26" s="67" customFormat="1" ht="18" customHeight="1" x14ac:dyDescent="0.3">
      <c r="A125" s="66"/>
      <c r="B125" s="157" t="s">
        <v>88</v>
      </c>
      <c r="C125" s="160"/>
      <c r="D125" s="166">
        <v>58.036889555154467</v>
      </c>
      <c r="E125" s="167">
        <v>58.036889412000001</v>
      </c>
      <c r="F125" s="163">
        <v>-1.431544660590589E-7</v>
      </c>
      <c r="G125" s="166">
        <v>14.50922234695526</v>
      </c>
      <c r="H125" s="167">
        <v>14.509222338000001</v>
      </c>
      <c r="I125" s="163">
        <v>-8.9552596449493649E-9</v>
      </c>
      <c r="J125" s="166">
        <v>0</v>
      </c>
      <c r="K125" s="167">
        <v>0</v>
      </c>
      <c r="L125" s="163">
        <v>0</v>
      </c>
      <c r="M125" s="166">
        <v>0</v>
      </c>
      <c r="N125" s="167">
        <v>0</v>
      </c>
      <c r="O125" s="163">
        <v>0</v>
      </c>
      <c r="P125" s="166">
        <v>0</v>
      </c>
      <c r="Q125" s="167">
        <v>0</v>
      </c>
      <c r="R125" s="163">
        <v>0</v>
      </c>
      <c r="S125" s="166">
        <v>72.546111902109729</v>
      </c>
      <c r="T125" s="167">
        <v>72.546111749999994</v>
      </c>
      <c r="U125" s="163">
        <v>-1.5210973458579247E-7</v>
      </c>
    </row>
    <row r="126" spans="1:26" s="67" customFormat="1" ht="18" customHeight="1" x14ac:dyDescent="0.3">
      <c r="A126" s="66"/>
      <c r="B126" s="171" t="s">
        <v>90</v>
      </c>
      <c r="C126" s="159"/>
      <c r="D126" s="175">
        <v>-43.535683799999994</v>
      </c>
      <c r="E126" s="176">
        <v>-39.312674995999998</v>
      </c>
      <c r="F126" s="177">
        <v>4.2230088039999956</v>
      </c>
      <c r="G126" s="175">
        <v>-10.883920949999998</v>
      </c>
      <c r="H126" s="176">
        <v>-9.8281687459999993</v>
      </c>
      <c r="I126" s="177">
        <v>1.0557522039999991</v>
      </c>
      <c r="J126" s="175">
        <v>0</v>
      </c>
      <c r="K126" s="176">
        <v>0</v>
      </c>
      <c r="L126" s="177">
        <v>0</v>
      </c>
      <c r="M126" s="175">
        <v>0</v>
      </c>
      <c r="N126" s="176">
        <v>0</v>
      </c>
      <c r="O126" s="177">
        <v>0</v>
      </c>
      <c r="P126" s="175">
        <v>0</v>
      </c>
      <c r="Q126" s="176">
        <v>0</v>
      </c>
      <c r="R126" s="177">
        <v>0</v>
      </c>
      <c r="S126" s="175">
        <v>-54.419604749999991</v>
      </c>
      <c r="T126" s="176">
        <v>-49.140843742000001</v>
      </c>
      <c r="U126" s="177">
        <v>5.2787610079999894</v>
      </c>
    </row>
    <row r="127" spans="1:26" s="67" customFormat="1" ht="18" customHeight="1" x14ac:dyDescent="0.3">
      <c r="A127" s="66"/>
      <c r="B127" s="171" t="s">
        <v>89</v>
      </c>
      <c r="C127" s="159"/>
      <c r="D127" s="175">
        <v>-169.60134360515448</v>
      </c>
      <c r="E127" s="176">
        <v>-174.36556693</v>
      </c>
      <c r="F127" s="177">
        <v>-4.764223324845517</v>
      </c>
      <c r="G127" s="175">
        <v>-42.400335846955258</v>
      </c>
      <c r="H127" s="176">
        <v>-43.591391737999992</v>
      </c>
      <c r="I127" s="177">
        <v>-1.1910558910447335</v>
      </c>
      <c r="J127" s="175">
        <v>0</v>
      </c>
      <c r="K127" s="176">
        <v>0</v>
      </c>
      <c r="L127" s="177">
        <v>0</v>
      </c>
      <c r="M127" s="175">
        <v>0</v>
      </c>
      <c r="N127" s="176">
        <v>0</v>
      </c>
      <c r="O127" s="177">
        <v>0</v>
      </c>
      <c r="P127" s="175">
        <v>0</v>
      </c>
      <c r="Q127" s="176">
        <v>0</v>
      </c>
      <c r="R127" s="177">
        <v>0</v>
      </c>
      <c r="S127" s="175">
        <v>-212.00167945210973</v>
      </c>
      <c r="T127" s="176">
        <v>-217.956958668</v>
      </c>
      <c r="U127" s="177">
        <v>-5.9552792158902719</v>
      </c>
    </row>
    <row r="128" spans="1:26" s="67" customFormat="1" ht="18" customHeight="1" x14ac:dyDescent="0.3">
      <c r="A128" s="59"/>
      <c r="B128" s="39" t="s">
        <v>148</v>
      </c>
      <c r="C128" s="60"/>
      <c r="D128" s="120">
        <v>4.2840838432312012E-14</v>
      </c>
      <c r="E128" s="121">
        <v>1.4000005088746547E-8</v>
      </c>
      <c r="F128" s="122">
        <v>1.3999962247908115E-8</v>
      </c>
      <c r="G128" s="120">
        <v>-2.3283064365386961E-15</v>
      </c>
      <c r="H128" s="121">
        <v>-1.1999996961094439E-8</v>
      </c>
      <c r="I128" s="122">
        <v>-1.1999994632788002E-8</v>
      </c>
      <c r="J128" s="120">
        <v>0</v>
      </c>
      <c r="K128" s="121">
        <v>0</v>
      </c>
      <c r="L128" s="122">
        <v>0</v>
      </c>
      <c r="M128" s="120">
        <v>0</v>
      </c>
      <c r="N128" s="121">
        <v>0</v>
      </c>
      <c r="O128" s="122">
        <v>0</v>
      </c>
      <c r="P128" s="120">
        <v>0</v>
      </c>
      <c r="Q128" s="121">
        <v>0</v>
      </c>
      <c r="R128" s="122">
        <v>0</v>
      </c>
      <c r="S128" s="120">
        <v>4.0512531995773316E-14</v>
      </c>
      <c r="T128" s="121">
        <v>2.0000081276521075E-9</v>
      </c>
      <c r="U128" s="122">
        <v>1.9999676151201119E-9</v>
      </c>
      <c r="V128" s="60"/>
      <c r="W128" s="60"/>
      <c r="X128" s="60"/>
      <c r="Y128" s="60"/>
      <c r="Z128" s="60"/>
    </row>
    <row r="129" spans="1:26" s="60" customFormat="1" ht="18" customHeight="1" x14ac:dyDescent="0.3">
      <c r="A129" s="59"/>
      <c r="B129" s="39" t="s">
        <v>148</v>
      </c>
      <c r="D129" s="68"/>
      <c r="E129" s="69"/>
      <c r="F129" s="70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</row>
    <row r="130" spans="1:26" s="60" customFormat="1" ht="15" customHeight="1" x14ac:dyDescent="0.3">
      <c r="A130" s="59"/>
      <c r="B130" s="37" t="s">
        <v>21</v>
      </c>
      <c r="D130" s="59"/>
      <c r="E130" s="61"/>
      <c r="F130" s="62"/>
      <c r="G130" s="59"/>
      <c r="H130" s="61"/>
      <c r="I130" s="62"/>
      <c r="J130" s="59"/>
      <c r="K130" s="61"/>
      <c r="L130" s="62"/>
      <c r="M130" s="59"/>
      <c r="N130" s="61"/>
      <c r="O130" s="62"/>
      <c r="P130" s="59"/>
      <c r="Q130" s="61"/>
      <c r="R130" s="62"/>
      <c r="S130" s="59"/>
      <c r="T130" s="61"/>
      <c r="U130" s="62"/>
    </row>
    <row r="131" spans="1:26" s="60" customFormat="1" ht="18" customHeight="1" x14ac:dyDescent="0.3">
      <c r="A131" s="59"/>
      <c r="B131" s="48" t="s">
        <v>22</v>
      </c>
      <c r="D131" s="108">
        <v>39.52666292</v>
      </c>
      <c r="E131" s="109">
        <v>39.500506905897403</v>
      </c>
      <c r="F131" s="110">
        <v>-2.6156014102596714E-2</v>
      </c>
      <c r="G131" s="108">
        <v>7.3129999999999997</v>
      </c>
      <c r="H131" s="109">
        <v>7.3130997899999999</v>
      </c>
      <c r="I131" s="110">
        <v>9.9790000000155032E-5</v>
      </c>
      <c r="J131" s="108">
        <v>0.14133707999999998</v>
      </c>
      <c r="K131" s="109">
        <v>0.16739329999999997</v>
      </c>
      <c r="L131" s="110">
        <v>2.6056219999999991E-2</v>
      </c>
      <c r="M131" s="108">
        <v>0</v>
      </c>
      <c r="N131" s="109">
        <v>0</v>
      </c>
      <c r="O131" s="110">
        <v>0</v>
      </c>
      <c r="P131" s="108">
        <v>0</v>
      </c>
      <c r="Q131" s="109">
        <v>0</v>
      </c>
      <c r="R131" s="110">
        <v>0</v>
      </c>
      <c r="S131" s="108">
        <v>46.981000000000002</v>
      </c>
      <c r="T131" s="109">
        <v>46.980999995897406</v>
      </c>
      <c r="U131" s="110">
        <v>-4.1025955965778849E-9</v>
      </c>
    </row>
    <row r="132" spans="1:26" s="60" customFormat="1" ht="18" customHeight="1" x14ac:dyDescent="0.3">
      <c r="A132" s="59"/>
      <c r="B132" s="48" t="s">
        <v>86</v>
      </c>
      <c r="D132" s="116">
        <v>0</v>
      </c>
      <c r="E132" s="117">
        <v>0</v>
      </c>
      <c r="F132" s="163">
        <v>0</v>
      </c>
      <c r="G132" s="116">
        <v>7.3129999999999988</v>
      </c>
      <c r="H132" s="117">
        <v>15.328047999999997</v>
      </c>
      <c r="I132" s="163">
        <v>8.0150480000000002</v>
      </c>
      <c r="J132" s="116">
        <v>0</v>
      </c>
      <c r="K132" s="117">
        <v>0</v>
      </c>
      <c r="L132" s="163">
        <v>0</v>
      </c>
      <c r="M132" s="116">
        <v>0</v>
      </c>
      <c r="N132" s="117">
        <v>0</v>
      </c>
      <c r="O132" s="163">
        <v>0</v>
      </c>
      <c r="P132" s="116">
        <v>0</v>
      </c>
      <c r="Q132" s="117">
        <v>0</v>
      </c>
      <c r="R132" s="163">
        <v>0</v>
      </c>
      <c r="S132" s="116">
        <v>7.3129999999999988</v>
      </c>
      <c r="T132" s="117">
        <v>15.328047999999997</v>
      </c>
      <c r="U132" s="163">
        <v>8.0150479999999984</v>
      </c>
    </row>
    <row r="133" spans="1:26" s="60" customFormat="1" ht="18" hidden="1" customHeight="1" x14ac:dyDescent="0.3">
      <c r="A133" s="59"/>
      <c r="B133" s="144" t="s">
        <v>81</v>
      </c>
      <c r="C133" s="145"/>
      <c r="D133" s="118">
        <v>0</v>
      </c>
      <c r="E133" s="119">
        <v>0</v>
      </c>
      <c r="F133" s="146">
        <v>0</v>
      </c>
      <c r="G133" s="118">
        <v>0</v>
      </c>
      <c r="H133" s="119">
        <v>0</v>
      </c>
      <c r="I133" s="146">
        <v>0</v>
      </c>
      <c r="J133" s="118">
        <v>0</v>
      </c>
      <c r="K133" s="119">
        <v>0</v>
      </c>
      <c r="L133" s="146">
        <v>0</v>
      </c>
      <c r="M133" s="118">
        <v>0</v>
      </c>
      <c r="N133" s="119">
        <v>0</v>
      </c>
      <c r="O133" s="146">
        <v>0</v>
      </c>
      <c r="P133" s="118">
        <v>0</v>
      </c>
      <c r="Q133" s="119">
        <v>0</v>
      </c>
      <c r="R133" s="146">
        <v>0</v>
      </c>
      <c r="S133" s="118">
        <v>0</v>
      </c>
      <c r="T133" s="119">
        <v>0</v>
      </c>
      <c r="U133" s="146">
        <v>0</v>
      </c>
    </row>
    <row r="134" spans="1:26" s="60" customFormat="1" ht="18" hidden="1" customHeight="1" x14ac:dyDescent="0.3">
      <c r="A134" s="59"/>
      <c r="B134" s="144" t="s">
        <v>80</v>
      </c>
      <c r="C134" s="145"/>
      <c r="D134" s="118">
        <v>0</v>
      </c>
      <c r="E134" s="119">
        <v>0</v>
      </c>
      <c r="F134" s="146">
        <v>0</v>
      </c>
      <c r="G134" s="118">
        <v>0</v>
      </c>
      <c r="H134" s="119">
        <v>0</v>
      </c>
      <c r="I134" s="146">
        <v>0</v>
      </c>
      <c r="J134" s="118">
        <v>0</v>
      </c>
      <c r="K134" s="119">
        <v>0</v>
      </c>
      <c r="L134" s="146">
        <v>0</v>
      </c>
      <c r="M134" s="118">
        <v>0</v>
      </c>
      <c r="N134" s="119">
        <v>0</v>
      </c>
      <c r="O134" s="146">
        <v>0</v>
      </c>
      <c r="P134" s="118">
        <v>0</v>
      </c>
      <c r="Q134" s="119">
        <v>0</v>
      </c>
      <c r="R134" s="146">
        <v>0</v>
      </c>
      <c r="S134" s="118">
        <v>0</v>
      </c>
      <c r="T134" s="119">
        <v>0</v>
      </c>
      <c r="U134" s="146">
        <v>0</v>
      </c>
    </row>
    <row r="135" spans="1:26" s="60" customFormat="1" ht="18" hidden="1" customHeight="1" x14ac:dyDescent="0.3">
      <c r="A135" s="59"/>
      <c r="B135" s="144" t="s">
        <v>79</v>
      </c>
      <c r="C135" s="145"/>
      <c r="D135" s="118">
        <v>0</v>
      </c>
      <c r="E135" s="119">
        <v>0</v>
      </c>
      <c r="F135" s="146">
        <v>0</v>
      </c>
      <c r="G135" s="118">
        <v>0.468032</v>
      </c>
      <c r="H135" s="119">
        <v>0</v>
      </c>
      <c r="I135" s="146">
        <v>-0.468032</v>
      </c>
      <c r="J135" s="118">
        <v>0</v>
      </c>
      <c r="K135" s="119">
        <v>0</v>
      </c>
      <c r="L135" s="146">
        <v>0</v>
      </c>
      <c r="M135" s="118">
        <v>0</v>
      </c>
      <c r="N135" s="119">
        <v>0</v>
      </c>
      <c r="O135" s="146">
        <v>0</v>
      </c>
      <c r="P135" s="118">
        <v>0</v>
      </c>
      <c r="Q135" s="119">
        <v>0</v>
      </c>
      <c r="R135" s="146">
        <v>0</v>
      </c>
      <c r="S135" s="118">
        <v>0.468032</v>
      </c>
      <c r="T135" s="119">
        <v>0</v>
      </c>
      <c r="U135" s="146">
        <v>-0.468032</v>
      </c>
    </row>
    <row r="136" spans="1:26" s="60" customFormat="1" ht="18" hidden="1" customHeight="1" x14ac:dyDescent="0.3">
      <c r="A136" s="59"/>
      <c r="B136" s="144" t="s">
        <v>78</v>
      </c>
      <c r="C136" s="145"/>
      <c r="D136" s="118">
        <v>0</v>
      </c>
      <c r="E136" s="119">
        <v>0</v>
      </c>
      <c r="F136" s="146">
        <v>0</v>
      </c>
      <c r="G136" s="118">
        <v>0</v>
      </c>
      <c r="H136" s="119">
        <v>0</v>
      </c>
      <c r="I136" s="146">
        <v>0</v>
      </c>
      <c r="J136" s="118">
        <v>0</v>
      </c>
      <c r="K136" s="119">
        <v>0</v>
      </c>
      <c r="L136" s="146">
        <v>0</v>
      </c>
      <c r="M136" s="118">
        <v>0</v>
      </c>
      <c r="N136" s="119">
        <v>0</v>
      </c>
      <c r="O136" s="146">
        <v>0</v>
      </c>
      <c r="P136" s="118">
        <v>0</v>
      </c>
      <c r="Q136" s="119">
        <v>0</v>
      </c>
      <c r="R136" s="146">
        <v>0</v>
      </c>
      <c r="S136" s="118">
        <v>0</v>
      </c>
      <c r="T136" s="119">
        <v>0</v>
      </c>
      <c r="U136" s="146">
        <v>0</v>
      </c>
    </row>
    <row r="137" spans="1:26" s="60" customFormat="1" ht="18" hidden="1" customHeight="1" outlineLevel="2" x14ac:dyDescent="0.3">
      <c r="A137" s="66"/>
      <c r="B137" s="49" t="s">
        <v>23</v>
      </c>
      <c r="C137" s="67"/>
      <c r="D137" s="135">
        <v>0</v>
      </c>
      <c r="E137" s="136">
        <v>0</v>
      </c>
      <c r="F137" s="115">
        <v>0</v>
      </c>
      <c r="G137" s="135">
        <v>0.468032</v>
      </c>
      <c r="H137" s="136">
        <v>0</v>
      </c>
      <c r="I137" s="115">
        <v>-0.468032</v>
      </c>
      <c r="J137" s="135">
        <v>0</v>
      </c>
      <c r="K137" s="136">
        <v>0</v>
      </c>
      <c r="L137" s="115">
        <v>0</v>
      </c>
      <c r="M137" s="135">
        <v>0</v>
      </c>
      <c r="N137" s="136">
        <v>0</v>
      </c>
      <c r="O137" s="115">
        <v>0</v>
      </c>
      <c r="P137" s="135">
        <v>0</v>
      </c>
      <c r="Q137" s="136">
        <v>0</v>
      </c>
      <c r="R137" s="115">
        <v>0</v>
      </c>
      <c r="S137" s="135">
        <v>0.468032</v>
      </c>
      <c r="T137" s="136">
        <v>0</v>
      </c>
      <c r="U137" s="115">
        <v>-0.468032</v>
      </c>
      <c r="V137" s="67"/>
      <c r="W137" s="67"/>
      <c r="X137" s="67"/>
      <c r="Y137" s="67"/>
      <c r="Z137" s="67"/>
    </row>
    <row r="138" spans="1:26" s="67" customFormat="1" ht="18" hidden="1" customHeight="1" outlineLevel="2" x14ac:dyDescent="0.3">
      <c r="A138" s="66"/>
      <c r="B138" s="49" t="s">
        <v>24</v>
      </c>
      <c r="D138" s="135">
        <v>0</v>
      </c>
      <c r="E138" s="136">
        <v>0</v>
      </c>
      <c r="F138" s="115">
        <v>0</v>
      </c>
      <c r="G138" s="135">
        <v>2.8959479999999997</v>
      </c>
      <c r="H138" s="136">
        <v>5.7918959999999995</v>
      </c>
      <c r="I138" s="115">
        <v>2.8959479999999997</v>
      </c>
      <c r="J138" s="135">
        <v>0</v>
      </c>
      <c r="K138" s="136">
        <v>0</v>
      </c>
      <c r="L138" s="115">
        <v>0</v>
      </c>
      <c r="M138" s="135">
        <v>0</v>
      </c>
      <c r="N138" s="136">
        <v>0</v>
      </c>
      <c r="O138" s="115">
        <v>0</v>
      </c>
      <c r="P138" s="135">
        <v>0</v>
      </c>
      <c r="Q138" s="136">
        <v>0</v>
      </c>
      <c r="R138" s="115">
        <v>0</v>
      </c>
      <c r="S138" s="135">
        <v>2.8959479999999997</v>
      </c>
      <c r="T138" s="136">
        <v>5.7918959999999995</v>
      </c>
      <c r="U138" s="115">
        <v>2.8959479999999997</v>
      </c>
    </row>
    <row r="139" spans="1:26" s="67" customFormat="1" ht="18" hidden="1" customHeight="1" outlineLevel="2" x14ac:dyDescent="0.3">
      <c r="A139" s="66"/>
      <c r="B139" s="49" t="s">
        <v>25</v>
      </c>
      <c r="D139" s="135">
        <v>0</v>
      </c>
      <c r="E139" s="136">
        <v>0</v>
      </c>
      <c r="F139" s="115">
        <v>0</v>
      </c>
      <c r="G139" s="135">
        <v>1.8794409999999999</v>
      </c>
      <c r="H139" s="136">
        <v>5.6383229999999998</v>
      </c>
      <c r="I139" s="115">
        <v>3.7588819999999998</v>
      </c>
      <c r="J139" s="135">
        <v>0</v>
      </c>
      <c r="K139" s="136">
        <v>0</v>
      </c>
      <c r="L139" s="115">
        <v>0</v>
      </c>
      <c r="M139" s="135">
        <v>0</v>
      </c>
      <c r="N139" s="136">
        <v>0</v>
      </c>
      <c r="O139" s="115">
        <v>0</v>
      </c>
      <c r="P139" s="135">
        <v>0</v>
      </c>
      <c r="Q139" s="136">
        <v>0</v>
      </c>
      <c r="R139" s="115">
        <v>0</v>
      </c>
      <c r="S139" s="135">
        <v>1.8794409999999999</v>
      </c>
      <c r="T139" s="136">
        <v>5.6383229999999998</v>
      </c>
      <c r="U139" s="115">
        <v>3.7588819999999998</v>
      </c>
    </row>
    <row r="140" spans="1:26" s="67" customFormat="1" ht="18" hidden="1" customHeight="1" outlineLevel="2" x14ac:dyDescent="0.3">
      <c r="A140" s="66"/>
      <c r="B140" s="49" t="s">
        <v>26</v>
      </c>
      <c r="D140" s="135">
        <v>0</v>
      </c>
      <c r="E140" s="136">
        <v>0</v>
      </c>
      <c r="F140" s="115">
        <v>0</v>
      </c>
      <c r="G140" s="135">
        <v>1.8355629999999998</v>
      </c>
      <c r="H140" s="136">
        <v>3.6711259999999997</v>
      </c>
      <c r="I140" s="115">
        <v>1.8355629999999998</v>
      </c>
      <c r="J140" s="135">
        <v>0</v>
      </c>
      <c r="K140" s="136">
        <v>0</v>
      </c>
      <c r="L140" s="115">
        <v>0</v>
      </c>
      <c r="M140" s="135">
        <v>0</v>
      </c>
      <c r="N140" s="136">
        <v>0</v>
      </c>
      <c r="O140" s="115">
        <v>0</v>
      </c>
      <c r="P140" s="135">
        <v>0</v>
      </c>
      <c r="Q140" s="136">
        <v>0</v>
      </c>
      <c r="R140" s="115">
        <v>0</v>
      </c>
      <c r="S140" s="135">
        <v>1.8355629999999998</v>
      </c>
      <c r="T140" s="136">
        <v>3.6711259999999997</v>
      </c>
      <c r="U140" s="115">
        <v>1.8355629999999998</v>
      </c>
    </row>
    <row r="141" spans="1:26" s="67" customFormat="1" ht="18" hidden="1" customHeight="1" outlineLevel="2" x14ac:dyDescent="0.3">
      <c r="A141" s="66"/>
      <c r="B141" s="49" t="s">
        <v>27</v>
      </c>
      <c r="D141" s="135">
        <v>0</v>
      </c>
      <c r="E141" s="136">
        <v>0</v>
      </c>
      <c r="F141" s="115">
        <v>0</v>
      </c>
      <c r="G141" s="135">
        <v>9.5069000000000001E-2</v>
      </c>
      <c r="H141" s="136">
        <v>0.190138</v>
      </c>
      <c r="I141" s="115">
        <v>9.5069000000000001E-2</v>
      </c>
      <c r="J141" s="135">
        <v>0</v>
      </c>
      <c r="K141" s="136">
        <v>0</v>
      </c>
      <c r="L141" s="115">
        <v>0</v>
      </c>
      <c r="M141" s="135">
        <v>0</v>
      </c>
      <c r="N141" s="136">
        <v>0</v>
      </c>
      <c r="O141" s="115">
        <v>0</v>
      </c>
      <c r="P141" s="135">
        <v>0</v>
      </c>
      <c r="Q141" s="136">
        <v>0</v>
      </c>
      <c r="R141" s="115">
        <v>0</v>
      </c>
      <c r="S141" s="135">
        <v>9.5069000000000001E-2</v>
      </c>
      <c r="T141" s="136">
        <v>0.190138</v>
      </c>
      <c r="U141" s="115">
        <v>9.5069000000000001E-2</v>
      </c>
    </row>
    <row r="142" spans="1:26" s="67" customFormat="1" ht="18" hidden="1" customHeight="1" outlineLevel="2" x14ac:dyDescent="0.3">
      <c r="A142" s="66"/>
      <c r="B142" s="49" t="s">
        <v>28</v>
      </c>
      <c r="D142" s="135">
        <v>0</v>
      </c>
      <c r="E142" s="136">
        <v>0</v>
      </c>
      <c r="F142" s="115">
        <v>0</v>
      </c>
      <c r="G142" s="135">
        <v>9.5069000000000001E-2</v>
      </c>
      <c r="H142" s="136">
        <v>0</v>
      </c>
      <c r="I142" s="115">
        <v>-9.5069000000000001E-2</v>
      </c>
      <c r="J142" s="135">
        <v>0</v>
      </c>
      <c r="K142" s="136">
        <v>0</v>
      </c>
      <c r="L142" s="115">
        <v>0</v>
      </c>
      <c r="M142" s="135">
        <v>0</v>
      </c>
      <c r="N142" s="136">
        <v>0</v>
      </c>
      <c r="O142" s="115">
        <v>0</v>
      </c>
      <c r="P142" s="135">
        <v>0</v>
      </c>
      <c r="Q142" s="136">
        <v>0</v>
      </c>
      <c r="R142" s="115">
        <v>0</v>
      </c>
      <c r="S142" s="135">
        <v>9.5069000000000001E-2</v>
      </c>
      <c r="T142" s="136">
        <v>0</v>
      </c>
      <c r="U142" s="115">
        <v>-9.5069000000000001E-2</v>
      </c>
    </row>
    <row r="143" spans="1:26" s="67" customFormat="1" ht="18" hidden="1" customHeight="1" outlineLevel="2" x14ac:dyDescent="0.3">
      <c r="A143" s="66"/>
      <c r="B143" s="49" t="s">
        <v>29</v>
      </c>
      <c r="D143" s="135">
        <v>0</v>
      </c>
      <c r="E143" s="136">
        <v>0</v>
      </c>
      <c r="F143" s="115">
        <v>0</v>
      </c>
      <c r="G143" s="135">
        <v>3.6565E-2</v>
      </c>
      <c r="H143" s="136">
        <v>3.6565E-2</v>
      </c>
      <c r="I143" s="115">
        <v>0</v>
      </c>
      <c r="J143" s="135">
        <v>0</v>
      </c>
      <c r="K143" s="136">
        <v>0</v>
      </c>
      <c r="L143" s="115">
        <v>0</v>
      </c>
      <c r="M143" s="135">
        <v>0</v>
      </c>
      <c r="N143" s="136">
        <v>0</v>
      </c>
      <c r="O143" s="115">
        <v>0</v>
      </c>
      <c r="P143" s="135">
        <v>0</v>
      </c>
      <c r="Q143" s="136">
        <v>0</v>
      </c>
      <c r="R143" s="115">
        <v>0</v>
      </c>
      <c r="S143" s="135">
        <v>3.6565E-2</v>
      </c>
      <c r="T143" s="136">
        <v>3.6565E-2</v>
      </c>
      <c r="U143" s="115">
        <v>0</v>
      </c>
    </row>
    <row r="144" spans="1:26" s="67" customFormat="1" ht="18" hidden="1" customHeight="1" outlineLevel="2" x14ac:dyDescent="0.3">
      <c r="A144" s="66"/>
      <c r="B144" s="49" t="s">
        <v>30</v>
      </c>
      <c r="D144" s="135">
        <v>0</v>
      </c>
      <c r="E144" s="136">
        <v>0</v>
      </c>
      <c r="F144" s="115">
        <v>0</v>
      </c>
      <c r="G144" s="135">
        <v>7.3130000000000001E-3</v>
      </c>
      <c r="H144" s="136">
        <v>0</v>
      </c>
      <c r="I144" s="115">
        <v>-7.3130000000000001E-3</v>
      </c>
      <c r="J144" s="135">
        <v>0</v>
      </c>
      <c r="K144" s="136">
        <v>0</v>
      </c>
      <c r="L144" s="115">
        <v>0</v>
      </c>
      <c r="M144" s="135">
        <v>0</v>
      </c>
      <c r="N144" s="136">
        <v>0</v>
      </c>
      <c r="O144" s="115">
        <v>0</v>
      </c>
      <c r="P144" s="135">
        <v>0</v>
      </c>
      <c r="Q144" s="136">
        <v>0</v>
      </c>
      <c r="R144" s="115">
        <v>0</v>
      </c>
      <c r="S144" s="135">
        <v>7.3130000000000001E-3</v>
      </c>
      <c r="T144" s="136">
        <v>0</v>
      </c>
      <c r="U144" s="115">
        <v>-7.3130000000000001E-3</v>
      </c>
    </row>
    <row r="145" spans="1:26" s="67" customFormat="1" ht="18" customHeight="1" collapsed="1" x14ac:dyDescent="0.3">
      <c r="A145" s="59"/>
      <c r="B145" s="48" t="s">
        <v>31</v>
      </c>
      <c r="C145" s="60"/>
      <c r="D145" s="108">
        <v>0</v>
      </c>
      <c r="E145" s="109">
        <v>0</v>
      </c>
      <c r="F145" s="110">
        <v>0</v>
      </c>
      <c r="G145" s="108">
        <v>0</v>
      </c>
      <c r="H145" s="109">
        <v>0</v>
      </c>
      <c r="I145" s="110">
        <v>0</v>
      </c>
      <c r="J145" s="108">
        <v>0</v>
      </c>
      <c r="K145" s="109">
        <v>0</v>
      </c>
      <c r="L145" s="110">
        <v>0</v>
      </c>
      <c r="M145" s="108">
        <v>0</v>
      </c>
      <c r="N145" s="109">
        <v>0</v>
      </c>
      <c r="O145" s="110">
        <v>0</v>
      </c>
      <c r="P145" s="108">
        <v>0</v>
      </c>
      <c r="Q145" s="109">
        <v>0</v>
      </c>
      <c r="R145" s="110">
        <v>0</v>
      </c>
      <c r="S145" s="108">
        <v>0</v>
      </c>
      <c r="T145" s="109">
        <v>0</v>
      </c>
      <c r="U145" s="110">
        <v>0</v>
      </c>
      <c r="V145" s="60"/>
      <c r="W145" s="60"/>
      <c r="X145" s="60"/>
      <c r="Y145" s="60"/>
      <c r="Z145" s="60"/>
    </row>
    <row r="146" spans="1:26" s="60" customFormat="1" ht="18" customHeight="1" x14ac:dyDescent="0.3">
      <c r="A146" s="59"/>
      <c r="B146" s="65" t="s">
        <v>148</v>
      </c>
      <c r="D146" s="120">
        <v>39.52666292</v>
      </c>
      <c r="E146" s="121">
        <v>39.500506905897403</v>
      </c>
      <c r="F146" s="122">
        <v>-2.6156014102596714E-2</v>
      </c>
      <c r="G146" s="120">
        <v>14.625999999999998</v>
      </c>
      <c r="H146" s="121">
        <v>22.641147789999998</v>
      </c>
      <c r="I146" s="122">
        <v>8.0151477900000003</v>
      </c>
      <c r="J146" s="120">
        <v>0.14133707999999998</v>
      </c>
      <c r="K146" s="121">
        <v>0.16739329999999997</v>
      </c>
      <c r="L146" s="122">
        <v>2.6056219999999991E-2</v>
      </c>
      <c r="M146" s="120">
        <v>0</v>
      </c>
      <c r="N146" s="121">
        <v>0</v>
      </c>
      <c r="O146" s="122">
        <v>0</v>
      </c>
      <c r="P146" s="120">
        <v>0</v>
      </c>
      <c r="Q146" s="121">
        <v>0</v>
      </c>
      <c r="R146" s="122">
        <v>0</v>
      </c>
      <c r="S146" s="120">
        <v>54.293999999999997</v>
      </c>
      <c r="T146" s="121">
        <v>62.309047995897402</v>
      </c>
      <c r="U146" s="122">
        <v>8.0150479958974046</v>
      </c>
    </row>
    <row r="147" spans="1:26" s="60" customFormat="1" ht="18" customHeight="1" x14ac:dyDescent="0.3">
      <c r="A147" s="59"/>
      <c r="B147" s="65" t="s">
        <v>148</v>
      </c>
      <c r="D147" s="123"/>
      <c r="E147" s="124"/>
      <c r="F147" s="125"/>
      <c r="G147" s="123"/>
      <c r="H147" s="124"/>
      <c r="I147" s="125"/>
      <c r="J147" s="123"/>
      <c r="K147" s="124"/>
      <c r="L147" s="125"/>
      <c r="M147" s="123"/>
      <c r="N147" s="124"/>
      <c r="O147" s="125"/>
      <c r="P147" s="123"/>
      <c r="Q147" s="124"/>
      <c r="R147" s="125"/>
      <c r="S147" s="123"/>
      <c r="T147" s="124"/>
      <c r="U147" s="125"/>
    </row>
    <row r="148" spans="1:26" s="60" customFormat="1" ht="18" customHeight="1" x14ac:dyDescent="0.3">
      <c r="A148" s="59"/>
      <c r="B148" s="37" t="s">
        <v>9</v>
      </c>
      <c r="D148" s="120">
        <v>8.4680349999999988E-2</v>
      </c>
      <c r="E148" s="121">
        <v>1.7639999999999998</v>
      </c>
      <c r="F148" s="122">
        <v>1.6793196499999998</v>
      </c>
      <c r="G148" s="120">
        <v>3.9849549999999997E-2</v>
      </c>
      <c r="H148" s="121">
        <v>4.3170000000000002</v>
      </c>
      <c r="I148" s="122">
        <v>4.2771504500000006</v>
      </c>
      <c r="J148" s="120">
        <v>0</v>
      </c>
      <c r="K148" s="121">
        <v>0</v>
      </c>
      <c r="L148" s="122">
        <v>0</v>
      </c>
      <c r="M148" s="120">
        <v>0</v>
      </c>
      <c r="N148" s="121">
        <v>0</v>
      </c>
      <c r="O148" s="122">
        <v>0</v>
      </c>
      <c r="P148" s="120">
        <v>0</v>
      </c>
      <c r="Q148" s="121">
        <v>0</v>
      </c>
      <c r="R148" s="122">
        <v>0</v>
      </c>
      <c r="S148" s="120">
        <v>0.12452989999999999</v>
      </c>
      <c r="T148" s="121">
        <v>6.0809999999999995</v>
      </c>
      <c r="U148" s="122">
        <v>5.9564700999999998</v>
      </c>
    </row>
    <row r="149" spans="1:26" s="60" customFormat="1" ht="18" customHeight="1" x14ac:dyDescent="0.3">
      <c r="A149" s="59"/>
      <c r="B149" s="65"/>
      <c r="D149" s="123"/>
      <c r="E149" s="124"/>
      <c r="F149" s="125"/>
      <c r="G149" s="123"/>
      <c r="H149" s="124"/>
      <c r="I149" s="125"/>
      <c r="J149" s="123"/>
      <c r="K149" s="124"/>
      <c r="L149" s="125"/>
      <c r="M149" s="123"/>
      <c r="N149" s="124"/>
      <c r="O149" s="125"/>
      <c r="P149" s="123"/>
      <c r="Q149" s="124"/>
      <c r="R149" s="125"/>
      <c r="S149" s="123"/>
      <c r="T149" s="124"/>
      <c r="U149" s="125"/>
    </row>
    <row r="150" spans="1:26" s="60" customFormat="1" ht="18" customHeight="1" x14ac:dyDescent="0.3">
      <c r="A150" s="59"/>
      <c r="B150" s="37" t="s">
        <v>68</v>
      </c>
      <c r="D150" s="120">
        <v>0</v>
      </c>
      <c r="E150" s="121">
        <v>0</v>
      </c>
      <c r="F150" s="122">
        <v>0</v>
      </c>
      <c r="G150" s="120">
        <v>0</v>
      </c>
      <c r="H150" s="121">
        <v>0</v>
      </c>
      <c r="I150" s="122">
        <v>0</v>
      </c>
      <c r="J150" s="120">
        <v>0</v>
      </c>
      <c r="K150" s="121">
        <v>0</v>
      </c>
      <c r="L150" s="122">
        <v>0</v>
      </c>
      <c r="M150" s="120">
        <v>0</v>
      </c>
      <c r="N150" s="121">
        <v>0</v>
      </c>
      <c r="O150" s="122">
        <v>0</v>
      </c>
      <c r="P150" s="120">
        <v>0</v>
      </c>
      <c r="Q150" s="121">
        <v>0</v>
      </c>
      <c r="R150" s="122">
        <v>0</v>
      </c>
      <c r="S150" s="120">
        <v>0</v>
      </c>
      <c r="T150" s="121">
        <v>0</v>
      </c>
      <c r="U150" s="122">
        <v>0</v>
      </c>
    </row>
    <row r="151" spans="1:26" s="60" customFormat="1" ht="18" customHeight="1" x14ac:dyDescent="0.3">
      <c r="A151" s="59"/>
      <c r="B151" s="65" t="s">
        <v>148</v>
      </c>
      <c r="D151" s="123"/>
      <c r="E151" s="124"/>
      <c r="F151" s="125"/>
      <c r="G151" s="123"/>
      <c r="H151" s="124"/>
      <c r="I151" s="125"/>
      <c r="J151" s="123"/>
      <c r="K151" s="124"/>
      <c r="L151" s="125"/>
      <c r="M151" s="123"/>
      <c r="N151" s="124"/>
      <c r="O151" s="125"/>
      <c r="P151" s="123"/>
      <c r="Q151" s="124"/>
      <c r="R151" s="125"/>
      <c r="S151" s="123"/>
      <c r="T151" s="124"/>
      <c r="U151" s="125"/>
    </row>
    <row r="152" spans="1:26" s="60" customFormat="1" ht="18" customHeight="1" x14ac:dyDescent="0.3">
      <c r="A152" s="59"/>
      <c r="B152" s="3" t="s">
        <v>32</v>
      </c>
      <c r="D152" s="129">
        <v>1255.010411144799</v>
      </c>
      <c r="E152" s="130">
        <v>1239.6419657819697</v>
      </c>
      <c r="F152" s="131">
        <v>-15.368445362829334</v>
      </c>
      <c r="G152" s="129">
        <v>281.83894034310748</v>
      </c>
      <c r="H152" s="130">
        <v>288.10641000467535</v>
      </c>
      <c r="I152" s="131">
        <v>6.2674696615678727</v>
      </c>
      <c r="J152" s="129">
        <v>0.79143011906473182</v>
      </c>
      <c r="K152" s="130">
        <v>0.83517298999999989</v>
      </c>
      <c r="L152" s="131">
        <v>4.3742870935268074E-2</v>
      </c>
      <c r="M152" s="129">
        <v>0</v>
      </c>
      <c r="N152" s="130">
        <v>0</v>
      </c>
      <c r="O152" s="131">
        <v>0</v>
      </c>
      <c r="P152" s="129">
        <v>484.33744113308944</v>
      </c>
      <c r="Q152" s="130">
        <v>396.40167093175035</v>
      </c>
      <c r="R152" s="131">
        <v>-87.935770201339096</v>
      </c>
      <c r="S152" s="129">
        <v>2021.9782227400606</v>
      </c>
      <c r="T152" s="130">
        <v>1924.9852197083956</v>
      </c>
      <c r="U152" s="131">
        <v>-96.993003031665012</v>
      </c>
    </row>
    <row r="153" spans="1:26" s="60" customFormat="1" ht="18" customHeight="1" x14ac:dyDescent="0.3">
      <c r="A153" s="59"/>
      <c r="B153" s="65" t="s">
        <v>148</v>
      </c>
      <c r="D153" s="59"/>
      <c r="E153" s="61"/>
      <c r="F153" s="62"/>
      <c r="G153" s="59"/>
      <c r="H153" s="61"/>
      <c r="I153" s="62"/>
      <c r="J153" s="59"/>
      <c r="K153" s="61"/>
      <c r="L153" s="62"/>
      <c r="M153" s="59"/>
      <c r="N153" s="61"/>
      <c r="O153" s="62"/>
      <c r="P153" s="59"/>
      <c r="Q153" s="61"/>
      <c r="R153" s="62"/>
      <c r="S153" s="59"/>
      <c r="T153" s="61"/>
      <c r="U153" s="62"/>
    </row>
    <row r="154" spans="1:26" s="60" customFormat="1" ht="15" customHeight="1" x14ac:dyDescent="0.3">
      <c r="A154" s="59"/>
      <c r="B154" s="37" t="s">
        <v>33</v>
      </c>
      <c r="D154" s="59"/>
      <c r="E154" s="61"/>
      <c r="F154" s="62"/>
      <c r="G154" s="59"/>
      <c r="H154" s="61"/>
      <c r="I154" s="62"/>
      <c r="J154" s="59"/>
      <c r="K154" s="61"/>
      <c r="L154" s="62"/>
      <c r="M154" s="59"/>
      <c r="N154" s="61"/>
      <c r="O154" s="62"/>
      <c r="P154" s="59"/>
      <c r="Q154" s="61"/>
      <c r="R154" s="62"/>
      <c r="S154" s="59"/>
      <c r="T154" s="61"/>
      <c r="U154" s="62"/>
    </row>
    <row r="155" spans="1:26" s="60" customFormat="1" ht="18" customHeight="1" x14ac:dyDescent="0.3">
      <c r="A155" s="59"/>
      <c r="B155" s="81" t="s">
        <v>34</v>
      </c>
      <c r="D155" s="111">
        <v>0</v>
      </c>
      <c r="E155" s="112">
        <v>0</v>
      </c>
      <c r="F155" s="110">
        <v>0</v>
      </c>
      <c r="G155" s="111">
        <v>0</v>
      </c>
      <c r="H155" s="112">
        <v>0</v>
      </c>
      <c r="I155" s="110">
        <v>0</v>
      </c>
      <c r="J155" s="111">
        <v>0</v>
      </c>
      <c r="K155" s="112">
        <v>0</v>
      </c>
      <c r="L155" s="110">
        <v>0</v>
      </c>
      <c r="M155" s="111">
        <v>215</v>
      </c>
      <c r="N155" s="112">
        <v>223.78896560999999</v>
      </c>
      <c r="O155" s="110">
        <v>8.7889656099999911</v>
      </c>
      <c r="P155" s="111">
        <v>0</v>
      </c>
      <c r="Q155" s="112">
        <v>0</v>
      </c>
      <c r="R155" s="110">
        <v>0</v>
      </c>
      <c r="S155" s="111">
        <v>215</v>
      </c>
      <c r="T155" s="112">
        <v>223.78896560999999</v>
      </c>
      <c r="U155" s="110">
        <v>8.7889656099999911</v>
      </c>
    </row>
    <row r="156" spans="1:26" s="60" customFormat="1" ht="18" customHeight="1" x14ac:dyDescent="0.3">
      <c r="A156" s="59"/>
      <c r="B156" s="81" t="s">
        <v>35</v>
      </c>
      <c r="D156" s="111">
        <v>0</v>
      </c>
      <c r="E156" s="112">
        <v>0</v>
      </c>
      <c r="F156" s="110">
        <v>0</v>
      </c>
      <c r="G156" s="111">
        <v>0</v>
      </c>
      <c r="H156" s="112">
        <v>0</v>
      </c>
      <c r="I156" s="110">
        <v>0</v>
      </c>
      <c r="J156" s="111">
        <v>0</v>
      </c>
      <c r="K156" s="112">
        <v>0</v>
      </c>
      <c r="L156" s="110">
        <v>0</v>
      </c>
      <c r="M156" s="111">
        <v>0</v>
      </c>
      <c r="N156" s="112">
        <v>0</v>
      </c>
      <c r="O156" s="110">
        <v>0</v>
      </c>
      <c r="P156" s="111">
        <v>0</v>
      </c>
      <c r="Q156" s="112">
        <v>0</v>
      </c>
      <c r="R156" s="110">
        <v>0</v>
      </c>
      <c r="S156" s="111">
        <v>0</v>
      </c>
      <c r="T156" s="112">
        <v>0</v>
      </c>
      <c r="U156" s="110">
        <v>0</v>
      </c>
    </row>
    <row r="157" spans="1:26" s="60" customFormat="1" ht="18" customHeight="1" x14ac:dyDescent="0.3">
      <c r="A157" s="59"/>
      <c r="B157" s="81" t="s">
        <v>36</v>
      </c>
      <c r="D157" s="111">
        <v>0</v>
      </c>
      <c r="E157" s="112">
        <v>0</v>
      </c>
      <c r="F157" s="110">
        <v>0</v>
      </c>
      <c r="G157" s="111">
        <v>112.35157689593774</v>
      </c>
      <c r="H157" s="112">
        <v>95.415999999999983</v>
      </c>
      <c r="I157" s="110">
        <v>-16.935576895937757</v>
      </c>
      <c r="J157" s="111">
        <v>0</v>
      </c>
      <c r="K157" s="112">
        <v>0</v>
      </c>
      <c r="L157" s="110">
        <v>0</v>
      </c>
      <c r="M157" s="111">
        <v>0</v>
      </c>
      <c r="N157" s="112">
        <v>0</v>
      </c>
      <c r="O157" s="110">
        <v>0</v>
      </c>
      <c r="P157" s="111">
        <v>0</v>
      </c>
      <c r="Q157" s="112">
        <v>0</v>
      </c>
      <c r="R157" s="110">
        <v>0</v>
      </c>
      <c r="S157" s="111">
        <v>112.35157689593774</v>
      </c>
      <c r="T157" s="112">
        <v>95.415999999999983</v>
      </c>
      <c r="U157" s="110">
        <v>-16.935576895937757</v>
      </c>
    </row>
    <row r="158" spans="1:26" s="60" customFormat="1" ht="18" customHeight="1" x14ac:dyDescent="0.3">
      <c r="A158" s="59"/>
      <c r="B158" s="65" t="s">
        <v>148</v>
      </c>
      <c r="D158" s="120">
        <v>0</v>
      </c>
      <c r="E158" s="121">
        <v>0</v>
      </c>
      <c r="F158" s="122">
        <v>0</v>
      </c>
      <c r="G158" s="120">
        <v>112.35157689593774</v>
      </c>
      <c r="H158" s="121">
        <v>95.415999999999983</v>
      </c>
      <c r="I158" s="122">
        <v>-16.935576895937757</v>
      </c>
      <c r="J158" s="120">
        <v>0</v>
      </c>
      <c r="K158" s="121">
        <v>0</v>
      </c>
      <c r="L158" s="122">
        <v>0</v>
      </c>
      <c r="M158" s="120">
        <v>215</v>
      </c>
      <c r="N158" s="121">
        <v>223.78896560999999</v>
      </c>
      <c r="O158" s="122">
        <v>8.7889656099999911</v>
      </c>
      <c r="P158" s="120">
        <v>0</v>
      </c>
      <c r="Q158" s="121">
        <v>0</v>
      </c>
      <c r="R158" s="122">
        <v>0</v>
      </c>
      <c r="S158" s="120">
        <v>327.35157689593774</v>
      </c>
      <c r="T158" s="121">
        <v>319.20496560999999</v>
      </c>
      <c r="U158" s="122">
        <v>-8.1466112859377517</v>
      </c>
      <c r="V158" s="60">
        <v>1276.81986244</v>
      </c>
    </row>
    <row r="159" spans="1:26" s="60" customFormat="1" ht="18" customHeight="1" x14ac:dyDescent="0.3">
      <c r="A159" s="59"/>
      <c r="B159" s="65" t="s">
        <v>148</v>
      </c>
      <c r="D159" s="123"/>
      <c r="E159" s="124"/>
      <c r="F159" s="125"/>
      <c r="G159" s="123"/>
      <c r="H159" s="124"/>
      <c r="I159" s="125"/>
      <c r="J159" s="123"/>
      <c r="K159" s="124"/>
      <c r="L159" s="125"/>
      <c r="M159" s="123"/>
      <c r="N159" s="124"/>
      <c r="O159" s="125"/>
      <c r="P159" s="123"/>
      <c r="Q159" s="124"/>
      <c r="R159" s="125"/>
      <c r="S159" s="123"/>
      <c r="T159" s="124"/>
      <c r="U159" s="125"/>
    </row>
    <row r="160" spans="1:26" s="60" customFormat="1" ht="18" customHeight="1" x14ac:dyDescent="0.3">
      <c r="A160" s="59"/>
      <c r="B160" s="3" t="s">
        <v>37</v>
      </c>
      <c r="D160" s="129">
        <v>1255.010411144799</v>
      </c>
      <c r="E160" s="130">
        <v>1239.6419657819697</v>
      </c>
      <c r="F160" s="131">
        <v>-15.368445362829334</v>
      </c>
      <c r="G160" s="129">
        <v>394.19051723904522</v>
      </c>
      <c r="H160" s="130">
        <v>383.52241000467535</v>
      </c>
      <c r="I160" s="131">
        <v>-10.66810723436987</v>
      </c>
      <c r="J160" s="129">
        <v>0.79143011906473182</v>
      </c>
      <c r="K160" s="130">
        <v>0.83517298999999989</v>
      </c>
      <c r="L160" s="131">
        <v>4.3742870935268074E-2</v>
      </c>
      <c r="M160" s="129">
        <v>215</v>
      </c>
      <c r="N160" s="130">
        <v>223.78896560999999</v>
      </c>
      <c r="O160" s="131">
        <v>8.7889656099999911</v>
      </c>
      <c r="P160" s="129">
        <v>484.33744113308944</v>
      </c>
      <c r="Q160" s="130">
        <v>396.40167093175035</v>
      </c>
      <c r="R160" s="131">
        <v>-87.935770201339096</v>
      </c>
      <c r="S160" s="129">
        <v>2349.3297996359984</v>
      </c>
      <c r="T160" s="130">
        <v>2244.1901853183954</v>
      </c>
      <c r="U160" s="131">
        <v>-105.13961431760299</v>
      </c>
    </row>
    <row r="161" spans="1:26" s="60" customFormat="1" ht="18" customHeight="1" x14ac:dyDescent="0.3">
      <c r="A161" s="59"/>
      <c r="B161" s="65" t="s">
        <v>148</v>
      </c>
      <c r="D161" s="59"/>
      <c r="E161" s="61"/>
      <c r="F161" s="62"/>
      <c r="G161" s="59"/>
      <c r="H161" s="61"/>
      <c r="I161" s="62"/>
      <c r="J161" s="59"/>
      <c r="K161" s="61"/>
      <c r="L161" s="62"/>
      <c r="M161" s="59"/>
      <c r="N161" s="61"/>
      <c r="O161" s="62"/>
      <c r="P161" s="59"/>
      <c r="Q161" s="61"/>
      <c r="R161" s="62"/>
      <c r="S161" s="59"/>
      <c r="T161" s="61"/>
      <c r="U161" s="62"/>
    </row>
    <row r="162" spans="1:26" s="60" customFormat="1" ht="15" customHeight="1" x14ac:dyDescent="0.3">
      <c r="A162" s="59"/>
      <c r="B162" s="37" t="s">
        <v>38</v>
      </c>
      <c r="D162" s="59"/>
      <c r="E162" s="61"/>
      <c r="F162" s="62"/>
      <c r="G162" s="59"/>
      <c r="H162" s="61"/>
      <c r="I162" s="62"/>
      <c r="J162" s="59"/>
      <c r="K162" s="61"/>
      <c r="L162" s="62"/>
      <c r="M162" s="59"/>
      <c r="N162" s="61"/>
      <c r="O162" s="62"/>
      <c r="P162" s="59"/>
      <c r="Q162" s="61"/>
      <c r="R162" s="62"/>
      <c r="S162" s="59"/>
      <c r="T162" s="61"/>
      <c r="U162" s="62"/>
    </row>
    <row r="163" spans="1:26" s="60" customFormat="1" ht="18" customHeight="1" x14ac:dyDescent="0.3">
      <c r="A163" s="59"/>
      <c r="B163" s="81" t="s">
        <v>39</v>
      </c>
      <c r="D163" s="111">
        <v>158.4469763230974</v>
      </c>
      <c r="E163" s="112">
        <v>240.30742505399999</v>
      </c>
      <c r="F163" s="110">
        <v>81.86044873090259</v>
      </c>
      <c r="G163" s="111">
        <v>199.47024943859168</v>
      </c>
      <c r="H163" s="112">
        <v>285.77060513499998</v>
      </c>
      <c r="I163" s="110">
        <v>86.300355696408303</v>
      </c>
      <c r="J163" s="111">
        <v>0</v>
      </c>
      <c r="K163" s="112">
        <v>0</v>
      </c>
      <c r="L163" s="110">
        <v>0</v>
      </c>
      <c r="M163" s="111">
        <v>0</v>
      </c>
      <c r="N163" s="112">
        <v>0</v>
      </c>
      <c r="O163" s="110">
        <v>0</v>
      </c>
      <c r="P163" s="111">
        <v>0</v>
      </c>
      <c r="Q163" s="112">
        <v>0</v>
      </c>
      <c r="R163" s="110">
        <v>0</v>
      </c>
      <c r="S163" s="111">
        <v>357.91722576168911</v>
      </c>
      <c r="T163" s="112">
        <v>526.07803018899995</v>
      </c>
      <c r="U163" s="110">
        <v>168.16080442731084</v>
      </c>
    </row>
    <row r="164" spans="1:26" s="60" customFormat="1" ht="18" customHeight="1" x14ac:dyDescent="0.3">
      <c r="A164" s="59"/>
      <c r="D164" s="120">
        <v>158.4469763230974</v>
      </c>
      <c r="E164" s="121">
        <v>240.30742505399999</v>
      </c>
      <c r="F164" s="122">
        <v>81.86044873090259</v>
      </c>
      <c r="G164" s="120">
        <v>199.47024943859168</v>
      </c>
      <c r="H164" s="121">
        <v>285.77060513499998</v>
      </c>
      <c r="I164" s="122">
        <v>86.300355696408303</v>
      </c>
      <c r="J164" s="120">
        <v>0</v>
      </c>
      <c r="K164" s="121">
        <v>0</v>
      </c>
      <c r="L164" s="122">
        <v>0</v>
      </c>
      <c r="M164" s="120">
        <v>0</v>
      </c>
      <c r="N164" s="121">
        <v>0</v>
      </c>
      <c r="O164" s="122">
        <v>0</v>
      </c>
      <c r="P164" s="120">
        <v>0</v>
      </c>
      <c r="Q164" s="121">
        <v>0</v>
      </c>
      <c r="R164" s="122">
        <v>0</v>
      </c>
      <c r="S164" s="120">
        <v>357.91722576168911</v>
      </c>
      <c r="T164" s="121">
        <v>526.07803018899995</v>
      </c>
      <c r="U164" s="122">
        <v>168.16080442731084</v>
      </c>
    </row>
    <row r="165" spans="1:26" s="60" customFormat="1" ht="18" customHeight="1" x14ac:dyDescent="0.3">
      <c r="A165" s="59"/>
      <c r="D165" s="123"/>
      <c r="E165" s="124"/>
      <c r="F165" s="125"/>
      <c r="G165" s="123"/>
      <c r="H165" s="124"/>
      <c r="I165" s="125"/>
      <c r="J165" s="123"/>
      <c r="K165" s="124"/>
      <c r="L165" s="125"/>
      <c r="M165" s="123"/>
      <c r="N165" s="124"/>
      <c r="O165" s="125"/>
      <c r="P165" s="123"/>
      <c r="Q165" s="124"/>
      <c r="R165" s="125"/>
      <c r="S165" s="123"/>
      <c r="T165" s="124"/>
      <c r="U165" s="125"/>
    </row>
    <row r="166" spans="1:26" s="60" customFormat="1" ht="18" customHeight="1" x14ac:dyDescent="0.3">
      <c r="A166" s="71"/>
      <c r="B166" s="47" t="s">
        <v>40</v>
      </c>
      <c r="C166" s="72"/>
      <c r="D166" s="126">
        <v>1413.4573874678965</v>
      </c>
      <c r="E166" s="127">
        <v>1479.9493908359698</v>
      </c>
      <c r="F166" s="128">
        <v>66.492003368073256</v>
      </c>
      <c r="G166" s="126">
        <v>593.66076667763696</v>
      </c>
      <c r="H166" s="127">
        <v>669.29301513967539</v>
      </c>
      <c r="I166" s="128">
        <v>75.632248462038433</v>
      </c>
      <c r="J166" s="126">
        <v>0.79143011906473182</v>
      </c>
      <c r="K166" s="127">
        <v>0.83517298999999989</v>
      </c>
      <c r="L166" s="128">
        <v>4.3742870935268074E-2</v>
      </c>
      <c r="M166" s="126">
        <v>215</v>
      </c>
      <c r="N166" s="127">
        <v>223.78896560999999</v>
      </c>
      <c r="O166" s="128">
        <v>8.7889656099999911</v>
      </c>
      <c r="P166" s="126">
        <v>484.33744113308944</v>
      </c>
      <c r="Q166" s="127">
        <v>396.40167093175035</v>
      </c>
      <c r="R166" s="128">
        <v>-87.935770201339096</v>
      </c>
      <c r="S166" s="126">
        <v>2707.2470253976876</v>
      </c>
      <c r="T166" s="127">
        <v>2770.2682155073953</v>
      </c>
      <c r="U166" s="128">
        <v>63.021190109707732</v>
      </c>
      <c r="X166" s="73"/>
      <c r="Y166" s="73"/>
      <c r="Z166" s="73"/>
    </row>
    <row r="167" spans="1:26" s="73" customFormat="1" ht="20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s="21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79" spans="4:4" ht="18.75" x14ac:dyDescent="0.3">
      <c r="D179" s="147"/>
    </row>
  </sheetData>
  <mergeCells count="46">
    <mergeCell ref="A1:V1"/>
    <mergeCell ref="A3:V3"/>
    <mergeCell ref="A4:V4"/>
    <mergeCell ref="A5:V5"/>
    <mergeCell ref="D7:F7"/>
    <mergeCell ref="G7:I7"/>
    <mergeCell ref="J7:L7"/>
    <mergeCell ref="M7:O7"/>
    <mergeCell ref="P7:R7"/>
    <mergeCell ref="S7:U7"/>
    <mergeCell ref="A2:U2"/>
    <mergeCell ref="A87:U87"/>
    <mergeCell ref="A86:U86"/>
    <mergeCell ref="U8:U9"/>
    <mergeCell ref="E8:E9"/>
    <mergeCell ref="F8:F9"/>
    <mergeCell ref="H8:H9"/>
    <mergeCell ref="I8:I9"/>
    <mergeCell ref="K8:K9"/>
    <mergeCell ref="L8:L9"/>
    <mergeCell ref="N8:N9"/>
    <mergeCell ref="O8:O9"/>
    <mergeCell ref="Q8:Q9"/>
    <mergeCell ref="R8:R9"/>
    <mergeCell ref="T8:T9"/>
    <mergeCell ref="A88:U88"/>
    <mergeCell ref="A89:U89"/>
    <mergeCell ref="A85:U85"/>
    <mergeCell ref="E92:E93"/>
    <mergeCell ref="F92:F93"/>
    <mergeCell ref="H92:H93"/>
    <mergeCell ref="I92:I93"/>
    <mergeCell ref="K92:K93"/>
    <mergeCell ref="L92:L93"/>
    <mergeCell ref="N92:N93"/>
    <mergeCell ref="O92:O93"/>
    <mergeCell ref="Q92:Q93"/>
    <mergeCell ref="R92:R93"/>
    <mergeCell ref="T92:T93"/>
    <mergeCell ref="U92:U93"/>
    <mergeCell ref="D91:F91"/>
    <mergeCell ref="S91:U91"/>
    <mergeCell ref="P91:R91"/>
    <mergeCell ref="M91:O91"/>
    <mergeCell ref="J91:L91"/>
    <mergeCell ref="G91:I91"/>
  </mergeCells>
  <printOptions horizontalCentered="1"/>
  <pageMargins left="0.4" right="0.4" top="0.7" bottom="0.6" header="0.3" footer="0.3"/>
  <pageSetup scale="37" orientation="landscape" r:id="rId1"/>
  <rowBreaks count="1" manualBreakCount="1">
    <brk id="84" max="20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R49"/>
  <sheetViews>
    <sheetView topLeftCell="A4" zoomScale="90" zoomScaleNormal="90" workbookViewId="0">
      <selection activeCell="A18" sqref="A18"/>
    </sheetView>
  </sheetViews>
  <sheetFormatPr defaultRowHeight="15" x14ac:dyDescent="0.25"/>
  <cols>
    <col min="1" max="1" width="68.425781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4.5703125" customWidth="1"/>
    <col min="7" max="7" width="11.28515625" customWidth="1"/>
    <col min="8" max="8" width="2.5703125" customWidth="1"/>
    <col min="9" max="9" width="11.28515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</cols>
  <sheetData>
    <row r="1" spans="1:11" ht="28.5" x14ac:dyDescent="0.4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21.75" customHeight="1" x14ac:dyDescent="0.4">
      <c r="A2" s="262" t="s">
        <v>137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23.25" customHeight="1" x14ac:dyDescent="0.4">
      <c r="A3" s="254" t="s">
        <v>70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1" ht="20.25" customHeight="1" x14ac:dyDescent="0.35">
      <c r="A4" s="255" t="s">
        <v>138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ht="21" customHeight="1" x14ac:dyDescent="0.35">
      <c r="A5" s="256" t="s">
        <v>75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7.25" customHeight="1" x14ac:dyDescent="0.25">
      <c r="A6" s="274" t="s">
        <v>7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</row>
    <row r="7" spans="1:11" ht="27" customHeight="1" thickBot="1" x14ac:dyDescent="0.3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</row>
    <row r="8" spans="1:11" ht="20.25" customHeight="1" thickBot="1" x14ac:dyDescent="0.4">
      <c r="A8" s="83"/>
      <c r="B8" s="287" t="s">
        <v>91</v>
      </c>
      <c r="C8" s="288"/>
      <c r="D8" s="288"/>
      <c r="E8" s="289"/>
      <c r="F8" s="91"/>
      <c r="G8" s="287" t="s">
        <v>10</v>
      </c>
      <c r="H8" s="288"/>
      <c r="I8" s="288"/>
      <c r="J8" s="289"/>
      <c r="K8" s="83"/>
    </row>
    <row r="9" spans="1:11" ht="18.75" customHeight="1" x14ac:dyDescent="0.25">
      <c r="A9" s="299" t="s">
        <v>76</v>
      </c>
      <c r="B9" s="301" t="s">
        <v>74</v>
      </c>
      <c r="C9" s="302"/>
      <c r="D9" s="303" t="s">
        <v>72</v>
      </c>
      <c r="E9" s="304"/>
      <c r="F9" s="183"/>
      <c r="G9" s="301" t="s">
        <v>74</v>
      </c>
      <c r="H9" s="302"/>
      <c r="I9" s="303" t="s">
        <v>72</v>
      </c>
      <c r="J9" s="304"/>
      <c r="K9" s="285" t="s">
        <v>73</v>
      </c>
    </row>
    <row r="10" spans="1:11" ht="18.75" customHeight="1" x14ac:dyDescent="0.25">
      <c r="A10" s="300"/>
      <c r="B10" s="279"/>
      <c r="C10" s="280"/>
      <c r="D10" s="283"/>
      <c r="E10" s="284"/>
      <c r="F10" s="187"/>
      <c r="G10" s="279"/>
      <c r="H10" s="280"/>
      <c r="I10" s="283"/>
      <c r="J10" s="284"/>
      <c r="K10" s="286"/>
    </row>
    <row r="11" spans="1:11" s="84" customFormat="1" ht="42.75" x14ac:dyDescent="0.25">
      <c r="A11" s="189" t="s">
        <v>4</v>
      </c>
      <c r="B11" s="190">
        <v>7.2266512905478635</v>
      </c>
      <c r="C11" s="191"/>
      <c r="D11" s="192">
        <v>2.7206344785228723E-2</v>
      </c>
      <c r="E11" s="193"/>
      <c r="F11" s="224"/>
      <c r="G11" s="190">
        <v>7.2266512905478635</v>
      </c>
      <c r="H11" s="194"/>
      <c r="I11" s="192">
        <v>2.7206344785228723E-2</v>
      </c>
      <c r="J11" s="193"/>
      <c r="K11" s="195" t="s">
        <v>136</v>
      </c>
    </row>
    <row r="12" spans="1:11" s="84" customFormat="1" ht="30.75" customHeight="1" x14ac:dyDescent="0.25">
      <c r="A12" s="196" t="s">
        <v>5</v>
      </c>
      <c r="B12" s="197">
        <v>-1.845647288865969</v>
      </c>
      <c r="C12" s="198"/>
      <c r="D12" s="199">
        <v>-4.0972822013863298E-2</v>
      </c>
      <c r="E12" s="200"/>
      <c r="F12" s="224"/>
      <c r="G12" s="197">
        <v>6.3093164251960729</v>
      </c>
      <c r="H12" s="202"/>
      <c r="I12" s="199">
        <v>2.5462282657981349E-2</v>
      </c>
      <c r="J12" s="200"/>
      <c r="K12" s="203" t="s">
        <v>134</v>
      </c>
    </row>
    <row r="13" spans="1:11" s="84" customFormat="1" ht="15.75" x14ac:dyDescent="0.25">
      <c r="A13" s="196" t="s">
        <v>94</v>
      </c>
      <c r="B13" s="197">
        <v>-16.974041590000017</v>
      </c>
      <c r="C13" s="198"/>
      <c r="D13" s="199">
        <v>-0.50883490436774359</v>
      </c>
      <c r="E13" s="200"/>
      <c r="F13" s="224"/>
      <c r="G13" s="197">
        <v>-61.959297610000078</v>
      </c>
      <c r="H13" s="202"/>
      <c r="I13" s="199">
        <v>-0.37147373661026739</v>
      </c>
      <c r="J13" s="200"/>
      <c r="K13" s="203" t="s">
        <v>99</v>
      </c>
    </row>
    <row r="14" spans="1:11" s="84" customFormat="1" ht="15.75" x14ac:dyDescent="0.25">
      <c r="A14" s="196" t="s">
        <v>95</v>
      </c>
      <c r="B14" s="197">
        <v>-10.606770730000004</v>
      </c>
      <c r="C14" s="198"/>
      <c r="D14" s="199">
        <v>-0.54707011974199737</v>
      </c>
      <c r="E14" s="200"/>
      <c r="F14" s="224"/>
      <c r="G14" s="197">
        <v>-48.246801570000031</v>
      </c>
      <c r="H14" s="202"/>
      <c r="I14" s="199">
        <v>-0.49768933795118037</v>
      </c>
      <c r="J14" s="200"/>
      <c r="K14" s="203" t="s">
        <v>100</v>
      </c>
    </row>
    <row r="15" spans="1:11" s="84" customFormat="1" ht="15.75" hidden="1" x14ac:dyDescent="0.25">
      <c r="A15" s="196" t="s">
        <v>97</v>
      </c>
      <c r="B15" s="197">
        <v>2.8792631200000001</v>
      </c>
      <c r="C15" s="198"/>
      <c r="D15" s="199" t="s">
        <v>142</v>
      </c>
      <c r="E15" s="200"/>
      <c r="F15" s="224"/>
      <c r="G15" s="197">
        <v>13.368548919999999</v>
      </c>
      <c r="H15" s="202"/>
      <c r="I15" s="199" t="s">
        <v>142</v>
      </c>
      <c r="J15" s="200"/>
      <c r="K15" s="203"/>
    </row>
    <row r="16" spans="1:11" s="84" customFormat="1" ht="28.5" x14ac:dyDescent="0.25">
      <c r="A16" s="196" t="s">
        <v>8</v>
      </c>
      <c r="B16" s="197">
        <v>-20.249705379999998</v>
      </c>
      <c r="C16" s="198"/>
      <c r="D16" s="199">
        <v>-0.48593481854641191</v>
      </c>
      <c r="E16" s="200"/>
      <c r="F16" s="224"/>
      <c r="G16" s="197">
        <v>-42.290968699999979</v>
      </c>
      <c r="H16" s="202"/>
      <c r="I16" s="199">
        <v>-0.20297237728390574</v>
      </c>
      <c r="J16" s="200"/>
      <c r="K16" s="203" t="s">
        <v>101</v>
      </c>
    </row>
    <row r="17" spans="1:11" s="84" customFormat="1" ht="15.75" x14ac:dyDescent="0.25">
      <c r="A17" s="196" t="s">
        <v>12</v>
      </c>
      <c r="B17" s="197">
        <v>13.176387864350545</v>
      </c>
      <c r="C17" s="198"/>
      <c r="D17" s="199">
        <v>9.0969808256545576E-2</v>
      </c>
      <c r="E17" s="200"/>
      <c r="F17" s="224"/>
      <c r="G17" s="197">
        <v>28.632470368212807</v>
      </c>
      <c r="H17" s="202"/>
      <c r="I17" s="199">
        <v>4.0352132398960516E-2</v>
      </c>
      <c r="J17" s="200"/>
      <c r="K17" s="203" t="s">
        <v>106</v>
      </c>
    </row>
    <row r="18" spans="1:11" s="84" customFormat="1" ht="17.25" customHeight="1" x14ac:dyDescent="0.25">
      <c r="A18" s="196" t="s">
        <v>13</v>
      </c>
      <c r="B18" s="197">
        <v>0</v>
      </c>
      <c r="C18" s="198"/>
      <c r="D18" s="199">
        <v>0</v>
      </c>
      <c r="E18" s="200"/>
      <c r="F18" s="224"/>
      <c r="G18" s="197">
        <v>0</v>
      </c>
      <c r="H18" s="202"/>
      <c r="I18" s="199">
        <v>0</v>
      </c>
      <c r="J18" s="200"/>
      <c r="K18" s="203" t="s">
        <v>107</v>
      </c>
    </row>
    <row r="19" spans="1:11" s="84" customFormat="1" ht="15.75" x14ac:dyDescent="0.25">
      <c r="A19" s="196" t="s">
        <v>14</v>
      </c>
      <c r="B19" s="197">
        <v>0</v>
      </c>
      <c r="C19" s="198"/>
      <c r="D19" s="199">
        <v>0</v>
      </c>
      <c r="E19" s="200"/>
      <c r="F19" s="224"/>
      <c r="G19" s="197">
        <v>-3.3671703518990626E-2</v>
      </c>
      <c r="H19" s="202"/>
      <c r="I19" s="199">
        <v>-5.2266592981884601E-4</v>
      </c>
      <c r="J19" s="200"/>
      <c r="K19" s="203" t="s">
        <v>108</v>
      </c>
    </row>
    <row r="20" spans="1:11" s="84" customFormat="1" ht="15.75" x14ac:dyDescent="0.25">
      <c r="A20" s="196" t="s">
        <v>143</v>
      </c>
      <c r="B20" s="204">
        <v>-1.1533849340000017</v>
      </c>
      <c r="C20" s="198"/>
      <c r="D20" s="199">
        <v>-3.655206647176118E-2</v>
      </c>
      <c r="E20" s="200"/>
      <c r="F20" s="224"/>
      <c r="G20" s="204">
        <v>-13.55416826000004</v>
      </c>
      <c r="H20" s="202"/>
      <c r="I20" s="199">
        <v>-8.5909368954693879E-2</v>
      </c>
      <c r="J20" s="200"/>
      <c r="K20" s="203" t="s">
        <v>105</v>
      </c>
    </row>
    <row r="21" spans="1:11" s="84" customFormat="1" ht="15.75" hidden="1" x14ac:dyDescent="0.25">
      <c r="A21" s="196" t="s">
        <v>19</v>
      </c>
      <c r="B21" s="204">
        <v>0</v>
      </c>
      <c r="C21" s="198"/>
      <c r="D21" s="199" t="s">
        <v>142</v>
      </c>
      <c r="E21" s="200"/>
      <c r="F21" s="224"/>
      <c r="G21" s="204">
        <v>0</v>
      </c>
      <c r="H21" s="202"/>
      <c r="I21" s="199" t="s">
        <v>142</v>
      </c>
      <c r="J21" s="200"/>
      <c r="K21" s="203"/>
    </row>
    <row r="22" spans="1:11" s="84" customFormat="1" ht="15.75" hidden="1" x14ac:dyDescent="0.25">
      <c r="A22" s="196" t="s">
        <v>98</v>
      </c>
      <c r="B22" s="204">
        <v>0</v>
      </c>
      <c r="C22" s="198"/>
      <c r="D22" s="199" t="s">
        <v>142</v>
      </c>
      <c r="E22" s="200"/>
      <c r="F22" s="224"/>
      <c r="G22" s="204">
        <v>0</v>
      </c>
      <c r="H22" s="202"/>
      <c r="I22" s="199" t="s">
        <v>142</v>
      </c>
      <c r="J22" s="200"/>
      <c r="K22" s="203"/>
    </row>
    <row r="23" spans="1:11" s="84" customFormat="1" ht="15.75" hidden="1" x14ac:dyDescent="0.25">
      <c r="A23" s="196" t="s">
        <v>144</v>
      </c>
      <c r="B23" s="204">
        <v>0</v>
      </c>
      <c r="C23" s="198"/>
      <c r="D23" s="199" t="s">
        <v>142</v>
      </c>
      <c r="E23" s="200"/>
      <c r="F23" s="224"/>
      <c r="G23" s="204">
        <v>0</v>
      </c>
      <c r="H23" s="202"/>
      <c r="I23" s="199" t="s">
        <v>142</v>
      </c>
      <c r="J23" s="200"/>
      <c r="K23" s="203"/>
    </row>
    <row r="24" spans="1:11" s="84" customFormat="1" ht="28.5" x14ac:dyDescent="0.25">
      <c r="A24" s="196" t="s">
        <v>93</v>
      </c>
      <c r="B24" s="204">
        <v>0</v>
      </c>
      <c r="C24" s="198"/>
      <c r="D24" s="199">
        <v>0</v>
      </c>
      <c r="E24" s="200"/>
      <c r="F24" s="224"/>
      <c r="G24" s="204">
        <v>-0.4166002900000001</v>
      </c>
      <c r="H24" s="202"/>
      <c r="I24" s="199">
        <v>-0.28908608364155292</v>
      </c>
      <c r="J24" s="200"/>
      <c r="K24" s="203" t="s">
        <v>109</v>
      </c>
    </row>
    <row r="25" spans="1:11" s="84" customFormat="1" ht="15.75" hidden="1" x14ac:dyDescent="0.25">
      <c r="A25" s="196" t="s">
        <v>92</v>
      </c>
      <c r="B25" s="204">
        <v>0</v>
      </c>
      <c r="C25" s="198"/>
      <c r="D25" s="199" t="s">
        <v>142</v>
      </c>
      <c r="E25" s="200"/>
      <c r="F25" s="224"/>
      <c r="G25" s="204">
        <v>0</v>
      </c>
      <c r="H25" s="202"/>
      <c r="I25" s="199" t="s">
        <v>142</v>
      </c>
      <c r="J25" s="200"/>
      <c r="K25" s="203"/>
    </row>
    <row r="26" spans="1:11" s="84" customFormat="1" ht="15.75" hidden="1" x14ac:dyDescent="0.25">
      <c r="A26" s="196" t="s">
        <v>16</v>
      </c>
      <c r="B26" s="204">
        <v>0</v>
      </c>
      <c r="C26" s="198"/>
      <c r="D26" s="199" t="s">
        <v>142</v>
      </c>
      <c r="E26" s="200"/>
      <c r="F26" s="224"/>
      <c r="G26" s="204">
        <v>0</v>
      </c>
      <c r="H26" s="202"/>
      <c r="I26" s="199" t="s">
        <v>142</v>
      </c>
      <c r="J26" s="200"/>
      <c r="K26" s="203"/>
    </row>
    <row r="27" spans="1:11" s="84" customFormat="1" ht="28.5" x14ac:dyDescent="0.25">
      <c r="A27" s="196" t="s">
        <v>20</v>
      </c>
      <c r="B27" s="204">
        <v>1.0819459600000059</v>
      </c>
      <c r="C27" s="198"/>
      <c r="D27" s="199">
        <v>4.1656918608433215E-2</v>
      </c>
      <c r="E27" s="200"/>
      <c r="F27" s="224"/>
      <c r="G27" s="204">
        <v>0.80403136200001768</v>
      </c>
      <c r="H27" s="202"/>
      <c r="I27" s="199">
        <v>6.1913386146314102E-3</v>
      </c>
      <c r="J27" s="200"/>
      <c r="K27" s="203" t="s">
        <v>117</v>
      </c>
    </row>
    <row r="28" spans="1:11" s="84" customFormat="1" ht="15.75" x14ac:dyDescent="0.25">
      <c r="A28" s="196" t="s">
        <v>87</v>
      </c>
      <c r="B28" s="204">
        <v>-5.0000000939576239E-7</v>
      </c>
      <c r="C28" s="198"/>
      <c r="D28" s="199">
        <v>-3.8823606646660505E-8</v>
      </c>
      <c r="E28" s="200"/>
      <c r="F28" s="224"/>
      <c r="G28" s="204">
        <v>-0.12751300000004306</v>
      </c>
      <c r="H28" s="202"/>
      <c r="I28" s="199">
        <v>-1.9920396836345315E-3</v>
      </c>
      <c r="J28" s="200"/>
      <c r="K28" s="203" t="s">
        <v>115</v>
      </c>
    </row>
    <row r="29" spans="1:11" s="84" customFormat="1" ht="15.75" x14ac:dyDescent="0.25">
      <c r="A29" s="196" t="s">
        <v>88</v>
      </c>
      <c r="B29" s="204">
        <v>-1.0703351094321079E-8</v>
      </c>
      <c r="C29" s="198"/>
      <c r="D29" s="199">
        <v>-7.3331061799364343E-10</v>
      </c>
      <c r="E29" s="200"/>
      <c r="F29" s="224"/>
      <c r="G29" s="204">
        <v>-1.5210973458579247E-7</v>
      </c>
      <c r="H29" s="202"/>
      <c r="I29" s="199">
        <v>-2.0967317282426123E-9</v>
      </c>
      <c r="J29" s="200"/>
      <c r="K29" s="203" t="s">
        <v>115</v>
      </c>
    </row>
    <row r="30" spans="1:11" s="84" customFormat="1" ht="15.75" x14ac:dyDescent="0.25">
      <c r="A30" s="196" t="s">
        <v>90</v>
      </c>
      <c r="B30" s="204">
        <v>-3.711965042000001</v>
      </c>
      <c r="C30" s="198"/>
      <c r="D30" s="199">
        <v>0.34105034932286987</v>
      </c>
      <c r="E30" s="200"/>
      <c r="F30" s="224"/>
      <c r="G30" s="204">
        <v>5.2787610079999894</v>
      </c>
      <c r="H30" s="202"/>
      <c r="I30" s="199">
        <v>-9.7001090549081764E-2</v>
      </c>
      <c r="J30" s="200"/>
      <c r="K30" s="203" t="s">
        <v>112</v>
      </c>
    </row>
    <row r="31" spans="1:11" s="84" customFormat="1" ht="28.5" x14ac:dyDescent="0.25">
      <c r="A31" s="196" t="s">
        <v>89</v>
      </c>
      <c r="B31" s="204">
        <v>2.6300195927033485</v>
      </c>
      <c r="C31" s="198"/>
      <c r="D31" s="199">
        <v>-6.1790416350985804E-2</v>
      </c>
      <c r="E31" s="200"/>
      <c r="F31" s="224"/>
      <c r="G31" s="204">
        <v>-5.9552792158902719</v>
      </c>
      <c r="H31" s="202"/>
      <c r="I31" s="199">
        <v>2.8090717164509747E-2</v>
      </c>
      <c r="J31" s="200"/>
      <c r="K31" s="203" t="s">
        <v>113</v>
      </c>
    </row>
    <row r="32" spans="1:11" s="84" customFormat="1" ht="28.5" x14ac:dyDescent="0.25">
      <c r="A32" s="196" t="s">
        <v>22</v>
      </c>
      <c r="B32" s="204">
        <v>-4.1025955965778849E-9</v>
      </c>
      <c r="C32" s="205"/>
      <c r="D32" s="199">
        <v>-8.7324569433981494E-11</v>
      </c>
      <c r="E32" s="200"/>
      <c r="F32" s="224"/>
      <c r="G32" s="204">
        <v>-4.1025955965778849E-9</v>
      </c>
      <c r="H32" s="206"/>
      <c r="I32" s="199">
        <v>-8.7324569433981494E-11</v>
      </c>
      <c r="J32" s="200"/>
      <c r="K32" s="207" t="s">
        <v>118</v>
      </c>
    </row>
    <row r="33" spans="1:18" s="84" customFormat="1" ht="15.75" x14ac:dyDescent="0.25">
      <c r="A33" s="196" t="s">
        <v>86</v>
      </c>
      <c r="B33" s="204">
        <v>1.9160059999999999</v>
      </c>
      <c r="C33" s="205"/>
      <c r="D33" s="199" t="s">
        <v>83</v>
      </c>
      <c r="E33" s="200"/>
      <c r="F33" s="224"/>
      <c r="G33" s="204">
        <v>8.0150479999999984</v>
      </c>
      <c r="H33" s="206"/>
      <c r="I33" s="199" t="s">
        <v>141</v>
      </c>
      <c r="J33" s="200"/>
      <c r="K33" s="207" t="s">
        <v>125</v>
      </c>
    </row>
    <row r="34" spans="1:18" s="158" customFormat="1" ht="15.75" hidden="1" x14ac:dyDescent="0.25">
      <c r="A34" s="208" t="s">
        <v>23</v>
      </c>
      <c r="B34" s="209">
        <v>0</v>
      </c>
      <c r="C34" s="210"/>
      <c r="D34" s="211" t="s">
        <v>142</v>
      </c>
      <c r="E34" s="212"/>
      <c r="F34" s="225"/>
      <c r="G34" s="209">
        <v>-0.468032</v>
      </c>
      <c r="H34" s="214"/>
      <c r="I34" s="211">
        <v>-1</v>
      </c>
      <c r="J34" s="212"/>
      <c r="K34" s="215"/>
    </row>
    <row r="35" spans="1:18" s="158" customFormat="1" ht="15.75" hidden="1" x14ac:dyDescent="0.25">
      <c r="A35" s="208" t="s">
        <v>24</v>
      </c>
      <c r="B35" s="209">
        <v>0</v>
      </c>
      <c r="C35" s="210"/>
      <c r="D35" s="211" t="s">
        <v>142</v>
      </c>
      <c r="E35" s="212"/>
      <c r="F35" s="225"/>
      <c r="G35" s="209">
        <v>2.8959479999999997</v>
      </c>
      <c r="H35" s="214"/>
      <c r="I35" s="211">
        <v>1</v>
      </c>
      <c r="J35" s="212"/>
      <c r="K35" s="215"/>
    </row>
    <row r="36" spans="1:18" s="158" customFormat="1" ht="15.75" hidden="1" x14ac:dyDescent="0.25">
      <c r="A36" s="208" t="s">
        <v>25</v>
      </c>
      <c r="B36" s="209">
        <v>1.8794409999999999</v>
      </c>
      <c r="C36" s="210"/>
      <c r="D36" s="211" t="s">
        <v>142</v>
      </c>
      <c r="E36" s="212"/>
      <c r="F36" s="225"/>
      <c r="G36" s="209">
        <v>3.7588819999999998</v>
      </c>
      <c r="H36" s="214"/>
      <c r="I36" s="211" t="s">
        <v>141</v>
      </c>
      <c r="J36" s="212"/>
      <c r="K36" s="215"/>
    </row>
    <row r="37" spans="1:18" s="158" customFormat="1" ht="15.75" hidden="1" x14ac:dyDescent="0.25">
      <c r="A37" s="208" t="s">
        <v>26</v>
      </c>
      <c r="B37" s="209">
        <v>0</v>
      </c>
      <c r="C37" s="210"/>
      <c r="D37" s="211" t="s">
        <v>142</v>
      </c>
      <c r="E37" s="212"/>
      <c r="F37" s="225"/>
      <c r="G37" s="209">
        <v>1.8355629999999998</v>
      </c>
      <c r="H37" s="214"/>
      <c r="I37" s="211">
        <v>1</v>
      </c>
      <c r="J37" s="212"/>
      <c r="K37" s="215"/>
    </row>
    <row r="38" spans="1:18" s="158" customFormat="1" ht="15.75" hidden="1" x14ac:dyDescent="0.25">
      <c r="A38" s="208" t="s">
        <v>27</v>
      </c>
      <c r="B38" s="209">
        <v>0</v>
      </c>
      <c r="C38" s="210"/>
      <c r="D38" s="211" t="s">
        <v>142</v>
      </c>
      <c r="E38" s="212"/>
      <c r="F38" s="225"/>
      <c r="G38" s="209">
        <v>9.5069000000000001E-2</v>
      </c>
      <c r="H38" s="214"/>
      <c r="I38" s="211">
        <v>1</v>
      </c>
      <c r="J38" s="212"/>
      <c r="K38" s="215"/>
    </row>
    <row r="39" spans="1:18" s="1" customFormat="1" ht="15.75" hidden="1" x14ac:dyDescent="0.25">
      <c r="A39" s="208" t="s">
        <v>28</v>
      </c>
      <c r="B39" s="209">
        <v>0</v>
      </c>
      <c r="C39" s="216"/>
      <c r="D39" s="211" t="s">
        <v>142</v>
      </c>
      <c r="E39" s="217"/>
      <c r="F39" s="226"/>
      <c r="G39" s="209">
        <v>-9.5069000000000001E-2</v>
      </c>
      <c r="H39" s="218"/>
      <c r="I39" s="211">
        <v>-1</v>
      </c>
      <c r="J39" s="217"/>
      <c r="K39" s="215"/>
    </row>
    <row r="40" spans="1:18" s="1" customFormat="1" ht="15.75" hidden="1" x14ac:dyDescent="0.25">
      <c r="A40" s="208" t="s">
        <v>29</v>
      </c>
      <c r="B40" s="209">
        <v>3.6565E-2</v>
      </c>
      <c r="C40" s="216"/>
      <c r="D40" s="211" t="s">
        <v>142</v>
      </c>
      <c r="E40" s="217"/>
      <c r="F40" s="226"/>
      <c r="G40" s="209">
        <v>0</v>
      </c>
      <c r="H40" s="218"/>
      <c r="I40" s="211" t="s">
        <v>142</v>
      </c>
      <c r="J40" s="217"/>
      <c r="K40" s="215"/>
    </row>
    <row r="41" spans="1:18" s="1" customFormat="1" ht="15.75" hidden="1" x14ac:dyDescent="0.25">
      <c r="A41" s="208" t="s">
        <v>30</v>
      </c>
      <c r="B41" s="209">
        <v>0</v>
      </c>
      <c r="C41" s="216"/>
      <c r="D41" s="211" t="s">
        <v>84</v>
      </c>
      <c r="E41" s="217"/>
      <c r="F41" s="226"/>
      <c r="G41" s="209">
        <v>-7.3130000000000001E-3</v>
      </c>
      <c r="H41" s="218"/>
      <c r="I41" s="211">
        <v>-1</v>
      </c>
      <c r="J41" s="217"/>
      <c r="K41" s="215"/>
    </row>
    <row r="42" spans="1:18" ht="15.75" x14ac:dyDescent="0.25">
      <c r="A42" s="196" t="s">
        <v>31</v>
      </c>
      <c r="B42" s="204">
        <v>0</v>
      </c>
      <c r="C42" s="219"/>
      <c r="D42" s="199">
        <v>0</v>
      </c>
      <c r="E42" s="220"/>
      <c r="F42" s="227"/>
      <c r="G42" s="204">
        <v>0</v>
      </c>
      <c r="H42" s="221"/>
      <c r="I42" s="199">
        <v>0</v>
      </c>
      <c r="J42" s="220"/>
      <c r="K42" s="203" t="s">
        <v>133</v>
      </c>
    </row>
    <row r="43" spans="1:18" ht="28.5" x14ac:dyDescent="0.25">
      <c r="A43" s="196" t="s">
        <v>9</v>
      </c>
      <c r="B43" s="204">
        <v>-0.24090598000000002</v>
      </c>
      <c r="C43" s="219"/>
      <c r="D43" s="199" t="s">
        <v>145</v>
      </c>
      <c r="E43" s="220"/>
      <c r="F43" s="227"/>
      <c r="G43" s="204">
        <v>5.9564700999999998</v>
      </c>
      <c r="H43" s="221"/>
      <c r="I43" s="199" t="s">
        <v>141</v>
      </c>
      <c r="J43" s="220"/>
      <c r="K43" s="203" t="s">
        <v>123</v>
      </c>
    </row>
    <row r="44" spans="1:18" ht="15.75" hidden="1" x14ac:dyDescent="0.25">
      <c r="A44" s="196" t="s">
        <v>68</v>
      </c>
      <c r="B44" s="204">
        <v>0</v>
      </c>
      <c r="C44" s="219"/>
      <c r="D44" s="199" t="s">
        <v>142</v>
      </c>
      <c r="E44" s="220"/>
      <c r="F44" s="227"/>
      <c r="G44" s="204">
        <v>0</v>
      </c>
      <c r="H44" s="221"/>
      <c r="I44" s="199" t="s">
        <v>142</v>
      </c>
      <c r="J44" s="220"/>
      <c r="K44" s="222"/>
    </row>
    <row r="45" spans="1:18" ht="15.75" x14ac:dyDescent="0.25">
      <c r="A45" s="196" t="s">
        <v>34</v>
      </c>
      <c r="B45" s="204">
        <v>0</v>
      </c>
      <c r="C45" s="219"/>
      <c r="D45" s="199">
        <v>0</v>
      </c>
      <c r="E45" s="220"/>
      <c r="F45" s="227"/>
      <c r="G45" s="204">
        <v>8.7889656099999911</v>
      </c>
      <c r="H45" s="221"/>
      <c r="I45" s="199">
        <v>4.0878909813953444E-2</v>
      </c>
      <c r="J45" s="220"/>
      <c r="K45" s="203" t="s">
        <v>124</v>
      </c>
      <c r="L45" s="84"/>
      <c r="M45" s="84"/>
      <c r="N45" s="84"/>
      <c r="O45" s="84"/>
      <c r="P45" s="84"/>
      <c r="Q45" s="84"/>
      <c r="R45" s="84"/>
    </row>
    <row r="46" spans="1:18" ht="15.75" x14ac:dyDescent="0.25">
      <c r="A46" s="196" t="s">
        <v>35</v>
      </c>
      <c r="B46" s="204">
        <v>0</v>
      </c>
      <c r="C46" s="205"/>
      <c r="D46" s="199">
        <v>0</v>
      </c>
      <c r="E46" s="200"/>
      <c r="F46" s="224"/>
      <c r="G46" s="223">
        <v>0</v>
      </c>
      <c r="H46" s="206"/>
      <c r="I46" s="199">
        <v>0</v>
      </c>
      <c r="J46" s="200"/>
      <c r="K46" s="207" t="s">
        <v>127</v>
      </c>
      <c r="L46" s="84"/>
      <c r="M46" s="84"/>
      <c r="N46" s="84"/>
      <c r="O46" s="84"/>
      <c r="P46" s="84"/>
      <c r="Q46" s="84"/>
      <c r="R46" s="84"/>
    </row>
    <row r="47" spans="1:18" ht="15.75" x14ac:dyDescent="0.25">
      <c r="A47" s="196" t="s">
        <v>36</v>
      </c>
      <c r="B47" s="204">
        <v>-21.153839030635371</v>
      </c>
      <c r="C47" s="205"/>
      <c r="D47" s="199">
        <v>-0.97560282584524183</v>
      </c>
      <c r="E47" s="200"/>
      <c r="F47" s="224"/>
      <c r="G47" s="204">
        <v>-16.935576895937757</v>
      </c>
      <c r="H47" s="206"/>
      <c r="I47" s="199">
        <v>-0.15073733154296379</v>
      </c>
      <c r="J47" s="200"/>
      <c r="K47" s="207" t="s">
        <v>126</v>
      </c>
      <c r="L47" s="84"/>
      <c r="M47" s="84"/>
      <c r="N47" s="84"/>
      <c r="O47" s="84"/>
      <c r="P47" s="84"/>
      <c r="Q47" s="84"/>
      <c r="R47" s="84"/>
    </row>
    <row r="48" spans="1:18" ht="15.75" x14ac:dyDescent="0.25">
      <c r="A48" s="85" t="s">
        <v>39</v>
      </c>
      <c r="B48" s="106">
        <v>27.509000000000015</v>
      </c>
      <c r="C48" s="105"/>
      <c r="D48" s="92">
        <v>0.36893633571610612</v>
      </c>
      <c r="E48" s="93"/>
      <c r="F48" s="224"/>
      <c r="G48" s="132">
        <v>168.16080442731084</v>
      </c>
      <c r="H48" s="93"/>
      <c r="I48" s="92">
        <v>0.46983154853596459</v>
      </c>
      <c r="J48" s="93"/>
      <c r="K48" s="87" t="s">
        <v>122</v>
      </c>
      <c r="L48" s="84"/>
      <c r="M48" s="84"/>
      <c r="N48" s="84"/>
      <c r="O48" s="84"/>
      <c r="P48" s="84"/>
      <c r="Q48" s="84"/>
      <c r="R48" s="84"/>
    </row>
    <row r="49" spans="1:18" ht="6" customHeight="1" thickBot="1" x14ac:dyDescent="0.3">
      <c r="A49" s="88"/>
      <c r="B49" s="95"/>
      <c r="C49" s="89"/>
      <c r="D49" s="95"/>
      <c r="E49" s="94"/>
      <c r="F49" s="228"/>
      <c r="G49" s="96"/>
      <c r="H49" s="97"/>
      <c r="I49" s="96"/>
      <c r="J49" s="97"/>
      <c r="K49" s="90"/>
      <c r="L49" s="84"/>
      <c r="M49" s="84"/>
      <c r="N49" s="84"/>
      <c r="O49" s="84"/>
      <c r="P49" s="84"/>
      <c r="Q49" s="84"/>
      <c r="R49" s="84"/>
    </row>
  </sheetData>
  <mergeCells count="15">
    <mergeCell ref="B8:E8"/>
    <mergeCell ref="G8:J8"/>
    <mergeCell ref="A1:K1"/>
    <mergeCell ref="A7:K7"/>
    <mergeCell ref="A9:A10"/>
    <mergeCell ref="B9:C10"/>
    <mergeCell ref="D9:E10"/>
    <mergeCell ref="K9:K10"/>
    <mergeCell ref="G9:H10"/>
    <mergeCell ref="I9:J10"/>
    <mergeCell ref="A2:K2"/>
    <mergeCell ref="A3:K3"/>
    <mergeCell ref="A5:K5"/>
    <mergeCell ref="A6:K6"/>
    <mergeCell ref="A4:K4"/>
  </mergeCells>
  <conditionalFormatting sqref="A9:B9 D9 A10">
    <cfRule type="cellIs" dxfId="5" priority="4053" operator="equal">
      <formula>"Hide No Variance"</formula>
    </cfRule>
  </conditionalFormatting>
  <conditionalFormatting sqref="B11:B19">
    <cfRule type="cellIs" dxfId="4" priority="4008" operator="equal">
      <formula>"HIDE "</formula>
    </cfRule>
  </conditionalFormatting>
  <conditionalFormatting sqref="B32:B48">
    <cfRule type="cellIs" dxfId="3" priority="155" operator="equal">
      <formula>"HIDE "</formula>
    </cfRule>
  </conditionalFormatting>
  <conditionalFormatting sqref="D11:D50 I11:I50">
    <cfRule type="cellIs" dxfId="2" priority="4" operator="equal">
      <formula>"N/A "</formula>
    </cfRule>
  </conditionalFormatting>
  <conditionalFormatting sqref="G9 I9">
    <cfRule type="cellIs" dxfId="1" priority="1" operator="equal">
      <formula>"Hide No Variance"</formula>
    </cfRule>
  </conditionalFormatting>
  <conditionalFormatting sqref="J21:J31">
    <cfRule type="cellIs" dxfId="0" priority="4052" operator="equal">
      <formula>"HIDE 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12</xdr:col>
                <xdr:colOff>19050</xdr:colOff>
                <xdr:row>6</xdr:row>
                <xdr:rowOff>123825</xdr:rowOff>
              </from>
              <to>
                <xdr:col>14</xdr:col>
                <xdr:colOff>400050</xdr:colOff>
                <xdr:row>8</xdr:row>
                <xdr:rowOff>228600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12</xdr:col>
                <xdr:colOff>19050</xdr:colOff>
                <xdr:row>2</xdr:row>
                <xdr:rowOff>257175</xdr:rowOff>
              </from>
              <to>
                <xdr:col>14</xdr:col>
                <xdr:colOff>314325</xdr:colOff>
                <xdr:row>5</xdr:row>
                <xdr:rowOff>114300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12</xdr:col>
                <xdr:colOff>9525</xdr:colOff>
                <xdr:row>0</xdr:row>
                <xdr:rowOff>171450</xdr:rowOff>
              </from>
              <to>
                <xdr:col>13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JAN-NOV Cons Subsidies-ACCRUAL</vt:lpstr>
      <vt:lpstr>JAN-NOV Variance Expl-ACCRUAL</vt:lpstr>
      <vt:lpstr>JAN-NOV Cons Subs-CASH By Ag</vt:lpstr>
      <vt:lpstr>JAN-NOV Variance Expl-CASH</vt:lpstr>
      <vt:lpstr>'JAN-NOV Cons Subs-CASH By Ag'!Print_Area</vt:lpstr>
      <vt:lpstr>'JAN-NOV Cons Subsidies-ACCRUAL'!Print_Area</vt:lpstr>
      <vt:lpstr>'JAN-NOV Variance Expl-ACCRUAL'!Print_Area</vt:lpstr>
      <vt:lpstr>'JAN-NOV Variance Expl-CASH'!Print_Area</vt:lpstr>
      <vt:lpstr>'JAN-NOV Variance Expl-ACCRUAL'!Print_Titles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Vasserman, Jane</dc:creator>
  <cp:lastModifiedBy>Davis, Karey</cp:lastModifiedBy>
  <cp:lastPrinted>2023-06-22T16:19:55Z</cp:lastPrinted>
  <dcterms:created xsi:type="dcterms:W3CDTF">2019-09-09T16:24:34Z</dcterms:created>
  <dcterms:modified xsi:type="dcterms:W3CDTF">2023-06-22T16:33:07Z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