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chartsheets/sheet1.xml" ContentType="application/vnd.openxmlformats-officedocument.spreadsheetml.chart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ustomProperty1.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8431"/>
  <workbookPr codeName="ThisWorkbook" defaultThemeVersion="124226"/>
  <mc:AlternateContent xmlns:mc="http://schemas.openxmlformats.org/markup-compatibility/2006">
    <mc:Choice Requires="x15">
      <x15ac:absPath xmlns:x15ac="http://schemas.microsoft.com/office/spreadsheetml/2010/11/ac" url="S:\BGT_Shared\2019\2019 AAG Monthly Reports\Consolidated\12-2019\MTA Consolidated Reports. pdfs\Excel &amp; Word\Versions for Joshua\"/>
    </mc:Choice>
  </mc:AlternateContent>
  <bookViews>
    <workbookView xWindow="0" yWindow="0" windowWidth="28800" windowHeight="12435" tabRatio="793" firstSheet="2" activeTab="2"/>
  </bookViews>
  <sheets>
    <sheet name="Accrued Data" sheetId="24" state="hidden" r:id="rId1"/>
    <sheet name="Chart1" sheetId="116" state="hidden" r:id="rId2"/>
    <sheet name="Consolidated Variance Data" sheetId="64" r:id="rId3"/>
  </sheets>
  <externalReferences>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s>
  <definedNames>
    <definedName name="\a">#REF!</definedName>
    <definedName name="\a2">'[1]95YREND'!$C$65</definedName>
    <definedName name="\b">#REF!</definedName>
    <definedName name="\c">#REF!</definedName>
    <definedName name="\d">#REF!</definedName>
    <definedName name="\e">#REF!</definedName>
    <definedName name="\f">#REF!</definedName>
    <definedName name="\G">#REF!</definedName>
    <definedName name="\j">#REF!</definedName>
    <definedName name="\L">[2]A!#REF!</definedName>
    <definedName name="\p">#REF!</definedName>
    <definedName name="\r">#REF!</definedName>
    <definedName name="\s">#REF!</definedName>
    <definedName name="\W">#REF!</definedName>
    <definedName name="_">#REF!</definedName>
    <definedName name="_____________________fue04">'[3]Centralized Electronics - 1NN:27 HR Expand Safety Training'!$C$84</definedName>
    <definedName name="_____________________fue05">'[3]Centralized Electronics - 1NN:27 HR Expand Safety Training'!$D$84</definedName>
    <definedName name="_____________________fue06">'[3]Centralized Electronics - 1NN:27 HR Expand Safety Training'!$E$84</definedName>
    <definedName name="_____________________fue07">'[3]Centralized Electronics - 1NN:27 HR Expand Safety Training'!$F$84</definedName>
    <definedName name="_____________________fue08">'[3]Centralized Electronics - 1NN:27 HR Expand Safety Training'!$G$84</definedName>
    <definedName name="_____________________fue09">'[3]Centralized Electronics - 1NN:27 HR Expand Safety Training'!$H$84</definedName>
    <definedName name="_____________________ins04">'[3]Centralized Electronics - 1NN:27 HR Expand Safety Training'!$C$85</definedName>
    <definedName name="_____________________ins05">'[3]Centralized Electronics - 1NN:27 HR Expand Safety Training'!$D$85</definedName>
    <definedName name="_____________________ins06">'[3]Centralized Electronics - 1NN:27 HR Expand Safety Training'!$E$85</definedName>
    <definedName name="_____________________ins07">'[3]Centralized Electronics - 1NN:27 HR Expand Safety Training'!$F$85</definedName>
    <definedName name="_____________________ins08">'[3]Centralized Electronics - 1NN:27 HR Expand Safety Training'!$G$85</definedName>
    <definedName name="_____________________ins09">'[3]Centralized Electronics - 1NN:27 HR Expand Safety Training'!$H$85</definedName>
    <definedName name="_____________________lia04">'[3]Centralized Electronics - 1NN:27 HR Expand Safety Training'!$C$86</definedName>
    <definedName name="_____________________lia05">'[3]Centralized Electronics - 1NN:27 HR Expand Safety Training'!$D$86</definedName>
    <definedName name="_____________________lia06">'[3]Centralized Electronics - 1NN:27 HR Expand Safety Training'!$E$86</definedName>
    <definedName name="_____________________lia07">'[3]Centralized Electronics - 1NN:27 HR Expand Safety Training'!$F$86</definedName>
    <definedName name="_____________________lia08">'[3]Centralized Electronics - 1NN:27 HR Expand Safety Training'!$G$86</definedName>
    <definedName name="_____________________lia09">'[3]Centralized Electronics - 1NN:27 HR Expand Safety Training'!$H$86</definedName>
    <definedName name="_____________________mat04">'[3]Centralized Electronics - 1NN:27 HR Expand Safety Training'!$C$90</definedName>
    <definedName name="_____________________mat05">'[3]Centralized Electronics - 1NN:27 HR Expand Safety Training'!$D$90</definedName>
    <definedName name="_____________________mat06">'[3]Centralized Electronics - 1NN:27 HR Expand Safety Training'!$E$90</definedName>
    <definedName name="_____________________mat07">'[3]Centralized Electronics - 1NN:27 HR Expand Safety Training'!$F$90</definedName>
    <definedName name="_____________________mat08">'[3]Centralized Electronics - 1NN:27 HR Expand Safety Training'!$G$90</definedName>
    <definedName name="_____________________mat09">'[3]Centralized Electronics - 1NN:27 HR Expand Safety Training'!$H$90</definedName>
    <definedName name="_____________________med04">'[3]Centralized Electronics - 1NN:27 HR Expand Safety Training'!$C$78</definedName>
    <definedName name="_____________________med05">'[3]Centralized Electronics - 1NN:27 HR Expand Safety Training'!$D$78</definedName>
    <definedName name="_____________________med06">'[3]Centralized Electronics - 1NN:27 HR Expand Safety Training'!$E$78</definedName>
    <definedName name="_____________________med07">'[3]Centralized Electronics - 1NN:27 HR Expand Safety Training'!$F$78</definedName>
    <definedName name="_____________________med08">'[3]Centralized Electronics - 1NN:27 HR Expand Safety Training'!$G$78</definedName>
    <definedName name="_____________________med09">'[3]Centralized Electronics - 1NN:27 HR Expand Safety Training'!$H$78</definedName>
    <definedName name="_____________________moc04">'[3]Centralized Electronics - 1NN:27 HR Expand Safety Training'!$C$88</definedName>
    <definedName name="_____________________moc05">'[3]Centralized Electronics - 1NN:27 HR Expand Safety Training'!$D$88</definedName>
    <definedName name="_____________________moc06">'[3]Centralized Electronics - 1NN:27 HR Expand Safety Training'!$E$88</definedName>
    <definedName name="_____________________moc07">'[3]Centralized Electronics - 1NN:27 HR Expand Safety Training'!$F$88</definedName>
    <definedName name="_____________________moc08">'[3]Centralized Electronics - 1NN:27 HR Expand Safety Training'!$G$88</definedName>
    <definedName name="_____________________moc09">'[3]Centralized Electronics - 1NN:27 HR Expand Safety Training'!$H$88</definedName>
    <definedName name="_____________________Non2006">[4]Details!#REF!</definedName>
    <definedName name="_____________________Non2007">[4]Details!#REF!</definedName>
    <definedName name="_____________________Non2008">[4]Details!#REF!</definedName>
    <definedName name="_____________________Non2009">[4]Details!#REF!</definedName>
    <definedName name="_____________________obe04">'[3]Centralized Electronics - 1NN:27 HR Expand Safety Training'!$C$91</definedName>
    <definedName name="_____________________obe05">'[3]Centralized Electronics - 1NN:27 HR Expand Safety Training'!$D$91</definedName>
    <definedName name="_____________________obe06">'[3]Centralized Electronics - 1NN:27 HR Expand Safety Training'!$E$91</definedName>
    <definedName name="_____________________obe07">'[3]Centralized Electronics - 1NN:27 HR Expand Safety Training'!$F$91</definedName>
    <definedName name="_____________________obe08">'[3]Centralized Electronics - 1NN:27 HR Expand Safety Training'!$G$91</definedName>
    <definedName name="_____________________obe09">'[3]Centralized Electronics - 1NN:27 HR Expand Safety Training'!$H$91</definedName>
    <definedName name="_____________________ofb04">'[3]Centralized Electronics - 1NN:27 HR Expand Safety Training'!$C$79</definedName>
    <definedName name="_____________________ofb05">'[3]Centralized Electronics - 1NN:27 HR Expand Safety Training'!$D$79</definedName>
    <definedName name="_____________________ofb06">'[3]Centralized Electronics - 1NN:27 HR Expand Safety Training'!$E$79</definedName>
    <definedName name="_____________________ofb07">'[3]Centralized Electronics - 1NN:27 HR Expand Safety Training'!$F$79</definedName>
    <definedName name="_____________________ofb08">'[3]Centralized Electronics - 1NN:27 HR Expand Safety Training'!$G$79</definedName>
    <definedName name="_____________________ofb09">'[3]Centralized Electronics - 1NN:27 HR Expand Safety Training'!$H$79</definedName>
    <definedName name="_____________________ot04">'[3]Centralized Electronics - 1NN:27 HR Expand Safety Training'!$C$76</definedName>
    <definedName name="_____________________ot05">'[3]Centralized Electronics - 1NN:27 HR Expand Safety Training'!$D$76</definedName>
    <definedName name="_____________________ot06">'[3]Centralized Electronics - 1NN:27 HR Expand Safety Training'!$E$76</definedName>
    <definedName name="_____________________ot07">'[3]Centralized Electronics - 1NN:27 HR Expand Safety Training'!$F$76</definedName>
    <definedName name="_____________________ot08">'[3]Centralized Electronics - 1NN:27 HR Expand Safety Training'!$G$76</definedName>
    <definedName name="_____________________ot09">'[3]Centralized Electronics - 1NN:27 HR Expand Safety Training'!$H$76</definedName>
    <definedName name="_____________________par04">'[3]Centralized Electronics - 1NN:27 HR Expand Safety Training'!$C$87</definedName>
    <definedName name="_____________________par05">'[3]Centralized Electronics - 1NN:27 HR Expand Safety Training'!$D$87</definedName>
    <definedName name="_____________________par06">'[3]Centralized Electronics - 1NN:27 HR Expand Safety Training'!$E$87</definedName>
    <definedName name="_____________________par07">'[3]Centralized Electronics - 1NN:27 HR Expand Safety Training'!$F$87</definedName>
    <definedName name="_____________________par08">'[3]Centralized Electronics - 1NN:27 HR Expand Safety Training'!$G$87</definedName>
    <definedName name="_____________________par09">'[3]Centralized Electronics - 1NN:27 HR Expand Safety Training'!$H$87</definedName>
    <definedName name="_____________________pay04">'[3]Centralized Electronics - 1NN:27 HR Expand Safety Training'!$C$75</definedName>
    <definedName name="_____________________pay05">'[3]Centralized Electronics - 1NN:27 HR Expand Safety Training'!$D$75</definedName>
    <definedName name="_____________________pay06">'[3]Centralized Electronics - 1NN:27 HR Expand Safety Training'!$E$75</definedName>
    <definedName name="_____________________pay07">'[3]Centralized Electronics - 1NN:27 HR Expand Safety Training'!$F$75</definedName>
    <definedName name="_____________________pay08">'[3]Centralized Electronics - 1NN:27 HR Expand Safety Training'!$G$75</definedName>
    <definedName name="_____________________pay09">'[3]Centralized Electronics - 1NN:27 HR Expand Safety Training'!$H$75</definedName>
    <definedName name="_____________________Pay2006">[4]Details!#REF!</definedName>
    <definedName name="_____________________Pay2007">[4]Details!#REF!</definedName>
    <definedName name="_____________________Pay2008">[4]Details!#REF!</definedName>
    <definedName name="_____________________Pay2009">[4]Details!#REF!</definedName>
    <definedName name="_____________________pen04">'[3]Centralized Electronics - 1NN:27 HR Expand Safety Training'!$C$77</definedName>
    <definedName name="_____________________pen05">'[3]Centralized Electronics - 1NN:27 HR Expand Safety Training'!$D$77</definedName>
    <definedName name="_____________________pen06">'[3]Centralized Electronics - 1NN:27 HR Expand Safety Training'!$E$77</definedName>
    <definedName name="_____________________pen07">'[3]Centralized Electronics - 1NN:27 HR Expand Safety Training'!$F$77</definedName>
    <definedName name="_____________________pen08">'[3]Centralized Electronics - 1NN:27 HR Expand Safety Training'!$G$77</definedName>
    <definedName name="_____________________pen09">'[3]Centralized Electronics - 1NN:27 HR Expand Safety Training'!$H$77</definedName>
    <definedName name="_____________________pos04">'[5]Admin &amp; Fin Redu -1P:119 EVP-rev-contracted security'!$C$44</definedName>
    <definedName name="_____________________pos05">'[5]Admin &amp; Fin Redu -1P:119 EVP-rev-contracted security'!$D$44</definedName>
    <definedName name="_____________________pos06">'[5]Admin &amp; Fin Redu -1P:119 EVP-rev-contracted security'!$E$44</definedName>
    <definedName name="_____________________pos07">'[5]Admin &amp; Fin Redu -1P:119 EVP-rev-contracted security'!$F$44</definedName>
    <definedName name="_____________________pos08">'[5]Admin &amp; Fin Redu -1P:119 EVP-rev-contracted security'!$G$44</definedName>
    <definedName name="_____________________pos09">'[5]Admin &amp; Fin Redu -1P:119 EVP-rev-contracted security'!$H$44</definedName>
    <definedName name="_____________________pow04">'[3]Centralized Electronics - 1NN:27 HR Expand Safety Training'!$C$83</definedName>
    <definedName name="_____________________pow05">'[3]Centralized Electronics - 1NN:27 HR Expand Safety Training'!$D$83</definedName>
    <definedName name="_____________________pow06">'[3]Centralized Electronics - 1NN:27 HR Expand Safety Training'!$E$83</definedName>
    <definedName name="_____________________pow07">'[3]Centralized Electronics - 1NN:27 HR Expand Safety Training'!$F$83</definedName>
    <definedName name="_____________________pow08">'[3]Centralized Electronics - 1NN:27 HR Expand Safety Training'!$G$83</definedName>
    <definedName name="_____________________pow09">'[3]Centralized Electronics - 1NN:27 HR Expand Safety Training'!$H$83</definedName>
    <definedName name="_____________________psc04">'[3]Centralized Electronics - 1NN:27 HR Expand Safety Training'!$C$89</definedName>
    <definedName name="_____________________psc05">'[3]Centralized Electronics - 1NN:27 HR Expand Safety Training'!$D$89</definedName>
    <definedName name="_____________________psc06">'[3]Centralized Electronics - 1NN:27 HR Expand Safety Training'!$E$89</definedName>
    <definedName name="_____________________psc07">'[3]Centralized Electronics - 1NN:27 HR Expand Safety Training'!$F$89</definedName>
    <definedName name="_____________________psc08">'[3]Centralized Electronics - 1NN:27 HR Expand Safety Training'!$G$89</definedName>
    <definedName name="_____________________psc09">'[3]Centralized Electronics - 1NN:27 HR Expand Safety Training'!$H$89</definedName>
    <definedName name="_____________________rev04">'[5]Admin &amp; Fin Redu -1P:119 EVP-rev-contracted security'!$C$85</definedName>
    <definedName name="_____________________rev05">'[5]Admin &amp; Fin Redu -1P:119 EVP-rev-contracted security'!$D$85</definedName>
    <definedName name="_____________________rev06">'[5]Admin &amp; Fin Redu -1P:119 EVP-rev-contracted security'!$E$85</definedName>
    <definedName name="_____________________rev07">'[5]Admin &amp; Fin Redu -1P:119 EVP-rev-contracted security'!$F$85</definedName>
    <definedName name="_____________________rev08">'[5]Admin &amp; Fin Redu -1P:119 EVP-rev-contracted security'!$G$85</definedName>
    <definedName name="_____________________rev09">'[5]Admin &amp; Fin Redu -1P:119 EVP-rev-contracted security'!$H$85</definedName>
    <definedName name="_____________________roh04">'[3]Centralized Electronics - 1NN:27 HR Expand Safety Training'!$C$80</definedName>
    <definedName name="_____________________roh05">'[3]Centralized Electronics - 1NN:27 HR Expand Safety Training'!$D$80</definedName>
    <definedName name="_____________________roh06">'[3]Centralized Electronics - 1NN:27 HR Expand Safety Training'!$E$80</definedName>
    <definedName name="_____________________roh07">'[3]Centralized Electronics - 1NN:27 HR Expand Safety Training'!$F$80</definedName>
    <definedName name="_____________________roh08">'[3]Centralized Electronics - 1NN:27 HR Expand Safety Training'!$G$80</definedName>
    <definedName name="_____________________roh09">'[3]Centralized Electronics - 1NN:27 HR Expand Safety Training'!$H$80</definedName>
    <definedName name="____________________fue04">'[3]Centralized Electronics - 1NN:27 HR Expand Safety Training'!$C$84</definedName>
    <definedName name="____________________fue05">'[3]Centralized Electronics - 1NN:27 HR Expand Safety Training'!$D$84</definedName>
    <definedName name="____________________fue06">'[3]Centralized Electronics - 1NN:27 HR Expand Safety Training'!$E$84</definedName>
    <definedName name="____________________fue07">'[3]Centralized Electronics - 1NN:27 HR Expand Safety Training'!$F$84</definedName>
    <definedName name="____________________fue08">'[3]Centralized Electronics - 1NN:27 HR Expand Safety Training'!$G$84</definedName>
    <definedName name="____________________fue09">'[3]Centralized Electronics - 1NN:27 HR Expand Safety Training'!$H$84</definedName>
    <definedName name="____________________ins04">'[3]Centralized Electronics - 1NN:27 HR Expand Safety Training'!$C$85</definedName>
    <definedName name="____________________ins05">'[3]Centralized Electronics - 1NN:27 HR Expand Safety Training'!$D$85</definedName>
    <definedName name="____________________ins06">'[3]Centralized Electronics - 1NN:27 HR Expand Safety Training'!$E$85</definedName>
    <definedName name="____________________ins07">'[3]Centralized Electronics - 1NN:27 HR Expand Safety Training'!$F$85</definedName>
    <definedName name="____________________ins08">'[3]Centralized Electronics - 1NN:27 HR Expand Safety Training'!$G$85</definedName>
    <definedName name="____________________ins09">'[3]Centralized Electronics - 1NN:27 HR Expand Safety Training'!$H$85</definedName>
    <definedName name="____________________lia04">'[3]Centralized Electronics - 1NN:27 HR Expand Safety Training'!$C$86</definedName>
    <definedName name="____________________lia05">'[3]Centralized Electronics - 1NN:27 HR Expand Safety Training'!$D$86</definedName>
    <definedName name="____________________lia06">'[3]Centralized Electronics - 1NN:27 HR Expand Safety Training'!$E$86</definedName>
    <definedName name="____________________lia07">'[3]Centralized Electronics - 1NN:27 HR Expand Safety Training'!$F$86</definedName>
    <definedName name="____________________lia08">'[3]Centralized Electronics - 1NN:27 HR Expand Safety Training'!$G$86</definedName>
    <definedName name="____________________lia09">'[3]Centralized Electronics - 1NN:27 HR Expand Safety Training'!$H$86</definedName>
    <definedName name="____________________mat04">'[3]Centralized Electronics - 1NN:27 HR Expand Safety Training'!$C$90</definedName>
    <definedName name="____________________mat05">'[3]Centralized Electronics - 1NN:27 HR Expand Safety Training'!$D$90</definedName>
    <definedName name="____________________mat06">'[3]Centralized Electronics - 1NN:27 HR Expand Safety Training'!$E$90</definedName>
    <definedName name="____________________mat07">'[3]Centralized Electronics - 1NN:27 HR Expand Safety Training'!$F$90</definedName>
    <definedName name="____________________mat08">'[3]Centralized Electronics - 1NN:27 HR Expand Safety Training'!$G$90</definedName>
    <definedName name="____________________mat09">'[3]Centralized Electronics - 1NN:27 HR Expand Safety Training'!$H$90</definedName>
    <definedName name="____________________med04">'[3]Centralized Electronics - 1NN:27 HR Expand Safety Training'!$C$78</definedName>
    <definedName name="____________________med05">'[3]Centralized Electronics - 1NN:27 HR Expand Safety Training'!$D$78</definedName>
    <definedName name="____________________med06">'[3]Centralized Electronics - 1NN:27 HR Expand Safety Training'!$E$78</definedName>
    <definedName name="____________________med07">'[3]Centralized Electronics - 1NN:27 HR Expand Safety Training'!$F$78</definedName>
    <definedName name="____________________med08">'[3]Centralized Electronics - 1NN:27 HR Expand Safety Training'!$G$78</definedName>
    <definedName name="____________________med09">'[3]Centralized Electronics - 1NN:27 HR Expand Safety Training'!$H$78</definedName>
    <definedName name="____________________moc04">'[3]Centralized Electronics - 1NN:27 HR Expand Safety Training'!$C$88</definedName>
    <definedName name="____________________moc05">'[3]Centralized Electronics - 1NN:27 HR Expand Safety Training'!$D$88</definedName>
    <definedName name="____________________moc06">'[3]Centralized Electronics - 1NN:27 HR Expand Safety Training'!$E$88</definedName>
    <definedName name="____________________moc07">'[3]Centralized Electronics - 1NN:27 HR Expand Safety Training'!$F$88</definedName>
    <definedName name="____________________moc08">'[3]Centralized Electronics - 1NN:27 HR Expand Safety Training'!$G$88</definedName>
    <definedName name="____________________moc09">'[3]Centralized Electronics - 1NN:27 HR Expand Safety Training'!$H$88</definedName>
    <definedName name="____________________Non2006">[4]Details!#REF!</definedName>
    <definedName name="____________________Non2007">[4]Details!#REF!</definedName>
    <definedName name="____________________Non2008">[4]Details!#REF!</definedName>
    <definedName name="____________________Non2009">[4]Details!#REF!</definedName>
    <definedName name="____________________obe04">'[3]Centralized Electronics - 1NN:27 HR Expand Safety Training'!$C$91</definedName>
    <definedName name="____________________obe05">'[3]Centralized Electronics - 1NN:27 HR Expand Safety Training'!$D$91</definedName>
    <definedName name="____________________obe06">'[3]Centralized Electronics - 1NN:27 HR Expand Safety Training'!$E$91</definedName>
    <definedName name="____________________obe07">'[3]Centralized Electronics - 1NN:27 HR Expand Safety Training'!$F$91</definedName>
    <definedName name="____________________obe08">'[3]Centralized Electronics - 1NN:27 HR Expand Safety Training'!$G$91</definedName>
    <definedName name="____________________obe09">'[3]Centralized Electronics - 1NN:27 HR Expand Safety Training'!$H$91</definedName>
    <definedName name="____________________ofb04">'[3]Centralized Electronics - 1NN:27 HR Expand Safety Training'!$C$79</definedName>
    <definedName name="____________________ofb05">'[3]Centralized Electronics - 1NN:27 HR Expand Safety Training'!$D$79</definedName>
    <definedName name="____________________ofb06">'[3]Centralized Electronics - 1NN:27 HR Expand Safety Training'!$E$79</definedName>
    <definedName name="____________________ofb07">'[3]Centralized Electronics - 1NN:27 HR Expand Safety Training'!$F$79</definedName>
    <definedName name="____________________ofb08">'[3]Centralized Electronics - 1NN:27 HR Expand Safety Training'!$G$79</definedName>
    <definedName name="____________________ofb09">'[3]Centralized Electronics - 1NN:27 HR Expand Safety Training'!$H$79</definedName>
    <definedName name="____________________ot04">'[3]Centralized Electronics - 1NN:27 HR Expand Safety Training'!$C$76</definedName>
    <definedName name="____________________ot05">'[3]Centralized Electronics - 1NN:27 HR Expand Safety Training'!$D$76</definedName>
    <definedName name="____________________ot06">'[3]Centralized Electronics - 1NN:27 HR Expand Safety Training'!$E$76</definedName>
    <definedName name="____________________ot07">'[3]Centralized Electronics - 1NN:27 HR Expand Safety Training'!$F$76</definedName>
    <definedName name="____________________ot08">'[3]Centralized Electronics - 1NN:27 HR Expand Safety Training'!$G$76</definedName>
    <definedName name="____________________ot09">'[3]Centralized Electronics - 1NN:27 HR Expand Safety Training'!$H$76</definedName>
    <definedName name="____________________par04">'[3]Centralized Electronics - 1NN:27 HR Expand Safety Training'!$C$87</definedName>
    <definedName name="____________________par05">'[3]Centralized Electronics - 1NN:27 HR Expand Safety Training'!$D$87</definedName>
    <definedName name="____________________par06">'[3]Centralized Electronics - 1NN:27 HR Expand Safety Training'!$E$87</definedName>
    <definedName name="____________________par07">'[3]Centralized Electronics - 1NN:27 HR Expand Safety Training'!$F$87</definedName>
    <definedName name="____________________par08">'[3]Centralized Electronics - 1NN:27 HR Expand Safety Training'!$G$87</definedName>
    <definedName name="____________________par09">'[3]Centralized Electronics - 1NN:27 HR Expand Safety Training'!$H$87</definedName>
    <definedName name="____________________pay04">'[3]Centralized Electronics - 1NN:27 HR Expand Safety Training'!$C$75</definedName>
    <definedName name="____________________pay05">'[3]Centralized Electronics - 1NN:27 HR Expand Safety Training'!$D$75</definedName>
    <definedName name="____________________pay06">'[3]Centralized Electronics - 1NN:27 HR Expand Safety Training'!$E$75</definedName>
    <definedName name="____________________pay07">'[3]Centralized Electronics - 1NN:27 HR Expand Safety Training'!$F$75</definedName>
    <definedName name="____________________pay08">'[3]Centralized Electronics - 1NN:27 HR Expand Safety Training'!$G$75</definedName>
    <definedName name="____________________pay09">'[3]Centralized Electronics - 1NN:27 HR Expand Safety Training'!$H$75</definedName>
    <definedName name="____________________Pay2006">[4]Details!#REF!</definedName>
    <definedName name="____________________Pay2007">[4]Details!#REF!</definedName>
    <definedName name="____________________Pay2008">[4]Details!#REF!</definedName>
    <definedName name="____________________Pay2009">[4]Details!#REF!</definedName>
    <definedName name="____________________pen04">'[3]Centralized Electronics - 1NN:27 HR Expand Safety Training'!$C$77</definedName>
    <definedName name="____________________pen05">'[3]Centralized Electronics - 1NN:27 HR Expand Safety Training'!$D$77</definedName>
    <definedName name="____________________pen06">'[3]Centralized Electronics - 1NN:27 HR Expand Safety Training'!$E$77</definedName>
    <definedName name="____________________pen07">'[3]Centralized Electronics - 1NN:27 HR Expand Safety Training'!$F$77</definedName>
    <definedName name="____________________pen08">'[3]Centralized Electronics - 1NN:27 HR Expand Safety Training'!$G$77</definedName>
    <definedName name="____________________pen09">'[3]Centralized Electronics - 1NN:27 HR Expand Safety Training'!$H$77</definedName>
    <definedName name="____________________pos04">'[5]Admin &amp; Fin Redu -1P:119 EVP-rev-contracted security'!$C$44</definedName>
    <definedName name="____________________pos05">'[5]Admin &amp; Fin Redu -1P:119 EVP-rev-contracted security'!$D$44</definedName>
    <definedName name="____________________pos06">'[5]Admin &amp; Fin Redu -1P:119 EVP-rev-contracted security'!$E$44</definedName>
    <definedName name="____________________pos07">'[5]Admin &amp; Fin Redu -1P:119 EVP-rev-contracted security'!$F$44</definedName>
    <definedName name="____________________pos08">'[5]Admin &amp; Fin Redu -1P:119 EVP-rev-contracted security'!$G$44</definedName>
    <definedName name="____________________pos09">'[5]Admin &amp; Fin Redu -1P:119 EVP-rev-contracted security'!$H$44</definedName>
    <definedName name="____________________pow04">'[3]Centralized Electronics - 1NN:27 HR Expand Safety Training'!$C$83</definedName>
    <definedName name="____________________pow05">'[3]Centralized Electronics - 1NN:27 HR Expand Safety Training'!$D$83</definedName>
    <definedName name="____________________pow06">'[3]Centralized Electronics - 1NN:27 HR Expand Safety Training'!$E$83</definedName>
    <definedName name="____________________pow07">'[3]Centralized Electronics - 1NN:27 HR Expand Safety Training'!$F$83</definedName>
    <definedName name="____________________pow08">'[3]Centralized Electronics - 1NN:27 HR Expand Safety Training'!$G$83</definedName>
    <definedName name="____________________pow09">'[3]Centralized Electronics - 1NN:27 HR Expand Safety Training'!$H$83</definedName>
    <definedName name="____________________psc04">'[3]Centralized Electronics - 1NN:27 HR Expand Safety Training'!$C$89</definedName>
    <definedName name="____________________psc05">'[3]Centralized Electronics - 1NN:27 HR Expand Safety Training'!$D$89</definedName>
    <definedName name="____________________psc06">'[3]Centralized Electronics - 1NN:27 HR Expand Safety Training'!$E$89</definedName>
    <definedName name="____________________psc07">'[3]Centralized Electronics - 1NN:27 HR Expand Safety Training'!$F$89</definedName>
    <definedName name="____________________psc08">'[3]Centralized Electronics - 1NN:27 HR Expand Safety Training'!$G$89</definedName>
    <definedName name="____________________psc09">'[3]Centralized Electronics - 1NN:27 HR Expand Safety Training'!$H$89</definedName>
    <definedName name="____________________rev04">'[5]Admin &amp; Fin Redu -1P:119 EVP-rev-contracted security'!$C$85</definedName>
    <definedName name="____________________rev05">'[5]Admin &amp; Fin Redu -1P:119 EVP-rev-contracted security'!$D$85</definedName>
    <definedName name="____________________rev06">'[5]Admin &amp; Fin Redu -1P:119 EVP-rev-contracted security'!$E$85</definedName>
    <definedName name="____________________rev07">'[5]Admin &amp; Fin Redu -1P:119 EVP-rev-contracted security'!$F$85</definedName>
    <definedName name="____________________rev08">'[5]Admin &amp; Fin Redu -1P:119 EVP-rev-contracted security'!$G$85</definedName>
    <definedName name="____________________rev09">'[5]Admin &amp; Fin Redu -1P:119 EVP-rev-contracted security'!$H$85</definedName>
    <definedName name="____________________roh04">'[3]Centralized Electronics - 1NN:27 HR Expand Safety Training'!$C$80</definedName>
    <definedName name="____________________roh05">'[3]Centralized Electronics - 1NN:27 HR Expand Safety Training'!$D$80</definedName>
    <definedName name="____________________roh06">'[3]Centralized Electronics - 1NN:27 HR Expand Safety Training'!$E$80</definedName>
    <definedName name="____________________roh07">'[3]Centralized Electronics - 1NN:27 HR Expand Safety Training'!$F$80</definedName>
    <definedName name="____________________roh08">'[3]Centralized Electronics - 1NN:27 HR Expand Safety Training'!$G$80</definedName>
    <definedName name="____________________roh09">'[3]Centralized Electronics - 1NN:27 HR Expand Safety Training'!$H$80</definedName>
    <definedName name="___________________fue04">'[3]Centralized Electronics - 1NN:27 HR Expand Safety Training'!$C$84</definedName>
    <definedName name="___________________fue05">'[3]Centralized Electronics - 1NN:27 HR Expand Safety Training'!$D$84</definedName>
    <definedName name="___________________fue06">'[3]Centralized Electronics - 1NN:27 HR Expand Safety Training'!$E$84</definedName>
    <definedName name="___________________fue07">'[3]Centralized Electronics - 1NN:27 HR Expand Safety Training'!$F$84</definedName>
    <definedName name="___________________fue08">'[3]Centralized Electronics - 1NN:27 HR Expand Safety Training'!$G$84</definedName>
    <definedName name="___________________fue09">'[3]Centralized Electronics - 1NN:27 HR Expand Safety Training'!$H$84</definedName>
    <definedName name="___________________ins04">'[3]Centralized Electronics - 1NN:27 HR Expand Safety Training'!$C$85</definedName>
    <definedName name="___________________ins05">'[3]Centralized Electronics - 1NN:27 HR Expand Safety Training'!$D$85</definedName>
    <definedName name="___________________ins06">'[3]Centralized Electronics - 1NN:27 HR Expand Safety Training'!$E$85</definedName>
    <definedName name="___________________ins07">'[3]Centralized Electronics - 1NN:27 HR Expand Safety Training'!$F$85</definedName>
    <definedName name="___________________ins08">'[3]Centralized Electronics - 1NN:27 HR Expand Safety Training'!$G$85</definedName>
    <definedName name="___________________ins09">'[3]Centralized Electronics - 1NN:27 HR Expand Safety Training'!$H$85</definedName>
    <definedName name="___________________lia04">'[3]Centralized Electronics - 1NN:27 HR Expand Safety Training'!$C$86</definedName>
    <definedName name="___________________lia05">'[3]Centralized Electronics - 1NN:27 HR Expand Safety Training'!$D$86</definedName>
    <definedName name="___________________lia06">'[3]Centralized Electronics - 1NN:27 HR Expand Safety Training'!$E$86</definedName>
    <definedName name="___________________lia07">'[3]Centralized Electronics - 1NN:27 HR Expand Safety Training'!$F$86</definedName>
    <definedName name="___________________lia08">'[3]Centralized Electronics - 1NN:27 HR Expand Safety Training'!$G$86</definedName>
    <definedName name="___________________lia09">'[3]Centralized Electronics - 1NN:27 HR Expand Safety Training'!$H$86</definedName>
    <definedName name="___________________mat04">'[3]Centralized Electronics - 1NN:27 HR Expand Safety Training'!$C$90</definedName>
    <definedName name="___________________mat05">'[3]Centralized Electronics - 1NN:27 HR Expand Safety Training'!$D$90</definedName>
    <definedName name="___________________mat06">'[3]Centralized Electronics - 1NN:27 HR Expand Safety Training'!$E$90</definedName>
    <definedName name="___________________mat07">'[3]Centralized Electronics - 1NN:27 HR Expand Safety Training'!$F$90</definedName>
    <definedName name="___________________mat08">'[3]Centralized Electronics - 1NN:27 HR Expand Safety Training'!$G$90</definedName>
    <definedName name="___________________mat09">'[3]Centralized Electronics - 1NN:27 HR Expand Safety Training'!$H$90</definedName>
    <definedName name="___________________med04">'[3]Centralized Electronics - 1NN:27 HR Expand Safety Training'!$C$78</definedName>
    <definedName name="___________________med05">'[3]Centralized Electronics - 1NN:27 HR Expand Safety Training'!$D$78</definedName>
    <definedName name="___________________med06">'[3]Centralized Electronics - 1NN:27 HR Expand Safety Training'!$E$78</definedName>
    <definedName name="___________________med07">'[3]Centralized Electronics - 1NN:27 HR Expand Safety Training'!$F$78</definedName>
    <definedName name="___________________med08">'[3]Centralized Electronics - 1NN:27 HR Expand Safety Training'!$G$78</definedName>
    <definedName name="___________________med09">'[3]Centralized Electronics - 1NN:27 HR Expand Safety Training'!$H$78</definedName>
    <definedName name="___________________moc04">'[3]Centralized Electronics - 1NN:27 HR Expand Safety Training'!$C$88</definedName>
    <definedName name="___________________moc05">'[3]Centralized Electronics - 1NN:27 HR Expand Safety Training'!$D$88</definedName>
    <definedName name="___________________moc06">'[3]Centralized Electronics - 1NN:27 HR Expand Safety Training'!$E$88</definedName>
    <definedName name="___________________moc07">'[3]Centralized Electronics - 1NN:27 HR Expand Safety Training'!$F$88</definedName>
    <definedName name="___________________moc08">'[3]Centralized Electronics - 1NN:27 HR Expand Safety Training'!$G$88</definedName>
    <definedName name="___________________moc09">'[3]Centralized Electronics - 1NN:27 HR Expand Safety Training'!$H$88</definedName>
    <definedName name="___________________Non2006">[4]Details!#REF!</definedName>
    <definedName name="___________________Non2007">[4]Details!#REF!</definedName>
    <definedName name="___________________Non2008">[4]Details!#REF!</definedName>
    <definedName name="___________________Non2009">[4]Details!#REF!</definedName>
    <definedName name="___________________obe04">'[3]Centralized Electronics - 1NN:27 HR Expand Safety Training'!$C$91</definedName>
    <definedName name="___________________obe05">'[3]Centralized Electronics - 1NN:27 HR Expand Safety Training'!$D$91</definedName>
    <definedName name="___________________obe06">'[3]Centralized Electronics - 1NN:27 HR Expand Safety Training'!$E$91</definedName>
    <definedName name="___________________obe07">'[3]Centralized Electronics - 1NN:27 HR Expand Safety Training'!$F$91</definedName>
    <definedName name="___________________obe08">'[3]Centralized Electronics - 1NN:27 HR Expand Safety Training'!$G$91</definedName>
    <definedName name="___________________obe09">'[3]Centralized Electronics - 1NN:27 HR Expand Safety Training'!$H$91</definedName>
    <definedName name="___________________ofb04">'[3]Centralized Electronics - 1NN:27 HR Expand Safety Training'!$C$79</definedName>
    <definedName name="___________________ofb05">'[3]Centralized Electronics - 1NN:27 HR Expand Safety Training'!$D$79</definedName>
    <definedName name="___________________ofb06">'[3]Centralized Electronics - 1NN:27 HR Expand Safety Training'!$E$79</definedName>
    <definedName name="___________________ofb07">'[3]Centralized Electronics - 1NN:27 HR Expand Safety Training'!$F$79</definedName>
    <definedName name="___________________ofb08">'[3]Centralized Electronics - 1NN:27 HR Expand Safety Training'!$G$79</definedName>
    <definedName name="___________________ofb09">'[3]Centralized Electronics - 1NN:27 HR Expand Safety Training'!$H$79</definedName>
    <definedName name="___________________ot04">'[3]Centralized Electronics - 1NN:27 HR Expand Safety Training'!$C$76</definedName>
    <definedName name="___________________ot05">'[3]Centralized Electronics - 1NN:27 HR Expand Safety Training'!$D$76</definedName>
    <definedName name="___________________ot06">'[3]Centralized Electronics - 1NN:27 HR Expand Safety Training'!$E$76</definedName>
    <definedName name="___________________ot07">'[3]Centralized Electronics - 1NN:27 HR Expand Safety Training'!$F$76</definedName>
    <definedName name="___________________ot08">'[3]Centralized Electronics - 1NN:27 HR Expand Safety Training'!$G$76</definedName>
    <definedName name="___________________ot09">'[3]Centralized Electronics - 1NN:27 HR Expand Safety Training'!$H$76</definedName>
    <definedName name="___________________par04">'[3]Centralized Electronics - 1NN:27 HR Expand Safety Training'!$C$87</definedName>
    <definedName name="___________________par05">'[3]Centralized Electronics - 1NN:27 HR Expand Safety Training'!$D$87</definedName>
    <definedName name="___________________par06">'[3]Centralized Electronics - 1NN:27 HR Expand Safety Training'!$E$87</definedName>
    <definedName name="___________________par07">'[3]Centralized Electronics - 1NN:27 HR Expand Safety Training'!$F$87</definedName>
    <definedName name="___________________par08">'[3]Centralized Electronics - 1NN:27 HR Expand Safety Training'!$G$87</definedName>
    <definedName name="___________________par09">'[3]Centralized Electronics - 1NN:27 HR Expand Safety Training'!$H$87</definedName>
    <definedName name="___________________pay04">'[3]Centralized Electronics - 1NN:27 HR Expand Safety Training'!$C$75</definedName>
    <definedName name="___________________pay05">'[3]Centralized Electronics - 1NN:27 HR Expand Safety Training'!$D$75</definedName>
    <definedName name="___________________pay06">'[3]Centralized Electronics - 1NN:27 HR Expand Safety Training'!$E$75</definedName>
    <definedName name="___________________pay07">'[3]Centralized Electronics - 1NN:27 HR Expand Safety Training'!$F$75</definedName>
    <definedName name="___________________pay08">'[3]Centralized Electronics - 1NN:27 HR Expand Safety Training'!$G$75</definedName>
    <definedName name="___________________pay09">'[3]Centralized Electronics - 1NN:27 HR Expand Safety Training'!$H$75</definedName>
    <definedName name="___________________Pay2006">[4]Details!#REF!</definedName>
    <definedName name="___________________Pay2007">[4]Details!#REF!</definedName>
    <definedName name="___________________Pay2008">[4]Details!#REF!</definedName>
    <definedName name="___________________Pay2009">[4]Details!#REF!</definedName>
    <definedName name="___________________pen04">'[3]Centralized Electronics - 1NN:27 HR Expand Safety Training'!$C$77</definedName>
    <definedName name="___________________pen05">'[3]Centralized Electronics - 1NN:27 HR Expand Safety Training'!$D$77</definedName>
    <definedName name="___________________pen06">'[3]Centralized Electronics - 1NN:27 HR Expand Safety Training'!$E$77</definedName>
    <definedName name="___________________pen07">'[3]Centralized Electronics - 1NN:27 HR Expand Safety Training'!$F$77</definedName>
    <definedName name="___________________pen08">'[3]Centralized Electronics - 1NN:27 HR Expand Safety Training'!$G$77</definedName>
    <definedName name="___________________pen09">'[3]Centralized Electronics - 1NN:27 HR Expand Safety Training'!$H$77</definedName>
    <definedName name="___________________pos04">'[5]Admin &amp; Fin Redu -1P:119 EVP-rev-contracted security'!$C$44</definedName>
    <definedName name="___________________pos05">'[5]Admin &amp; Fin Redu -1P:119 EVP-rev-contracted security'!$D$44</definedName>
    <definedName name="___________________pos06">'[5]Admin &amp; Fin Redu -1P:119 EVP-rev-contracted security'!$E$44</definedName>
    <definedName name="___________________pos07">'[5]Admin &amp; Fin Redu -1P:119 EVP-rev-contracted security'!$F$44</definedName>
    <definedName name="___________________pos08">'[5]Admin &amp; Fin Redu -1P:119 EVP-rev-contracted security'!$G$44</definedName>
    <definedName name="___________________pos09">'[5]Admin &amp; Fin Redu -1P:119 EVP-rev-contracted security'!$H$44</definedName>
    <definedName name="___________________pow04">'[3]Centralized Electronics - 1NN:27 HR Expand Safety Training'!$C$83</definedName>
    <definedName name="___________________pow05">'[3]Centralized Electronics - 1NN:27 HR Expand Safety Training'!$D$83</definedName>
    <definedName name="___________________pow06">'[3]Centralized Electronics - 1NN:27 HR Expand Safety Training'!$E$83</definedName>
    <definedName name="___________________pow07">'[3]Centralized Electronics - 1NN:27 HR Expand Safety Training'!$F$83</definedName>
    <definedName name="___________________pow08">'[3]Centralized Electronics - 1NN:27 HR Expand Safety Training'!$G$83</definedName>
    <definedName name="___________________pow09">'[3]Centralized Electronics - 1NN:27 HR Expand Safety Training'!$H$83</definedName>
    <definedName name="___________________psc04">'[3]Centralized Electronics - 1NN:27 HR Expand Safety Training'!$C$89</definedName>
    <definedName name="___________________psc05">'[3]Centralized Electronics - 1NN:27 HR Expand Safety Training'!$D$89</definedName>
    <definedName name="___________________psc06">'[3]Centralized Electronics - 1NN:27 HR Expand Safety Training'!$E$89</definedName>
    <definedName name="___________________psc07">'[3]Centralized Electronics - 1NN:27 HR Expand Safety Training'!$F$89</definedName>
    <definedName name="___________________psc08">'[3]Centralized Electronics - 1NN:27 HR Expand Safety Training'!$G$89</definedName>
    <definedName name="___________________psc09">'[3]Centralized Electronics - 1NN:27 HR Expand Safety Training'!$H$89</definedName>
    <definedName name="___________________rev04">'[5]Admin &amp; Fin Redu -1P:119 EVP-rev-contracted security'!$C$85</definedName>
    <definedName name="___________________rev05">'[5]Admin &amp; Fin Redu -1P:119 EVP-rev-contracted security'!$D$85</definedName>
    <definedName name="___________________rev06">'[5]Admin &amp; Fin Redu -1P:119 EVP-rev-contracted security'!$E$85</definedName>
    <definedName name="___________________rev07">'[5]Admin &amp; Fin Redu -1P:119 EVP-rev-contracted security'!$F$85</definedName>
    <definedName name="___________________rev08">'[5]Admin &amp; Fin Redu -1P:119 EVP-rev-contracted security'!$G$85</definedName>
    <definedName name="___________________rev09">'[5]Admin &amp; Fin Redu -1P:119 EVP-rev-contracted security'!$H$85</definedName>
    <definedName name="___________________roh04">'[3]Centralized Electronics - 1NN:27 HR Expand Safety Training'!$C$80</definedName>
    <definedName name="___________________roh05">'[3]Centralized Electronics - 1NN:27 HR Expand Safety Training'!$D$80</definedName>
    <definedName name="___________________roh06">'[3]Centralized Electronics - 1NN:27 HR Expand Safety Training'!$E$80</definedName>
    <definedName name="___________________roh07">'[3]Centralized Electronics - 1NN:27 HR Expand Safety Training'!$F$80</definedName>
    <definedName name="___________________roh08">'[3]Centralized Electronics - 1NN:27 HR Expand Safety Training'!$G$80</definedName>
    <definedName name="___________________roh09">'[3]Centralized Electronics - 1NN:27 HR Expand Safety Training'!$H$80</definedName>
    <definedName name="__________________01_consol_as400">#REF!</definedName>
    <definedName name="__________________01_consol_vax">#REF!</definedName>
    <definedName name="__________________50_BusOperator">#REF!</definedName>
    <definedName name="__________________50_BusOperator_pivot__amt_">#REF!</definedName>
    <definedName name="__________________50_BusOperator_pivot__hrs_">#REF!</definedName>
    <definedName name="__________________60a_as400">#REF!</definedName>
    <definedName name="__________________60a_OT_24">#REF!</definedName>
    <definedName name="__________________60b_non_prod_rate">#REF!</definedName>
    <definedName name="__________________60c_base_pay">#REF!</definedName>
    <definedName name="__________________60d_reg_pay">#REF!</definedName>
    <definedName name="__________________64_as400_master_summary">#REF!</definedName>
    <definedName name="__________________65_as400_master_details">#REF!</definedName>
    <definedName name="__________________65_as400_master_details_fb_pe_sr">#REF!</definedName>
    <definedName name="__________________65_as400_master_details_non_rep">#REF!</definedName>
    <definedName name="__________________66_as400_master_details_OT___24">#REF!</definedName>
    <definedName name="__________________67_as400_master_details_NP_rate___Reg_Rate">#REF!</definedName>
    <definedName name="__________________68_as400_master_details_BasePay_NP___Reg____40">#REF!</definedName>
    <definedName name="__________________68_as400_master_details_Reg___40">#REF!</definedName>
    <definedName name="__________________75_vax_master_summary">#REF!</definedName>
    <definedName name="__________________76_vax_master_details">#REF!</definedName>
    <definedName name="__________________76_vax_master_details_fb_pe_sr">#REF!</definedName>
    <definedName name="__________________78_vax_master_details_OT___24">#REF!</definedName>
    <definedName name="__________________79_vax_master_details_NP_Rate___Reg_Rate">#REF!</definedName>
    <definedName name="__________________80_vax_master_details_BasePay__NP___Reg__40">#REF!</definedName>
    <definedName name="__________________81_vax_master_details_Reg___40">#REF!</definedName>
    <definedName name="__________________CFA2">#REF!</definedName>
    <definedName name="__________________fue04">'[3]Centralized Electronics - 1NN:27 HR Expand Safety Training'!$C$84</definedName>
    <definedName name="__________________fue05">'[3]Centralized Electronics - 1NN:27 HR Expand Safety Training'!$D$84</definedName>
    <definedName name="__________________fue06">'[3]Centralized Electronics - 1NN:27 HR Expand Safety Training'!$E$84</definedName>
    <definedName name="__________________fue07">'[3]Centralized Electronics - 1NN:27 HR Expand Safety Training'!$F$84</definedName>
    <definedName name="__________________fue08">'[3]Centralized Electronics - 1NN:27 HR Expand Safety Training'!$G$84</definedName>
    <definedName name="__________________fue09">'[3]Centralized Electronics - 1NN:27 HR Expand Safety Training'!$H$84</definedName>
    <definedName name="__________________ins04">'[3]Centralized Electronics - 1NN:27 HR Expand Safety Training'!$C$85</definedName>
    <definedName name="__________________ins05">'[3]Centralized Electronics - 1NN:27 HR Expand Safety Training'!$D$85</definedName>
    <definedName name="__________________ins06">'[3]Centralized Electronics - 1NN:27 HR Expand Safety Training'!$E$85</definedName>
    <definedName name="__________________ins07">'[3]Centralized Electronics - 1NN:27 HR Expand Safety Training'!$F$85</definedName>
    <definedName name="__________________ins08">'[3]Centralized Electronics - 1NN:27 HR Expand Safety Training'!$G$85</definedName>
    <definedName name="__________________ins09">'[3]Centralized Electronics - 1NN:27 HR Expand Safety Training'!$H$85</definedName>
    <definedName name="__________________lia04">'[3]Centralized Electronics - 1NN:27 HR Expand Safety Training'!$C$86</definedName>
    <definedName name="__________________lia05">'[3]Centralized Electronics - 1NN:27 HR Expand Safety Training'!$D$86</definedName>
    <definedName name="__________________lia06">'[3]Centralized Electronics - 1NN:27 HR Expand Safety Training'!$E$86</definedName>
    <definedName name="__________________lia07">'[3]Centralized Electronics - 1NN:27 HR Expand Safety Training'!$F$86</definedName>
    <definedName name="__________________lia08">'[3]Centralized Electronics - 1NN:27 HR Expand Safety Training'!$G$86</definedName>
    <definedName name="__________________lia09">'[3]Centralized Electronics - 1NN:27 HR Expand Safety Training'!$H$86</definedName>
    <definedName name="__________________mat04">'[3]Centralized Electronics - 1NN:27 HR Expand Safety Training'!$C$90</definedName>
    <definedName name="__________________mat05">'[3]Centralized Electronics - 1NN:27 HR Expand Safety Training'!$D$90</definedName>
    <definedName name="__________________mat06">'[3]Centralized Electronics - 1NN:27 HR Expand Safety Training'!$E$90</definedName>
    <definedName name="__________________mat07">'[3]Centralized Electronics - 1NN:27 HR Expand Safety Training'!$F$90</definedName>
    <definedName name="__________________mat08">'[3]Centralized Electronics - 1NN:27 HR Expand Safety Training'!$G$90</definedName>
    <definedName name="__________________mat09">'[3]Centralized Electronics - 1NN:27 HR Expand Safety Training'!$H$90</definedName>
    <definedName name="__________________med04">'[3]Centralized Electronics - 1NN:27 HR Expand Safety Training'!$C$78</definedName>
    <definedName name="__________________med05">'[3]Centralized Electronics - 1NN:27 HR Expand Safety Training'!$D$78</definedName>
    <definedName name="__________________med06">'[3]Centralized Electronics - 1NN:27 HR Expand Safety Training'!$E$78</definedName>
    <definedName name="__________________med07">'[3]Centralized Electronics - 1NN:27 HR Expand Safety Training'!$F$78</definedName>
    <definedName name="__________________med08">'[3]Centralized Electronics - 1NN:27 HR Expand Safety Training'!$G$78</definedName>
    <definedName name="__________________med09">'[3]Centralized Electronics - 1NN:27 HR Expand Safety Training'!$H$78</definedName>
    <definedName name="__________________moc04">'[3]Centralized Electronics - 1NN:27 HR Expand Safety Training'!$C$88</definedName>
    <definedName name="__________________moc05">'[3]Centralized Electronics - 1NN:27 HR Expand Safety Training'!$D$88</definedName>
    <definedName name="__________________moc06">'[3]Centralized Electronics - 1NN:27 HR Expand Safety Training'!$E$88</definedName>
    <definedName name="__________________moc07">'[3]Centralized Electronics - 1NN:27 HR Expand Safety Training'!$F$88</definedName>
    <definedName name="__________________moc08">'[3]Centralized Electronics - 1NN:27 HR Expand Safety Training'!$G$88</definedName>
    <definedName name="__________________moc09">'[3]Centralized Electronics - 1NN:27 HR Expand Safety Training'!$H$88</definedName>
    <definedName name="__________________Non2006">[4]Details!#REF!</definedName>
    <definedName name="__________________Non2007">[4]Details!#REF!</definedName>
    <definedName name="__________________Non2008">[4]Details!#REF!</definedName>
    <definedName name="__________________Non2009">[4]Details!#REF!</definedName>
    <definedName name="__________________OA151">#REF!</definedName>
    <definedName name="__________________obe04">'[3]Centralized Electronics - 1NN:27 HR Expand Safety Training'!$C$91</definedName>
    <definedName name="__________________obe05">'[3]Centralized Electronics - 1NN:27 HR Expand Safety Training'!$D$91</definedName>
    <definedName name="__________________obe06">'[3]Centralized Electronics - 1NN:27 HR Expand Safety Training'!$E$91</definedName>
    <definedName name="__________________obe07">'[3]Centralized Electronics - 1NN:27 HR Expand Safety Training'!$F$91</definedName>
    <definedName name="__________________obe08">'[3]Centralized Electronics - 1NN:27 HR Expand Safety Training'!$G$91</definedName>
    <definedName name="__________________obe09">'[3]Centralized Electronics - 1NN:27 HR Expand Safety Training'!$H$91</definedName>
    <definedName name="__________________ofb04">'[3]Centralized Electronics - 1NN:27 HR Expand Safety Training'!$C$79</definedName>
    <definedName name="__________________ofb05">'[3]Centralized Electronics - 1NN:27 HR Expand Safety Training'!$D$79</definedName>
    <definedName name="__________________ofb06">'[3]Centralized Electronics - 1NN:27 HR Expand Safety Training'!$E$79</definedName>
    <definedName name="__________________ofb07">'[3]Centralized Electronics - 1NN:27 HR Expand Safety Training'!$F$79</definedName>
    <definedName name="__________________ofb08">'[3]Centralized Electronics - 1NN:27 HR Expand Safety Training'!$G$79</definedName>
    <definedName name="__________________ofb09">'[3]Centralized Electronics - 1NN:27 HR Expand Safety Training'!$H$79</definedName>
    <definedName name="__________________ot04">'[3]Centralized Electronics - 1NN:27 HR Expand Safety Training'!$C$76</definedName>
    <definedName name="__________________ot05">'[3]Centralized Electronics - 1NN:27 HR Expand Safety Training'!$D$76</definedName>
    <definedName name="__________________ot06">'[3]Centralized Electronics - 1NN:27 HR Expand Safety Training'!$E$76</definedName>
    <definedName name="__________________ot07">'[3]Centralized Electronics - 1NN:27 HR Expand Safety Training'!$F$76</definedName>
    <definedName name="__________________ot08">'[3]Centralized Electronics - 1NN:27 HR Expand Safety Training'!$G$76</definedName>
    <definedName name="__________________ot09">'[3]Centralized Electronics - 1NN:27 HR Expand Safety Training'!$H$76</definedName>
    <definedName name="__________________par04">'[3]Centralized Electronics - 1NN:27 HR Expand Safety Training'!$C$87</definedName>
    <definedName name="__________________par05">'[3]Centralized Electronics - 1NN:27 HR Expand Safety Training'!$D$87</definedName>
    <definedName name="__________________par06">'[3]Centralized Electronics - 1NN:27 HR Expand Safety Training'!$E$87</definedName>
    <definedName name="__________________par07">'[3]Centralized Electronics - 1NN:27 HR Expand Safety Training'!$F$87</definedName>
    <definedName name="__________________par08">'[3]Centralized Electronics - 1NN:27 HR Expand Safety Training'!$G$87</definedName>
    <definedName name="__________________par09">'[3]Centralized Electronics - 1NN:27 HR Expand Safety Training'!$H$87</definedName>
    <definedName name="__________________pay04">'[3]Centralized Electronics - 1NN:27 HR Expand Safety Training'!$C$75</definedName>
    <definedName name="__________________pay05">'[3]Centralized Electronics - 1NN:27 HR Expand Safety Training'!$D$75</definedName>
    <definedName name="__________________pay06">'[3]Centralized Electronics - 1NN:27 HR Expand Safety Training'!$E$75</definedName>
    <definedName name="__________________pay07">'[3]Centralized Electronics - 1NN:27 HR Expand Safety Training'!$F$75</definedName>
    <definedName name="__________________pay08">'[3]Centralized Electronics - 1NN:27 HR Expand Safety Training'!$G$75</definedName>
    <definedName name="__________________pay09">'[3]Centralized Electronics - 1NN:27 HR Expand Safety Training'!$H$75</definedName>
    <definedName name="__________________pay1">[4]Details!#REF!</definedName>
    <definedName name="__________________Pay2006">[4]Details!#REF!</definedName>
    <definedName name="__________________Pay2007">[4]Details!#REF!</definedName>
    <definedName name="__________________Pay2008">[4]Details!#REF!</definedName>
    <definedName name="__________________Pay2009">[4]Details!#REF!</definedName>
    <definedName name="__________________pen04">'[3]Centralized Electronics - 1NN:27 HR Expand Safety Training'!$C$77</definedName>
    <definedName name="__________________pen05">'[3]Centralized Electronics - 1NN:27 HR Expand Safety Training'!$D$77</definedName>
    <definedName name="__________________pen06">'[3]Centralized Electronics - 1NN:27 HR Expand Safety Training'!$E$77</definedName>
    <definedName name="__________________pen07">'[3]Centralized Electronics - 1NN:27 HR Expand Safety Training'!$F$77</definedName>
    <definedName name="__________________pen08">'[3]Centralized Electronics - 1NN:27 HR Expand Safety Training'!$G$77</definedName>
    <definedName name="__________________pen09">'[3]Centralized Electronics - 1NN:27 HR Expand Safety Training'!$H$77</definedName>
    <definedName name="__________________pos04">'[5]Admin &amp; Fin Redu -1P:119 EVP-rev-contracted security'!$C$44</definedName>
    <definedName name="__________________pos05">'[5]Admin &amp; Fin Redu -1P:119 EVP-rev-contracted security'!$D$44</definedName>
    <definedName name="__________________pos06">'[5]Admin &amp; Fin Redu -1P:119 EVP-rev-contracted security'!$E$44</definedName>
    <definedName name="__________________pos07">'[5]Admin &amp; Fin Redu -1P:119 EVP-rev-contracted security'!$F$44</definedName>
    <definedName name="__________________pos08">'[5]Admin &amp; Fin Redu -1P:119 EVP-rev-contracted security'!$G$44</definedName>
    <definedName name="__________________pos09">'[5]Admin &amp; Fin Redu -1P:119 EVP-rev-contracted security'!$H$44</definedName>
    <definedName name="__________________pow04">'[3]Centralized Electronics - 1NN:27 HR Expand Safety Training'!$C$83</definedName>
    <definedName name="__________________pow05">'[3]Centralized Electronics - 1NN:27 HR Expand Safety Training'!$D$83</definedName>
    <definedName name="__________________pow06">'[3]Centralized Electronics - 1NN:27 HR Expand Safety Training'!$E$83</definedName>
    <definedName name="__________________pow07">'[3]Centralized Electronics - 1NN:27 HR Expand Safety Training'!$F$83</definedName>
    <definedName name="__________________pow08">'[3]Centralized Electronics - 1NN:27 HR Expand Safety Training'!$G$83</definedName>
    <definedName name="__________________pow09">'[3]Centralized Electronics - 1NN:27 HR Expand Safety Training'!$H$83</definedName>
    <definedName name="__________________psc04">'[3]Centralized Electronics - 1NN:27 HR Expand Safety Training'!$C$89</definedName>
    <definedName name="__________________psc05">'[3]Centralized Electronics - 1NN:27 HR Expand Safety Training'!$D$89</definedName>
    <definedName name="__________________psc06">'[3]Centralized Electronics - 1NN:27 HR Expand Safety Training'!$E$89</definedName>
    <definedName name="__________________psc07">'[3]Centralized Electronics - 1NN:27 HR Expand Safety Training'!$F$89</definedName>
    <definedName name="__________________psc08">'[3]Centralized Electronics - 1NN:27 HR Expand Safety Training'!$G$89</definedName>
    <definedName name="__________________psc09">'[3]Centralized Electronics - 1NN:27 HR Expand Safety Training'!$H$89</definedName>
    <definedName name="__________________rev04">'[5]Admin &amp; Fin Redu -1P:119 EVP-rev-contracted security'!$C$85</definedName>
    <definedName name="__________________rev05">'[5]Admin &amp; Fin Redu -1P:119 EVP-rev-contracted security'!$D$85</definedName>
    <definedName name="__________________rev06">'[5]Admin &amp; Fin Redu -1P:119 EVP-rev-contracted security'!$E$85</definedName>
    <definedName name="__________________rev07">'[5]Admin &amp; Fin Redu -1P:119 EVP-rev-contracted security'!$F$85</definedName>
    <definedName name="__________________rev08">'[5]Admin &amp; Fin Redu -1P:119 EVP-rev-contracted security'!$G$85</definedName>
    <definedName name="__________________rev09">'[5]Admin &amp; Fin Redu -1P:119 EVP-rev-contracted security'!$H$85</definedName>
    <definedName name="__________________roh04">'[3]Centralized Electronics - 1NN:27 HR Expand Safety Training'!$C$80</definedName>
    <definedName name="__________________roh05">'[3]Centralized Electronics - 1NN:27 HR Expand Safety Training'!$D$80</definedName>
    <definedName name="__________________roh06">'[3]Centralized Electronics - 1NN:27 HR Expand Safety Training'!$E$80</definedName>
    <definedName name="__________________roh07">'[3]Centralized Electronics - 1NN:27 HR Expand Safety Training'!$F$80</definedName>
    <definedName name="__________________roh08">'[3]Centralized Electronics - 1NN:27 HR Expand Safety Training'!$G$80</definedName>
    <definedName name="__________________roh09">'[3]Centralized Electronics - 1NN:27 HR Expand Safety Training'!$H$80</definedName>
    <definedName name="__________________TA151">#REF!</definedName>
    <definedName name="_________________01_consol_as400">#REF!</definedName>
    <definedName name="_________________01_consol_vax">#REF!</definedName>
    <definedName name="_________________50_BusOperator">#REF!</definedName>
    <definedName name="_________________50_BusOperator_pivot__amt_">#REF!</definedName>
    <definedName name="_________________50_BusOperator_pivot__hrs_">#REF!</definedName>
    <definedName name="_________________60a_as400">#REF!</definedName>
    <definedName name="_________________60a_OT_24">#REF!</definedName>
    <definedName name="_________________60b_non_prod_rate">#REF!</definedName>
    <definedName name="_________________60c_base_pay">#REF!</definedName>
    <definedName name="_________________60d_reg_pay">#REF!</definedName>
    <definedName name="_________________64_as400_master_summary">#REF!</definedName>
    <definedName name="_________________65_as400_master_details">#REF!</definedName>
    <definedName name="_________________65_as400_master_details_fb_pe_sr">#REF!</definedName>
    <definedName name="_________________65_as400_master_details_non_rep">#REF!</definedName>
    <definedName name="_________________66_as400_master_details_OT___24">#REF!</definedName>
    <definedName name="_________________67_as400_master_details_NP_rate___Reg_Rate">#REF!</definedName>
    <definedName name="_________________68_as400_master_details_BasePay_NP___Reg____40">#REF!</definedName>
    <definedName name="_________________68_as400_master_details_Reg___40">#REF!</definedName>
    <definedName name="_________________75_vax_master_summary">#REF!</definedName>
    <definedName name="_________________76_vax_master_details">#REF!</definedName>
    <definedName name="_________________76_vax_master_details_fb_pe_sr">#REF!</definedName>
    <definedName name="_________________78_vax_master_details_OT___24">#REF!</definedName>
    <definedName name="_________________79_vax_master_details_NP_Rate___Reg_Rate">#REF!</definedName>
    <definedName name="_________________80_vax_master_details_BasePay__NP___Reg__40">#REF!</definedName>
    <definedName name="_________________81_vax_master_details_Reg___40">#REF!</definedName>
    <definedName name="_________________CFA2">#REF!</definedName>
    <definedName name="_________________fue04">'[3]Centralized Electronics - 1NN:27 HR Expand Safety Training'!$C$84</definedName>
    <definedName name="_________________fue05">'[3]Centralized Electronics - 1NN:27 HR Expand Safety Training'!$D$84</definedName>
    <definedName name="_________________fue06">'[3]Centralized Electronics - 1NN:27 HR Expand Safety Training'!$E$84</definedName>
    <definedName name="_________________fue07">'[3]Centralized Electronics - 1NN:27 HR Expand Safety Training'!$F$84</definedName>
    <definedName name="_________________fue08">'[3]Centralized Electronics - 1NN:27 HR Expand Safety Training'!$G$84</definedName>
    <definedName name="_________________fue09">'[3]Centralized Electronics - 1NN:27 HR Expand Safety Training'!$H$84</definedName>
    <definedName name="_________________ins04">'[3]Centralized Electronics - 1NN:27 HR Expand Safety Training'!$C$85</definedName>
    <definedName name="_________________ins05">'[3]Centralized Electronics - 1NN:27 HR Expand Safety Training'!$D$85</definedName>
    <definedName name="_________________ins06">'[3]Centralized Electronics - 1NN:27 HR Expand Safety Training'!$E$85</definedName>
    <definedName name="_________________ins07">'[3]Centralized Electronics - 1NN:27 HR Expand Safety Training'!$F$85</definedName>
    <definedName name="_________________ins08">'[3]Centralized Electronics - 1NN:27 HR Expand Safety Training'!$G$85</definedName>
    <definedName name="_________________ins09">'[3]Centralized Electronics - 1NN:27 HR Expand Safety Training'!$H$85</definedName>
    <definedName name="_________________lia04">'[3]Centralized Electronics - 1NN:27 HR Expand Safety Training'!$C$86</definedName>
    <definedName name="_________________lia05">'[3]Centralized Electronics - 1NN:27 HR Expand Safety Training'!$D$86</definedName>
    <definedName name="_________________lia06">'[3]Centralized Electronics - 1NN:27 HR Expand Safety Training'!$E$86</definedName>
    <definedName name="_________________lia07">'[3]Centralized Electronics - 1NN:27 HR Expand Safety Training'!$F$86</definedName>
    <definedName name="_________________lia08">'[3]Centralized Electronics - 1NN:27 HR Expand Safety Training'!$G$86</definedName>
    <definedName name="_________________lia09">'[3]Centralized Electronics - 1NN:27 HR Expand Safety Training'!$H$86</definedName>
    <definedName name="_________________mat04">'[3]Centralized Electronics - 1NN:27 HR Expand Safety Training'!$C$90</definedName>
    <definedName name="_________________mat05">'[3]Centralized Electronics - 1NN:27 HR Expand Safety Training'!$D$90</definedName>
    <definedName name="_________________mat06">'[3]Centralized Electronics - 1NN:27 HR Expand Safety Training'!$E$90</definedName>
    <definedName name="_________________mat07">'[3]Centralized Electronics - 1NN:27 HR Expand Safety Training'!$F$90</definedName>
    <definedName name="_________________mat08">'[3]Centralized Electronics - 1NN:27 HR Expand Safety Training'!$G$90</definedName>
    <definedName name="_________________mat09">'[3]Centralized Electronics - 1NN:27 HR Expand Safety Training'!$H$90</definedName>
    <definedName name="_________________med04">'[3]Centralized Electronics - 1NN:27 HR Expand Safety Training'!$C$78</definedName>
    <definedName name="_________________med05">'[3]Centralized Electronics - 1NN:27 HR Expand Safety Training'!$D$78</definedName>
    <definedName name="_________________med06">'[3]Centralized Electronics - 1NN:27 HR Expand Safety Training'!$E$78</definedName>
    <definedName name="_________________med07">'[3]Centralized Electronics - 1NN:27 HR Expand Safety Training'!$F$78</definedName>
    <definedName name="_________________med08">'[3]Centralized Electronics - 1NN:27 HR Expand Safety Training'!$G$78</definedName>
    <definedName name="_________________med09">'[3]Centralized Electronics - 1NN:27 HR Expand Safety Training'!$H$78</definedName>
    <definedName name="_________________moc04">'[3]Centralized Electronics - 1NN:27 HR Expand Safety Training'!$C$88</definedName>
    <definedName name="_________________moc05">'[3]Centralized Electronics - 1NN:27 HR Expand Safety Training'!$D$88</definedName>
    <definedName name="_________________moc06">'[3]Centralized Electronics - 1NN:27 HR Expand Safety Training'!$E$88</definedName>
    <definedName name="_________________moc07">'[3]Centralized Electronics - 1NN:27 HR Expand Safety Training'!$F$88</definedName>
    <definedName name="_________________moc08">'[3]Centralized Electronics - 1NN:27 HR Expand Safety Training'!$G$88</definedName>
    <definedName name="_________________moc09">'[3]Centralized Electronics - 1NN:27 HR Expand Safety Training'!$H$88</definedName>
    <definedName name="_________________Non2006">[4]Details!#REF!</definedName>
    <definedName name="_________________Non2007">[4]Details!#REF!</definedName>
    <definedName name="_________________Non2008">[4]Details!#REF!</definedName>
    <definedName name="_________________Non2009">[4]Details!#REF!</definedName>
    <definedName name="_________________OA151">#REF!</definedName>
    <definedName name="_________________obe04">'[3]Centralized Electronics - 1NN:27 HR Expand Safety Training'!$C$91</definedName>
    <definedName name="_________________obe05">'[3]Centralized Electronics - 1NN:27 HR Expand Safety Training'!$D$91</definedName>
    <definedName name="_________________obe06">'[3]Centralized Electronics - 1NN:27 HR Expand Safety Training'!$E$91</definedName>
    <definedName name="_________________obe07">'[3]Centralized Electronics - 1NN:27 HR Expand Safety Training'!$F$91</definedName>
    <definedName name="_________________obe08">'[3]Centralized Electronics - 1NN:27 HR Expand Safety Training'!$G$91</definedName>
    <definedName name="_________________obe09">'[3]Centralized Electronics - 1NN:27 HR Expand Safety Training'!$H$91</definedName>
    <definedName name="_________________ofb04">'[3]Centralized Electronics - 1NN:27 HR Expand Safety Training'!$C$79</definedName>
    <definedName name="_________________ofb05">'[3]Centralized Electronics - 1NN:27 HR Expand Safety Training'!$D$79</definedName>
    <definedName name="_________________ofb06">'[3]Centralized Electronics - 1NN:27 HR Expand Safety Training'!$E$79</definedName>
    <definedName name="_________________ofb07">'[3]Centralized Electronics - 1NN:27 HR Expand Safety Training'!$F$79</definedName>
    <definedName name="_________________ofb08">'[3]Centralized Electronics - 1NN:27 HR Expand Safety Training'!$G$79</definedName>
    <definedName name="_________________ofb09">'[3]Centralized Electronics - 1NN:27 HR Expand Safety Training'!$H$79</definedName>
    <definedName name="_________________ot04">'[3]Centralized Electronics - 1NN:27 HR Expand Safety Training'!$C$76</definedName>
    <definedName name="_________________ot05">'[3]Centralized Electronics - 1NN:27 HR Expand Safety Training'!$D$76</definedName>
    <definedName name="_________________ot06">'[3]Centralized Electronics - 1NN:27 HR Expand Safety Training'!$E$76</definedName>
    <definedName name="_________________ot07">'[3]Centralized Electronics - 1NN:27 HR Expand Safety Training'!$F$76</definedName>
    <definedName name="_________________ot08">'[3]Centralized Electronics - 1NN:27 HR Expand Safety Training'!$G$76</definedName>
    <definedName name="_________________ot09">'[3]Centralized Electronics - 1NN:27 HR Expand Safety Training'!$H$76</definedName>
    <definedName name="_________________par04">'[3]Centralized Electronics - 1NN:27 HR Expand Safety Training'!$C$87</definedName>
    <definedName name="_________________par05">'[3]Centralized Electronics - 1NN:27 HR Expand Safety Training'!$D$87</definedName>
    <definedName name="_________________par06">'[3]Centralized Electronics - 1NN:27 HR Expand Safety Training'!$E$87</definedName>
    <definedName name="_________________par07">'[3]Centralized Electronics - 1NN:27 HR Expand Safety Training'!$F$87</definedName>
    <definedName name="_________________par08">'[3]Centralized Electronics - 1NN:27 HR Expand Safety Training'!$G$87</definedName>
    <definedName name="_________________par09">'[3]Centralized Electronics - 1NN:27 HR Expand Safety Training'!$H$87</definedName>
    <definedName name="_________________pay04">'[3]Centralized Electronics - 1NN:27 HR Expand Safety Training'!$C$75</definedName>
    <definedName name="_________________pay05">'[3]Centralized Electronics - 1NN:27 HR Expand Safety Training'!$D$75</definedName>
    <definedName name="_________________pay06">'[3]Centralized Electronics - 1NN:27 HR Expand Safety Training'!$E$75</definedName>
    <definedName name="_________________pay07">'[3]Centralized Electronics - 1NN:27 HR Expand Safety Training'!$F$75</definedName>
    <definedName name="_________________pay08">'[3]Centralized Electronics - 1NN:27 HR Expand Safety Training'!$G$75</definedName>
    <definedName name="_________________pay09">'[3]Centralized Electronics - 1NN:27 HR Expand Safety Training'!$H$75</definedName>
    <definedName name="_________________pay1">[4]Details!#REF!</definedName>
    <definedName name="_________________Pay2006">[4]Details!#REF!</definedName>
    <definedName name="_________________Pay2007">[4]Details!#REF!</definedName>
    <definedName name="_________________Pay2008">[4]Details!#REF!</definedName>
    <definedName name="_________________Pay2009">[4]Details!#REF!</definedName>
    <definedName name="_________________pen04">'[3]Centralized Electronics - 1NN:27 HR Expand Safety Training'!$C$77</definedName>
    <definedName name="_________________pen05">'[3]Centralized Electronics - 1NN:27 HR Expand Safety Training'!$D$77</definedName>
    <definedName name="_________________pen06">'[3]Centralized Electronics - 1NN:27 HR Expand Safety Training'!$E$77</definedName>
    <definedName name="_________________pen07">'[3]Centralized Electronics - 1NN:27 HR Expand Safety Training'!$F$77</definedName>
    <definedName name="_________________pen08">'[3]Centralized Electronics - 1NN:27 HR Expand Safety Training'!$G$77</definedName>
    <definedName name="_________________pen09">'[3]Centralized Electronics - 1NN:27 HR Expand Safety Training'!$H$77</definedName>
    <definedName name="_________________pos04">'[5]Admin &amp; Fin Redu -1P:119 EVP-rev-contracted security'!$C$44</definedName>
    <definedName name="_________________pos05">'[5]Admin &amp; Fin Redu -1P:119 EVP-rev-contracted security'!$D$44</definedName>
    <definedName name="_________________pos06">'[5]Admin &amp; Fin Redu -1P:119 EVP-rev-contracted security'!$E$44</definedName>
    <definedName name="_________________pos07">'[5]Admin &amp; Fin Redu -1P:119 EVP-rev-contracted security'!$F$44</definedName>
    <definedName name="_________________pos08">'[5]Admin &amp; Fin Redu -1P:119 EVP-rev-contracted security'!$G$44</definedName>
    <definedName name="_________________pos09">'[5]Admin &amp; Fin Redu -1P:119 EVP-rev-contracted security'!$H$44</definedName>
    <definedName name="_________________pow04">'[3]Centralized Electronics - 1NN:27 HR Expand Safety Training'!$C$83</definedName>
    <definedName name="_________________pow05">'[3]Centralized Electronics - 1NN:27 HR Expand Safety Training'!$D$83</definedName>
    <definedName name="_________________pow06">'[3]Centralized Electronics - 1NN:27 HR Expand Safety Training'!$E$83</definedName>
    <definedName name="_________________pow07">'[3]Centralized Electronics - 1NN:27 HR Expand Safety Training'!$F$83</definedName>
    <definedName name="_________________pow08">'[3]Centralized Electronics - 1NN:27 HR Expand Safety Training'!$G$83</definedName>
    <definedName name="_________________pow09">'[3]Centralized Electronics - 1NN:27 HR Expand Safety Training'!$H$83</definedName>
    <definedName name="_________________psc04">'[3]Centralized Electronics - 1NN:27 HR Expand Safety Training'!$C$89</definedName>
    <definedName name="_________________psc05">'[3]Centralized Electronics - 1NN:27 HR Expand Safety Training'!$D$89</definedName>
    <definedName name="_________________psc06">'[3]Centralized Electronics - 1NN:27 HR Expand Safety Training'!$E$89</definedName>
    <definedName name="_________________psc07">'[3]Centralized Electronics - 1NN:27 HR Expand Safety Training'!$F$89</definedName>
    <definedName name="_________________psc08">'[3]Centralized Electronics - 1NN:27 HR Expand Safety Training'!$G$89</definedName>
    <definedName name="_________________psc09">'[3]Centralized Electronics - 1NN:27 HR Expand Safety Training'!$H$89</definedName>
    <definedName name="_________________rev04">'[5]Admin &amp; Fin Redu -1P:119 EVP-rev-contracted security'!$C$85</definedName>
    <definedName name="_________________rev05">'[5]Admin &amp; Fin Redu -1P:119 EVP-rev-contracted security'!$D$85</definedName>
    <definedName name="_________________rev06">'[5]Admin &amp; Fin Redu -1P:119 EVP-rev-contracted security'!$E$85</definedName>
    <definedName name="_________________rev07">'[5]Admin &amp; Fin Redu -1P:119 EVP-rev-contracted security'!$F$85</definedName>
    <definedName name="_________________rev08">'[5]Admin &amp; Fin Redu -1P:119 EVP-rev-contracted security'!$G$85</definedName>
    <definedName name="_________________rev09">'[5]Admin &amp; Fin Redu -1P:119 EVP-rev-contracted security'!$H$85</definedName>
    <definedName name="_________________roh04">'[3]Centralized Electronics - 1NN:27 HR Expand Safety Training'!$C$80</definedName>
    <definedName name="_________________roh05">'[3]Centralized Electronics - 1NN:27 HR Expand Safety Training'!$D$80</definedName>
    <definedName name="_________________roh06">'[3]Centralized Electronics - 1NN:27 HR Expand Safety Training'!$E$80</definedName>
    <definedName name="_________________roh07">'[3]Centralized Electronics - 1NN:27 HR Expand Safety Training'!$F$80</definedName>
    <definedName name="_________________roh08">'[3]Centralized Electronics - 1NN:27 HR Expand Safety Training'!$G$80</definedName>
    <definedName name="_________________roh09">'[3]Centralized Electronics - 1NN:27 HR Expand Safety Training'!$H$80</definedName>
    <definedName name="_________________TA151">#REF!</definedName>
    <definedName name="________________01_consol_as400">#REF!</definedName>
    <definedName name="________________01_consol_vax">#REF!</definedName>
    <definedName name="________________50_BusOperator">#REF!</definedName>
    <definedName name="________________50_BusOperator_pivot__amt_">#REF!</definedName>
    <definedName name="________________50_BusOperator_pivot__hrs_">#REF!</definedName>
    <definedName name="________________60a_as400">#REF!</definedName>
    <definedName name="________________60a_OT_24">#REF!</definedName>
    <definedName name="________________60b_non_prod_rate">#REF!</definedName>
    <definedName name="________________60c_base_pay">#REF!</definedName>
    <definedName name="________________60d_reg_pay">#REF!</definedName>
    <definedName name="________________64_as400_master_summary">#REF!</definedName>
    <definedName name="________________65_as400_master_details">#REF!</definedName>
    <definedName name="________________65_as400_master_details_fb_pe_sr">#REF!</definedName>
    <definedName name="________________65_as400_master_details_non_rep">#REF!</definedName>
    <definedName name="________________66_as400_master_details_OT___24">#REF!</definedName>
    <definedName name="________________67_as400_master_details_NP_rate___Reg_Rate">#REF!</definedName>
    <definedName name="________________68_as400_master_details_BasePay_NP___Reg____40">#REF!</definedName>
    <definedName name="________________68_as400_master_details_Reg___40">#REF!</definedName>
    <definedName name="________________75_vax_master_summary">#REF!</definedName>
    <definedName name="________________76_vax_master_details">#REF!</definedName>
    <definedName name="________________76_vax_master_details_fb_pe_sr">#REF!</definedName>
    <definedName name="________________78_vax_master_details_OT___24">#REF!</definedName>
    <definedName name="________________79_vax_master_details_NP_Rate___Reg_Rate">#REF!</definedName>
    <definedName name="________________80_vax_master_details_BasePay__NP___Reg__40">#REF!</definedName>
    <definedName name="________________81_vax_master_details_Reg___40">#REF!</definedName>
    <definedName name="________________CFA2">#REF!</definedName>
    <definedName name="________________fue04">'[3]Centralized Electronics - 1NN:27 HR Expand Safety Training'!$C$84</definedName>
    <definedName name="________________fue05">'[3]Centralized Electronics - 1NN:27 HR Expand Safety Training'!$D$84</definedName>
    <definedName name="________________fue06">'[3]Centralized Electronics - 1NN:27 HR Expand Safety Training'!$E$84</definedName>
    <definedName name="________________fue07">'[3]Centralized Electronics - 1NN:27 HR Expand Safety Training'!$F$84</definedName>
    <definedName name="________________fue08">'[3]Centralized Electronics - 1NN:27 HR Expand Safety Training'!$G$84</definedName>
    <definedName name="________________fue09">'[3]Centralized Electronics - 1NN:27 HR Expand Safety Training'!$H$84</definedName>
    <definedName name="________________ins04">'[3]Centralized Electronics - 1NN:27 HR Expand Safety Training'!$C$85</definedName>
    <definedName name="________________ins05">'[3]Centralized Electronics - 1NN:27 HR Expand Safety Training'!$D$85</definedName>
    <definedName name="________________ins06">'[3]Centralized Electronics - 1NN:27 HR Expand Safety Training'!$E$85</definedName>
    <definedName name="________________ins07">'[3]Centralized Electronics - 1NN:27 HR Expand Safety Training'!$F$85</definedName>
    <definedName name="________________ins08">'[3]Centralized Electronics - 1NN:27 HR Expand Safety Training'!$G$85</definedName>
    <definedName name="________________ins09">'[3]Centralized Electronics - 1NN:27 HR Expand Safety Training'!$H$85</definedName>
    <definedName name="________________lia04">'[3]Centralized Electronics - 1NN:27 HR Expand Safety Training'!$C$86</definedName>
    <definedName name="________________lia05">'[3]Centralized Electronics - 1NN:27 HR Expand Safety Training'!$D$86</definedName>
    <definedName name="________________lia06">'[3]Centralized Electronics - 1NN:27 HR Expand Safety Training'!$E$86</definedName>
    <definedName name="________________lia07">'[3]Centralized Electronics - 1NN:27 HR Expand Safety Training'!$F$86</definedName>
    <definedName name="________________lia08">'[3]Centralized Electronics - 1NN:27 HR Expand Safety Training'!$G$86</definedName>
    <definedName name="________________lia09">'[3]Centralized Electronics - 1NN:27 HR Expand Safety Training'!$H$86</definedName>
    <definedName name="________________mat04">'[3]Centralized Electronics - 1NN:27 HR Expand Safety Training'!$C$90</definedName>
    <definedName name="________________mat05">'[3]Centralized Electronics - 1NN:27 HR Expand Safety Training'!$D$90</definedName>
    <definedName name="________________mat06">'[3]Centralized Electronics - 1NN:27 HR Expand Safety Training'!$E$90</definedName>
    <definedName name="________________mat07">'[3]Centralized Electronics - 1NN:27 HR Expand Safety Training'!$F$90</definedName>
    <definedName name="________________mat08">'[3]Centralized Electronics - 1NN:27 HR Expand Safety Training'!$G$90</definedName>
    <definedName name="________________mat09">'[3]Centralized Electronics - 1NN:27 HR Expand Safety Training'!$H$90</definedName>
    <definedName name="________________med04">'[3]Centralized Electronics - 1NN:27 HR Expand Safety Training'!$C$78</definedName>
    <definedName name="________________med05">'[3]Centralized Electronics - 1NN:27 HR Expand Safety Training'!$D$78</definedName>
    <definedName name="________________med06">'[3]Centralized Electronics - 1NN:27 HR Expand Safety Training'!$E$78</definedName>
    <definedName name="________________med07">'[3]Centralized Electronics - 1NN:27 HR Expand Safety Training'!$F$78</definedName>
    <definedName name="________________med08">'[3]Centralized Electronics - 1NN:27 HR Expand Safety Training'!$G$78</definedName>
    <definedName name="________________med09">'[3]Centralized Electronics - 1NN:27 HR Expand Safety Training'!$H$78</definedName>
    <definedName name="________________moc04">'[3]Centralized Electronics - 1NN:27 HR Expand Safety Training'!$C$88</definedName>
    <definedName name="________________moc05">'[3]Centralized Electronics - 1NN:27 HR Expand Safety Training'!$D$88</definedName>
    <definedName name="________________moc06">'[3]Centralized Electronics - 1NN:27 HR Expand Safety Training'!$E$88</definedName>
    <definedName name="________________moc07">'[3]Centralized Electronics - 1NN:27 HR Expand Safety Training'!$F$88</definedName>
    <definedName name="________________moc08">'[3]Centralized Electronics - 1NN:27 HR Expand Safety Training'!$G$88</definedName>
    <definedName name="________________moc09">'[3]Centralized Electronics - 1NN:27 HR Expand Safety Training'!$H$88</definedName>
    <definedName name="________________Non2006">[4]Details!#REF!</definedName>
    <definedName name="________________Non2007">[4]Details!#REF!</definedName>
    <definedName name="________________Non2008">[4]Details!#REF!</definedName>
    <definedName name="________________Non2009">[4]Details!#REF!</definedName>
    <definedName name="________________OA151">#REF!</definedName>
    <definedName name="________________obe04">'[3]Centralized Electronics - 1NN:27 HR Expand Safety Training'!$C$91</definedName>
    <definedName name="________________obe05">'[3]Centralized Electronics - 1NN:27 HR Expand Safety Training'!$D$91</definedName>
    <definedName name="________________obe06">'[3]Centralized Electronics - 1NN:27 HR Expand Safety Training'!$E$91</definedName>
    <definedName name="________________obe07">'[3]Centralized Electronics - 1NN:27 HR Expand Safety Training'!$F$91</definedName>
    <definedName name="________________obe08">'[3]Centralized Electronics - 1NN:27 HR Expand Safety Training'!$G$91</definedName>
    <definedName name="________________obe09">'[3]Centralized Electronics - 1NN:27 HR Expand Safety Training'!$H$91</definedName>
    <definedName name="________________ofb04">'[3]Centralized Electronics - 1NN:27 HR Expand Safety Training'!$C$79</definedName>
    <definedName name="________________ofb05">'[3]Centralized Electronics - 1NN:27 HR Expand Safety Training'!$D$79</definedName>
    <definedName name="________________ofb06">'[3]Centralized Electronics - 1NN:27 HR Expand Safety Training'!$E$79</definedName>
    <definedName name="________________ofb07">'[3]Centralized Electronics - 1NN:27 HR Expand Safety Training'!$F$79</definedName>
    <definedName name="________________ofb08">'[3]Centralized Electronics - 1NN:27 HR Expand Safety Training'!$G$79</definedName>
    <definedName name="________________ofb09">'[3]Centralized Electronics - 1NN:27 HR Expand Safety Training'!$H$79</definedName>
    <definedName name="________________ot04">'[3]Centralized Electronics - 1NN:27 HR Expand Safety Training'!$C$76</definedName>
    <definedName name="________________ot05">'[3]Centralized Electronics - 1NN:27 HR Expand Safety Training'!$D$76</definedName>
    <definedName name="________________ot06">'[3]Centralized Electronics - 1NN:27 HR Expand Safety Training'!$E$76</definedName>
    <definedName name="________________ot07">'[3]Centralized Electronics - 1NN:27 HR Expand Safety Training'!$F$76</definedName>
    <definedName name="________________ot08">'[3]Centralized Electronics - 1NN:27 HR Expand Safety Training'!$G$76</definedName>
    <definedName name="________________ot09">'[3]Centralized Electronics - 1NN:27 HR Expand Safety Training'!$H$76</definedName>
    <definedName name="________________par04">'[3]Centralized Electronics - 1NN:27 HR Expand Safety Training'!$C$87</definedName>
    <definedName name="________________par05">'[3]Centralized Electronics - 1NN:27 HR Expand Safety Training'!$D$87</definedName>
    <definedName name="________________par06">'[3]Centralized Electronics - 1NN:27 HR Expand Safety Training'!$E$87</definedName>
    <definedName name="________________par07">'[3]Centralized Electronics - 1NN:27 HR Expand Safety Training'!$F$87</definedName>
    <definedName name="________________par08">'[3]Centralized Electronics - 1NN:27 HR Expand Safety Training'!$G$87</definedName>
    <definedName name="________________par09">'[3]Centralized Electronics - 1NN:27 HR Expand Safety Training'!$H$87</definedName>
    <definedName name="________________pay04">'[3]Centralized Electronics - 1NN:27 HR Expand Safety Training'!$C$75</definedName>
    <definedName name="________________pay05">'[3]Centralized Electronics - 1NN:27 HR Expand Safety Training'!$D$75</definedName>
    <definedName name="________________pay06">'[3]Centralized Electronics - 1NN:27 HR Expand Safety Training'!$E$75</definedName>
    <definedName name="________________pay07">'[3]Centralized Electronics - 1NN:27 HR Expand Safety Training'!$F$75</definedName>
    <definedName name="________________pay08">'[3]Centralized Electronics - 1NN:27 HR Expand Safety Training'!$G$75</definedName>
    <definedName name="________________pay09">'[3]Centralized Electronics - 1NN:27 HR Expand Safety Training'!$H$75</definedName>
    <definedName name="________________pay1">[4]Details!#REF!</definedName>
    <definedName name="________________Pay2006">[4]Details!#REF!</definedName>
    <definedName name="________________Pay2007">[4]Details!#REF!</definedName>
    <definedName name="________________Pay2008">[4]Details!#REF!</definedName>
    <definedName name="________________Pay2009">[4]Details!#REF!</definedName>
    <definedName name="________________pen04">'[3]Centralized Electronics - 1NN:27 HR Expand Safety Training'!$C$77</definedName>
    <definedName name="________________pen05">'[3]Centralized Electronics - 1NN:27 HR Expand Safety Training'!$D$77</definedName>
    <definedName name="________________pen06">'[3]Centralized Electronics - 1NN:27 HR Expand Safety Training'!$E$77</definedName>
    <definedName name="________________pen07">'[3]Centralized Electronics - 1NN:27 HR Expand Safety Training'!$F$77</definedName>
    <definedName name="________________pen08">'[3]Centralized Electronics - 1NN:27 HR Expand Safety Training'!$G$77</definedName>
    <definedName name="________________pen09">'[3]Centralized Electronics - 1NN:27 HR Expand Safety Training'!$H$77</definedName>
    <definedName name="________________pos04">'[5]Admin &amp; Fin Redu -1P:119 EVP-rev-contracted security'!$C$44</definedName>
    <definedName name="________________pos05">'[5]Admin &amp; Fin Redu -1P:119 EVP-rev-contracted security'!$D$44</definedName>
    <definedName name="________________pos06">'[5]Admin &amp; Fin Redu -1P:119 EVP-rev-contracted security'!$E$44</definedName>
    <definedName name="________________pos07">'[5]Admin &amp; Fin Redu -1P:119 EVP-rev-contracted security'!$F$44</definedName>
    <definedName name="________________pos08">'[5]Admin &amp; Fin Redu -1P:119 EVP-rev-contracted security'!$G$44</definedName>
    <definedName name="________________pos09">'[5]Admin &amp; Fin Redu -1P:119 EVP-rev-contracted security'!$H$44</definedName>
    <definedName name="________________pow04">'[3]Centralized Electronics - 1NN:27 HR Expand Safety Training'!$C$83</definedName>
    <definedName name="________________pow05">'[3]Centralized Electronics - 1NN:27 HR Expand Safety Training'!$D$83</definedName>
    <definedName name="________________pow06">'[3]Centralized Electronics - 1NN:27 HR Expand Safety Training'!$E$83</definedName>
    <definedName name="________________pow07">'[3]Centralized Electronics - 1NN:27 HR Expand Safety Training'!$F$83</definedName>
    <definedName name="________________pow08">'[3]Centralized Electronics - 1NN:27 HR Expand Safety Training'!$G$83</definedName>
    <definedName name="________________pow09">'[3]Centralized Electronics - 1NN:27 HR Expand Safety Training'!$H$83</definedName>
    <definedName name="________________psc04">'[3]Centralized Electronics - 1NN:27 HR Expand Safety Training'!$C$89</definedName>
    <definedName name="________________psc05">'[3]Centralized Electronics - 1NN:27 HR Expand Safety Training'!$D$89</definedName>
    <definedName name="________________psc06">'[3]Centralized Electronics - 1NN:27 HR Expand Safety Training'!$E$89</definedName>
    <definedName name="________________psc07">'[3]Centralized Electronics - 1NN:27 HR Expand Safety Training'!$F$89</definedName>
    <definedName name="________________psc08">'[3]Centralized Electronics - 1NN:27 HR Expand Safety Training'!$G$89</definedName>
    <definedName name="________________psc09">'[3]Centralized Electronics - 1NN:27 HR Expand Safety Training'!$H$89</definedName>
    <definedName name="________________rev04">'[5]Admin &amp; Fin Redu -1P:119 EVP-rev-contracted security'!$C$85</definedName>
    <definedName name="________________rev05">'[5]Admin &amp; Fin Redu -1P:119 EVP-rev-contracted security'!$D$85</definedName>
    <definedName name="________________rev06">'[5]Admin &amp; Fin Redu -1P:119 EVP-rev-contracted security'!$E$85</definedName>
    <definedName name="________________rev07">'[5]Admin &amp; Fin Redu -1P:119 EVP-rev-contracted security'!$F$85</definedName>
    <definedName name="________________rev08">'[5]Admin &amp; Fin Redu -1P:119 EVP-rev-contracted security'!$G$85</definedName>
    <definedName name="________________rev09">'[5]Admin &amp; Fin Redu -1P:119 EVP-rev-contracted security'!$H$85</definedName>
    <definedName name="________________roh04">'[3]Centralized Electronics - 1NN:27 HR Expand Safety Training'!$C$80</definedName>
    <definedName name="________________roh05">'[3]Centralized Electronics - 1NN:27 HR Expand Safety Training'!$D$80</definedName>
    <definedName name="________________roh06">'[3]Centralized Electronics - 1NN:27 HR Expand Safety Training'!$E$80</definedName>
    <definedName name="________________roh07">'[3]Centralized Electronics - 1NN:27 HR Expand Safety Training'!$F$80</definedName>
    <definedName name="________________roh08">'[3]Centralized Electronics - 1NN:27 HR Expand Safety Training'!$G$80</definedName>
    <definedName name="________________roh09">'[3]Centralized Electronics - 1NN:27 HR Expand Safety Training'!$H$80</definedName>
    <definedName name="________________TA151">#REF!</definedName>
    <definedName name="_______________01_consol_as400">#REF!</definedName>
    <definedName name="_______________01_consol_vax">#REF!</definedName>
    <definedName name="_______________50_BusOperator">#REF!</definedName>
    <definedName name="_______________50_BusOperator_pivot__amt_">#REF!</definedName>
    <definedName name="_______________50_BusOperator_pivot__hrs_">#REF!</definedName>
    <definedName name="_______________60a_as400">#REF!</definedName>
    <definedName name="_______________60a_OT_24">#REF!</definedName>
    <definedName name="_______________60b_non_prod_rate">#REF!</definedName>
    <definedName name="_______________60c_base_pay">#REF!</definedName>
    <definedName name="_______________60d_reg_pay">#REF!</definedName>
    <definedName name="_______________64_as400_master_summary">#REF!</definedName>
    <definedName name="_______________65_as400_master_details">#REF!</definedName>
    <definedName name="_______________65_as400_master_details_fb_pe_sr">#REF!</definedName>
    <definedName name="_______________65_as400_master_details_non_rep">#REF!</definedName>
    <definedName name="_______________66_as400_master_details_OT___24">#REF!</definedName>
    <definedName name="_______________67_as400_master_details_NP_rate___Reg_Rate">#REF!</definedName>
    <definedName name="_______________68_as400_master_details_BasePay_NP___Reg____40">#REF!</definedName>
    <definedName name="_______________68_as400_master_details_Reg___40">#REF!</definedName>
    <definedName name="_______________75_vax_master_summary">#REF!</definedName>
    <definedName name="_______________76_vax_master_details">#REF!</definedName>
    <definedName name="_______________76_vax_master_details_fb_pe_sr">#REF!</definedName>
    <definedName name="_______________78_vax_master_details_OT___24">#REF!</definedName>
    <definedName name="_______________79_vax_master_details_NP_Rate___Reg_Rate">#REF!</definedName>
    <definedName name="_______________80_vax_master_details_BasePay__NP___Reg__40">#REF!</definedName>
    <definedName name="_______________81_vax_master_details_Reg___40">#REF!</definedName>
    <definedName name="_______________CFA2">#REF!</definedName>
    <definedName name="_______________fue04">'[3]Centralized Electronics - 1NN:27 HR Expand Safety Training'!$C$84</definedName>
    <definedName name="_______________fue05">'[3]Centralized Electronics - 1NN:27 HR Expand Safety Training'!$D$84</definedName>
    <definedName name="_______________fue06">'[3]Centralized Electronics - 1NN:27 HR Expand Safety Training'!$E$84</definedName>
    <definedName name="_______________fue07">'[3]Centralized Electronics - 1NN:27 HR Expand Safety Training'!$F$84</definedName>
    <definedName name="_______________fue08">'[3]Centralized Electronics - 1NN:27 HR Expand Safety Training'!$G$84</definedName>
    <definedName name="_______________fue09">'[3]Centralized Electronics - 1NN:27 HR Expand Safety Training'!$H$84</definedName>
    <definedName name="_______________ins04">'[3]Centralized Electronics - 1NN:27 HR Expand Safety Training'!$C$85</definedName>
    <definedName name="_______________ins05">'[3]Centralized Electronics - 1NN:27 HR Expand Safety Training'!$D$85</definedName>
    <definedName name="_______________ins06">'[3]Centralized Electronics - 1NN:27 HR Expand Safety Training'!$E$85</definedName>
    <definedName name="_______________ins07">'[3]Centralized Electronics - 1NN:27 HR Expand Safety Training'!$F$85</definedName>
    <definedName name="_______________ins08">'[3]Centralized Electronics - 1NN:27 HR Expand Safety Training'!$G$85</definedName>
    <definedName name="_______________ins09">'[3]Centralized Electronics - 1NN:27 HR Expand Safety Training'!$H$85</definedName>
    <definedName name="_______________lia04">'[3]Centralized Electronics - 1NN:27 HR Expand Safety Training'!$C$86</definedName>
    <definedName name="_______________lia05">'[3]Centralized Electronics - 1NN:27 HR Expand Safety Training'!$D$86</definedName>
    <definedName name="_______________lia06">'[3]Centralized Electronics - 1NN:27 HR Expand Safety Training'!$E$86</definedName>
    <definedName name="_______________lia07">'[3]Centralized Electronics - 1NN:27 HR Expand Safety Training'!$F$86</definedName>
    <definedName name="_______________lia08">'[3]Centralized Electronics - 1NN:27 HR Expand Safety Training'!$G$86</definedName>
    <definedName name="_______________lia09">'[3]Centralized Electronics - 1NN:27 HR Expand Safety Training'!$H$86</definedName>
    <definedName name="_______________mat04">'[3]Centralized Electronics - 1NN:27 HR Expand Safety Training'!$C$90</definedName>
    <definedName name="_______________mat05">'[3]Centralized Electronics - 1NN:27 HR Expand Safety Training'!$D$90</definedName>
    <definedName name="_______________mat06">'[3]Centralized Electronics - 1NN:27 HR Expand Safety Training'!$E$90</definedName>
    <definedName name="_______________mat07">'[3]Centralized Electronics - 1NN:27 HR Expand Safety Training'!$F$90</definedName>
    <definedName name="_______________mat08">'[3]Centralized Electronics - 1NN:27 HR Expand Safety Training'!$G$90</definedName>
    <definedName name="_______________mat09">'[3]Centralized Electronics - 1NN:27 HR Expand Safety Training'!$H$90</definedName>
    <definedName name="_______________med04">'[3]Centralized Electronics - 1NN:27 HR Expand Safety Training'!$C$78</definedName>
    <definedName name="_______________med05">'[3]Centralized Electronics - 1NN:27 HR Expand Safety Training'!$D$78</definedName>
    <definedName name="_______________med06">'[3]Centralized Electronics - 1NN:27 HR Expand Safety Training'!$E$78</definedName>
    <definedName name="_______________med07">'[3]Centralized Electronics - 1NN:27 HR Expand Safety Training'!$F$78</definedName>
    <definedName name="_______________med08">'[3]Centralized Electronics - 1NN:27 HR Expand Safety Training'!$G$78</definedName>
    <definedName name="_______________med09">'[3]Centralized Electronics - 1NN:27 HR Expand Safety Training'!$H$78</definedName>
    <definedName name="_______________moc04">'[3]Centralized Electronics - 1NN:27 HR Expand Safety Training'!$C$88</definedName>
    <definedName name="_______________moc05">'[3]Centralized Electronics - 1NN:27 HR Expand Safety Training'!$D$88</definedName>
    <definedName name="_______________moc06">'[3]Centralized Electronics - 1NN:27 HR Expand Safety Training'!$E$88</definedName>
    <definedName name="_______________moc07">'[3]Centralized Electronics - 1NN:27 HR Expand Safety Training'!$F$88</definedName>
    <definedName name="_______________moc08">'[3]Centralized Electronics - 1NN:27 HR Expand Safety Training'!$G$88</definedName>
    <definedName name="_______________moc09">'[3]Centralized Electronics - 1NN:27 HR Expand Safety Training'!$H$88</definedName>
    <definedName name="_______________Non2006">[4]Details!#REF!</definedName>
    <definedName name="_______________Non2007">[4]Details!#REF!</definedName>
    <definedName name="_______________Non2008">[4]Details!#REF!</definedName>
    <definedName name="_______________Non2009">[4]Details!#REF!</definedName>
    <definedName name="_______________OA151">#REF!</definedName>
    <definedName name="_______________obe04">'[3]Centralized Electronics - 1NN:27 HR Expand Safety Training'!$C$91</definedName>
    <definedName name="_______________obe05">'[3]Centralized Electronics - 1NN:27 HR Expand Safety Training'!$D$91</definedName>
    <definedName name="_______________obe06">'[3]Centralized Electronics - 1NN:27 HR Expand Safety Training'!$E$91</definedName>
    <definedName name="_______________obe07">'[3]Centralized Electronics - 1NN:27 HR Expand Safety Training'!$F$91</definedName>
    <definedName name="_______________obe08">'[3]Centralized Electronics - 1NN:27 HR Expand Safety Training'!$G$91</definedName>
    <definedName name="_______________obe09">'[3]Centralized Electronics - 1NN:27 HR Expand Safety Training'!$H$91</definedName>
    <definedName name="_______________ofb04">'[3]Centralized Electronics - 1NN:27 HR Expand Safety Training'!$C$79</definedName>
    <definedName name="_______________ofb05">'[3]Centralized Electronics - 1NN:27 HR Expand Safety Training'!$D$79</definedName>
    <definedName name="_______________ofb06">'[3]Centralized Electronics - 1NN:27 HR Expand Safety Training'!$E$79</definedName>
    <definedName name="_______________ofb07">'[3]Centralized Electronics - 1NN:27 HR Expand Safety Training'!$F$79</definedName>
    <definedName name="_______________ofb08">'[3]Centralized Electronics - 1NN:27 HR Expand Safety Training'!$G$79</definedName>
    <definedName name="_______________ofb09">'[3]Centralized Electronics - 1NN:27 HR Expand Safety Training'!$H$79</definedName>
    <definedName name="_______________ot04">'[3]Centralized Electronics - 1NN:27 HR Expand Safety Training'!$C$76</definedName>
    <definedName name="_______________ot05">'[3]Centralized Electronics - 1NN:27 HR Expand Safety Training'!$D$76</definedName>
    <definedName name="_______________ot06">'[3]Centralized Electronics - 1NN:27 HR Expand Safety Training'!$E$76</definedName>
    <definedName name="_______________ot07">'[3]Centralized Electronics - 1NN:27 HR Expand Safety Training'!$F$76</definedName>
    <definedName name="_______________ot08">'[3]Centralized Electronics - 1NN:27 HR Expand Safety Training'!$G$76</definedName>
    <definedName name="_______________ot09">'[3]Centralized Electronics - 1NN:27 HR Expand Safety Training'!$H$76</definedName>
    <definedName name="_______________par04">'[3]Centralized Electronics - 1NN:27 HR Expand Safety Training'!$C$87</definedName>
    <definedName name="_______________par05">'[3]Centralized Electronics - 1NN:27 HR Expand Safety Training'!$D$87</definedName>
    <definedName name="_______________par06">'[3]Centralized Electronics - 1NN:27 HR Expand Safety Training'!$E$87</definedName>
    <definedName name="_______________par07">'[3]Centralized Electronics - 1NN:27 HR Expand Safety Training'!$F$87</definedName>
    <definedName name="_______________par08">'[3]Centralized Electronics - 1NN:27 HR Expand Safety Training'!$G$87</definedName>
    <definedName name="_______________par09">'[3]Centralized Electronics - 1NN:27 HR Expand Safety Training'!$H$87</definedName>
    <definedName name="_______________pay04">'[3]Centralized Electronics - 1NN:27 HR Expand Safety Training'!$C$75</definedName>
    <definedName name="_______________pay05">'[3]Centralized Electronics - 1NN:27 HR Expand Safety Training'!$D$75</definedName>
    <definedName name="_______________pay06">'[3]Centralized Electronics - 1NN:27 HR Expand Safety Training'!$E$75</definedName>
    <definedName name="_______________pay07">'[3]Centralized Electronics - 1NN:27 HR Expand Safety Training'!$F$75</definedName>
    <definedName name="_______________pay08">'[3]Centralized Electronics - 1NN:27 HR Expand Safety Training'!$G$75</definedName>
    <definedName name="_______________pay09">'[3]Centralized Electronics - 1NN:27 HR Expand Safety Training'!$H$75</definedName>
    <definedName name="_______________pay1">[4]Details!#REF!</definedName>
    <definedName name="_______________Pay2006">[4]Details!#REF!</definedName>
    <definedName name="_______________Pay2007">[4]Details!#REF!</definedName>
    <definedName name="_______________Pay2008">[4]Details!#REF!</definedName>
    <definedName name="_______________Pay2009">[4]Details!#REF!</definedName>
    <definedName name="_______________pen04">'[3]Centralized Electronics - 1NN:27 HR Expand Safety Training'!$C$77</definedName>
    <definedName name="_______________pen05">'[3]Centralized Electronics - 1NN:27 HR Expand Safety Training'!$D$77</definedName>
    <definedName name="_______________pen06">'[3]Centralized Electronics - 1NN:27 HR Expand Safety Training'!$E$77</definedName>
    <definedName name="_______________pen07">'[3]Centralized Electronics - 1NN:27 HR Expand Safety Training'!$F$77</definedName>
    <definedName name="_______________pen08">'[3]Centralized Electronics - 1NN:27 HR Expand Safety Training'!$G$77</definedName>
    <definedName name="_______________pen09">'[3]Centralized Electronics - 1NN:27 HR Expand Safety Training'!$H$77</definedName>
    <definedName name="_______________pos04">'[5]Admin &amp; Fin Redu -1P:119 EVP-rev-contracted security'!$C$44</definedName>
    <definedName name="_______________pos05">'[5]Admin &amp; Fin Redu -1P:119 EVP-rev-contracted security'!$D$44</definedName>
    <definedName name="_______________pos06">'[5]Admin &amp; Fin Redu -1P:119 EVP-rev-contracted security'!$E$44</definedName>
    <definedName name="_______________pos07">'[5]Admin &amp; Fin Redu -1P:119 EVP-rev-contracted security'!$F$44</definedName>
    <definedName name="_______________pos08">'[5]Admin &amp; Fin Redu -1P:119 EVP-rev-contracted security'!$G$44</definedName>
    <definedName name="_______________pos09">'[5]Admin &amp; Fin Redu -1P:119 EVP-rev-contracted security'!$H$44</definedName>
    <definedName name="_______________pow04">'[3]Centralized Electronics - 1NN:27 HR Expand Safety Training'!$C$83</definedName>
    <definedName name="_______________pow05">'[3]Centralized Electronics - 1NN:27 HR Expand Safety Training'!$D$83</definedName>
    <definedName name="_______________pow06">'[3]Centralized Electronics - 1NN:27 HR Expand Safety Training'!$E$83</definedName>
    <definedName name="_______________pow07">'[3]Centralized Electronics - 1NN:27 HR Expand Safety Training'!$F$83</definedName>
    <definedName name="_______________pow08">'[3]Centralized Electronics - 1NN:27 HR Expand Safety Training'!$G$83</definedName>
    <definedName name="_______________pow09">'[3]Centralized Electronics - 1NN:27 HR Expand Safety Training'!$H$83</definedName>
    <definedName name="_______________psc04">'[3]Centralized Electronics - 1NN:27 HR Expand Safety Training'!$C$89</definedName>
    <definedName name="_______________psc05">'[3]Centralized Electronics - 1NN:27 HR Expand Safety Training'!$D$89</definedName>
    <definedName name="_______________psc06">'[3]Centralized Electronics - 1NN:27 HR Expand Safety Training'!$E$89</definedName>
    <definedName name="_______________psc07">'[3]Centralized Electronics - 1NN:27 HR Expand Safety Training'!$F$89</definedName>
    <definedName name="_______________psc08">'[3]Centralized Electronics - 1NN:27 HR Expand Safety Training'!$G$89</definedName>
    <definedName name="_______________psc09">'[3]Centralized Electronics - 1NN:27 HR Expand Safety Training'!$H$89</definedName>
    <definedName name="_______________rev04">'[5]Admin &amp; Fin Redu -1P:119 EVP-rev-contracted security'!$C$85</definedName>
    <definedName name="_______________rev05">'[5]Admin &amp; Fin Redu -1P:119 EVP-rev-contracted security'!$D$85</definedName>
    <definedName name="_______________rev06">'[5]Admin &amp; Fin Redu -1P:119 EVP-rev-contracted security'!$E$85</definedName>
    <definedName name="_______________rev07">'[5]Admin &amp; Fin Redu -1P:119 EVP-rev-contracted security'!$F$85</definedName>
    <definedName name="_______________rev08">'[5]Admin &amp; Fin Redu -1P:119 EVP-rev-contracted security'!$G$85</definedName>
    <definedName name="_______________rev09">'[5]Admin &amp; Fin Redu -1P:119 EVP-rev-contracted security'!$H$85</definedName>
    <definedName name="_______________roh04">'[3]Centralized Electronics - 1NN:27 HR Expand Safety Training'!$C$80</definedName>
    <definedName name="_______________roh05">'[3]Centralized Electronics - 1NN:27 HR Expand Safety Training'!$D$80</definedName>
    <definedName name="_______________roh06">'[3]Centralized Electronics - 1NN:27 HR Expand Safety Training'!$E$80</definedName>
    <definedName name="_______________roh07">'[3]Centralized Electronics - 1NN:27 HR Expand Safety Training'!$F$80</definedName>
    <definedName name="_______________roh08">'[3]Centralized Electronics - 1NN:27 HR Expand Safety Training'!$G$80</definedName>
    <definedName name="_______________roh09">'[3]Centralized Electronics - 1NN:27 HR Expand Safety Training'!$H$80</definedName>
    <definedName name="_______________TA151">#REF!</definedName>
    <definedName name="______________01_consol_as400">#REF!</definedName>
    <definedName name="______________01_consol_vax">#REF!</definedName>
    <definedName name="______________50_BusOperator">#REF!</definedName>
    <definedName name="______________50_BusOperator_pivot__amt_">#REF!</definedName>
    <definedName name="______________50_BusOperator_pivot__hrs_">#REF!</definedName>
    <definedName name="______________60a_as400">#REF!</definedName>
    <definedName name="______________60a_OT_24">#REF!</definedName>
    <definedName name="______________60b_non_prod_rate">#REF!</definedName>
    <definedName name="______________60c_base_pay">#REF!</definedName>
    <definedName name="______________60d_reg_pay">#REF!</definedName>
    <definedName name="______________64_as400_master_summary">#REF!</definedName>
    <definedName name="______________65_as400_master_details">#REF!</definedName>
    <definedName name="______________65_as400_master_details_fb_pe_sr">#REF!</definedName>
    <definedName name="______________65_as400_master_details_non_rep">#REF!</definedName>
    <definedName name="______________66_as400_master_details_OT___24">#REF!</definedName>
    <definedName name="______________67_as400_master_details_NP_rate___Reg_Rate">#REF!</definedName>
    <definedName name="______________68_as400_master_details_BasePay_NP___Reg____40">#REF!</definedName>
    <definedName name="______________68_as400_master_details_Reg___40">#REF!</definedName>
    <definedName name="______________75_vax_master_summary">#REF!</definedName>
    <definedName name="______________76_vax_master_details">#REF!</definedName>
    <definedName name="______________76_vax_master_details_fb_pe_sr">#REF!</definedName>
    <definedName name="______________78_vax_master_details_OT___24">#REF!</definedName>
    <definedName name="______________79_vax_master_details_NP_Rate___Reg_Rate">#REF!</definedName>
    <definedName name="______________80_vax_master_details_BasePay__NP___Reg__40">#REF!</definedName>
    <definedName name="______________81_vax_master_details_Reg___40">#REF!</definedName>
    <definedName name="______________CFA2">#REF!</definedName>
    <definedName name="______________fue04">'[3]Centralized Electronics - 1NN:27 HR Expand Safety Training'!$C$84</definedName>
    <definedName name="______________fue05">'[3]Centralized Electronics - 1NN:27 HR Expand Safety Training'!$D$84</definedName>
    <definedName name="______________fue06">'[3]Centralized Electronics - 1NN:27 HR Expand Safety Training'!$E$84</definedName>
    <definedName name="______________fue07">'[3]Centralized Electronics - 1NN:27 HR Expand Safety Training'!$F$84</definedName>
    <definedName name="______________fue08">'[3]Centralized Electronics - 1NN:27 HR Expand Safety Training'!$G$84</definedName>
    <definedName name="______________fue09">'[3]Centralized Electronics - 1NN:27 HR Expand Safety Training'!$H$84</definedName>
    <definedName name="______________ins04">'[3]Centralized Electronics - 1NN:27 HR Expand Safety Training'!$C$85</definedName>
    <definedName name="______________ins05">'[3]Centralized Electronics - 1NN:27 HR Expand Safety Training'!$D$85</definedName>
    <definedName name="______________ins06">'[3]Centralized Electronics - 1NN:27 HR Expand Safety Training'!$E$85</definedName>
    <definedName name="______________ins07">'[3]Centralized Electronics - 1NN:27 HR Expand Safety Training'!$F$85</definedName>
    <definedName name="______________ins08">'[3]Centralized Electronics - 1NN:27 HR Expand Safety Training'!$G$85</definedName>
    <definedName name="______________ins09">'[3]Centralized Electronics - 1NN:27 HR Expand Safety Training'!$H$85</definedName>
    <definedName name="______________lia04">'[3]Centralized Electronics - 1NN:27 HR Expand Safety Training'!$C$86</definedName>
    <definedName name="______________lia05">'[3]Centralized Electronics - 1NN:27 HR Expand Safety Training'!$D$86</definedName>
    <definedName name="______________lia06">'[3]Centralized Electronics - 1NN:27 HR Expand Safety Training'!$E$86</definedName>
    <definedName name="______________lia07">'[3]Centralized Electronics - 1NN:27 HR Expand Safety Training'!$F$86</definedName>
    <definedName name="______________lia08">'[3]Centralized Electronics - 1NN:27 HR Expand Safety Training'!$G$86</definedName>
    <definedName name="______________lia09">'[3]Centralized Electronics - 1NN:27 HR Expand Safety Training'!$H$86</definedName>
    <definedName name="______________mat04">'[3]Centralized Electronics - 1NN:27 HR Expand Safety Training'!$C$90</definedName>
    <definedName name="______________mat05">'[3]Centralized Electronics - 1NN:27 HR Expand Safety Training'!$D$90</definedName>
    <definedName name="______________mat06">'[3]Centralized Electronics - 1NN:27 HR Expand Safety Training'!$E$90</definedName>
    <definedName name="______________mat07">'[3]Centralized Electronics - 1NN:27 HR Expand Safety Training'!$F$90</definedName>
    <definedName name="______________mat08">'[3]Centralized Electronics - 1NN:27 HR Expand Safety Training'!$G$90</definedName>
    <definedName name="______________mat09">'[3]Centralized Electronics - 1NN:27 HR Expand Safety Training'!$H$90</definedName>
    <definedName name="______________med04">'[3]Centralized Electronics - 1NN:27 HR Expand Safety Training'!$C$78</definedName>
    <definedName name="______________med05">'[3]Centralized Electronics - 1NN:27 HR Expand Safety Training'!$D$78</definedName>
    <definedName name="______________med06">'[3]Centralized Electronics - 1NN:27 HR Expand Safety Training'!$E$78</definedName>
    <definedName name="______________med07">'[3]Centralized Electronics - 1NN:27 HR Expand Safety Training'!$F$78</definedName>
    <definedName name="______________med08">'[3]Centralized Electronics - 1NN:27 HR Expand Safety Training'!$G$78</definedName>
    <definedName name="______________med09">'[3]Centralized Electronics - 1NN:27 HR Expand Safety Training'!$H$78</definedName>
    <definedName name="______________moc04">'[3]Centralized Electronics - 1NN:27 HR Expand Safety Training'!$C$88</definedName>
    <definedName name="______________moc05">'[3]Centralized Electronics - 1NN:27 HR Expand Safety Training'!$D$88</definedName>
    <definedName name="______________moc06">'[3]Centralized Electronics - 1NN:27 HR Expand Safety Training'!$E$88</definedName>
    <definedName name="______________moc07">'[3]Centralized Electronics - 1NN:27 HR Expand Safety Training'!$F$88</definedName>
    <definedName name="______________moc08">'[3]Centralized Electronics - 1NN:27 HR Expand Safety Training'!$G$88</definedName>
    <definedName name="______________moc09">'[3]Centralized Electronics - 1NN:27 HR Expand Safety Training'!$H$88</definedName>
    <definedName name="______________Non2006">[4]Details!#REF!</definedName>
    <definedName name="______________Non2007">[4]Details!#REF!</definedName>
    <definedName name="______________Non2008">[4]Details!#REF!</definedName>
    <definedName name="______________Non2009">[4]Details!#REF!</definedName>
    <definedName name="______________OA151">#REF!</definedName>
    <definedName name="______________obe04">'[3]Centralized Electronics - 1NN:27 HR Expand Safety Training'!$C$91</definedName>
    <definedName name="______________obe05">'[3]Centralized Electronics - 1NN:27 HR Expand Safety Training'!$D$91</definedName>
    <definedName name="______________obe06">'[3]Centralized Electronics - 1NN:27 HR Expand Safety Training'!$E$91</definedName>
    <definedName name="______________obe07">'[3]Centralized Electronics - 1NN:27 HR Expand Safety Training'!$F$91</definedName>
    <definedName name="______________obe08">'[3]Centralized Electronics - 1NN:27 HR Expand Safety Training'!$G$91</definedName>
    <definedName name="______________obe09">'[3]Centralized Electronics - 1NN:27 HR Expand Safety Training'!$H$91</definedName>
    <definedName name="______________ofb04">'[3]Centralized Electronics - 1NN:27 HR Expand Safety Training'!$C$79</definedName>
    <definedName name="______________ofb05">'[3]Centralized Electronics - 1NN:27 HR Expand Safety Training'!$D$79</definedName>
    <definedName name="______________ofb06">'[3]Centralized Electronics - 1NN:27 HR Expand Safety Training'!$E$79</definedName>
    <definedName name="______________ofb07">'[3]Centralized Electronics - 1NN:27 HR Expand Safety Training'!$F$79</definedName>
    <definedName name="______________ofb08">'[3]Centralized Electronics - 1NN:27 HR Expand Safety Training'!$G$79</definedName>
    <definedName name="______________ofb09">'[3]Centralized Electronics - 1NN:27 HR Expand Safety Training'!$H$79</definedName>
    <definedName name="______________ot04">'[3]Centralized Electronics - 1NN:27 HR Expand Safety Training'!$C$76</definedName>
    <definedName name="______________ot05">'[3]Centralized Electronics - 1NN:27 HR Expand Safety Training'!$D$76</definedName>
    <definedName name="______________ot06">'[3]Centralized Electronics - 1NN:27 HR Expand Safety Training'!$E$76</definedName>
    <definedName name="______________ot07">'[3]Centralized Electronics - 1NN:27 HR Expand Safety Training'!$F$76</definedName>
    <definedName name="______________ot08">'[3]Centralized Electronics - 1NN:27 HR Expand Safety Training'!$G$76</definedName>
    <definedName name="______________ot09">'[3]Centralized Electronics - 1NN:27 HR Expand Safety Training'!$H$76</definedName>
    <definedName name="______________par04">'[3]Centralized Electronics - 1NN:27 HR Expand Safety Training'!$C$87</definedName>
    <definedName name="______________par05">'[3]Centralized Electronics - 1NN:27 HR Expand Safety Training'!$D$87</definedName>
    <definedName name="______________par06">'[3]Centralized Electronics - 1NN:27 HR Expand Safety Training'!$E$87</definedName>
    <definedName name="______________par07">'[3]Centralized Electronics - 1NN:27 HR Expand Safety Training'!$F$87</definedName>
    <definedName name="______________par08">'[3]Centralized Electronics - 1NN:27 HR Expand Safety Training'!$G$87</definedName>
    <definedName name="______________par09">'[3]Centralized Electronics - 1NN:27 HR Expand Safety Training'!$H$87</definedName>
    <definedName name="______________pay04">'[3]Centralized Electronics - 1NN:27 HR Expand Safety Training'!$C$75</definedName>
    <definedName name="______________pay05">'[3]Centralized Electronics - 1NN:27 HR Expand Safety Training'!$D$75</definedName>
    <definedName name="______________pay06">'[3]Centralized Electronics - 1NN:27 HR Expand Safety Training'!$E$75</definedName>
    <definedName name="______________pay07">'[3]Centralized Electronics - 1NN:27 HR Expand Safety Training'!$F$75</definedName>
    <definedName name="______________pay08">'[3]Centralized Electronics - 1NN:27 HR Expand Safety Training'!$G$75</definedName>
    <definedName name="______________pay09">'[3]Centralized Electronics - 1NN:27 HR Expand Safety Training'!$H$75</definedName>
    <definedName name="______________pay1">[4]Details!#REF!</definedName>
    <definedName name="______________Pay2006">[4]Details!#REF!</definedName>
    <definedName name="______________Pay2007">[4]Details!#REF!</definedName>
    <definedName name="______________Pay2008">[4]Details!#REF!</definedName>
    <definedName name="______________Pay2009">[4]Details!#REF!</definedName>
    <definedName name="______________pen04">'[3]Centralized Electronics - 1NN:27 HR Expand Safety Training'!$C$77</definedName>
    <definedName name="______________pen05">'[3]Centralized Electronics - 1NN:27 HR Expand Safety Training'!$D$77</definedName>
    <definedName name="______________pen06">'[3]Centralized Electronics - 1NN:27 HR Expand Safety Training'!$E$77</definedName>
    <definedName name="______________pen07">'[3]Centralized Electronics - 1NN:27 HR Expand Safety Training'!$F$77</definedName>
    <definedName name="______________pen08">'[3]Centralized Electronics - 1NN:27 HR Expand Safety Training'!$G$77</definedName>
    <definedName name="______________pen09">'[3]Centralized Electronics - 1NN:27 HR Expand Safety Training'!$H$77</definedName>
    <definedName name="______________pos04">'[5]Admin &amp; Fin Redu -1P:119 EVP-rev-contracted security'!$C$44</definedName>
    <definedName name="______________pos05">'[5]Admin &amp; Fin Redu -1P:119 EVP-rev-contracted security'!$D$44</definedName>
    <definedName name="______________pos06">'[5]Admin &amp; Fin Redu -1P:119 EVP-rev-contracted security'!$E$44</definedName>
    <definedName name="______________pos07">'[5]Admin &amp; Fin Redu -1P:119 EVP-rev-contracted security'!$F$44</definedName>
    <definedName name="______________pos08">'[5]Admin &amp; Fin Redu -1P:119 EVP-rev-contracted security'!$G$44</definedName>
    <definedName name="______________pos09">'[5]Admin &amp; Fin Redu -1P:119 EVP-rev-contracted security'!$H$44</definedName>
    <definedName name="______________pow04">'[3]Centralized Electronics - 1NN:27 HR Expand Safety Training'!$C$83</definedName>
    <definedName name="______________pow05">'[3]Centralized Electronics - 1NN:27 HR Expand Safety Training'!$D$83</definedName>
    <definedName name="______________pow06">'[3]Centralized Electronics - 1NN:27 HR Expand Safety Training'!$E$83</definedName>
    <definedName name="______________pow07">'[3]Centralized Electronics - 1NN:27 HR Expand Safety Training'!$F$83</definedName>
    <definedName name="______________pow08">'[3]Centralized Electronics - 1NN:27 HR Expand Safety Training'!$G$83</definedName>
    <definedName name="______________pow09">'[3]Centralized Electronics - 1NN:27 HR Expand Safety Training'!$H$83</definedName>
    <definedName name="______________psc04">'[3]Centralized Electronics - 1NN:27 HR Expand Safety Training'!$C$89</definedName>
    <definedName name="______________psc05">'[3]Centralized Electronics - 1NN:27 HR Expand Safety Training'!$D$89</definedName>
    <definedName name="______________psc06">'[3]Centralized Electronics - 1NN:27 HR Expand Safety Training'!$E$89</definedName>
    <definedName name="______________psc07">'[3]Centralized Electronics - 1NN:27 HR Expand Safety Training'!$F$89</definedName>
    <definedName name="______________psc08">'[3]Centralized Electronics - 1NN:27 HR Expand Safety Training'!$G$89</definedName>
    <definedName name="______________psc09">'[3]Centralized Electronics - 1NN:27 HR Expand Safety Training'!$H$89</definedName>
    <definedName name="______________rev04">'[5]Admin &amp; Fin Redu -1P:119 EVP-rev-contracted security'!$C$85</definedName>
    <definedName name="______________rev05">'[5]Admin &amp; Fin Redu -1P:119 EVP-rev-contracted security'!$D$85</definedName>
    <definedName name="______________rev06">'[5]Admin &amp; Fin Redu -1P:119 EVP-rev-contracted security'!$E$85</definedName>
    <definedName name="______________rev07">'[5]Admin &amp; Fin Redu -1P:119 EVP-rev-contracted security'!$F$85</definedName>
    <definedName name="______________rev08">'[5]Admin &amp; Fin Redu -1P:119 EVP-rev-contracted security'!$G$85</definedName>
    <definedName name="______________rev09">'[5]Admin &amp; Fin Redu -1P:119 EVP-rev-contracted security'!$H$85</definedName>
    <definedName name="______________roh04">'[3]Centralized Electronics - 1NN:27 HR Expand Safety Training'!$C$80</definedName>
    <definedName name="______________roh05">'[3]Centralized Electronics - 1NN:27 HR Expand Safety Training'!$D$80</definedName>
    <definedName name="______________roh06">'[3]Centralized Electronics - 1NN:27 HR Expand Safety Training'!$E$80</definedName>
    <definedName name="______________roh07">'[3]Centralized Electronics - 1NN:27 HR Expand Safety Training'!$F$80</definedName>
    <definedName name="______________roh08">'[3]Centralized Electronics - 1NN:27 HR Expand Safety Training'!$G$80</definedName>
    <definedName name="______________roh09">'[3]Centralized Electronics - 1NN:27 HR Expand Safety Training'!$H$80</definedName>
    <definedName name="______________TA151">#REF!</definedName>
    <definedName name="_____________01_consol_as400">#REF!</definedName>
    <definedName name="_____________01_consol_vax">#REF!</definedName>
    <definedName name="_____________50_BusOperator">#REF!</definedName>
    <definedName name="_____________50_BusOperator_pivot__amt_">#REF!</definedName>
    <definedName name="_____________50_BusOperator_pivot__hrs_">#REF!</definedName>
    <definedName name="_____________60a_as400">#REF!</definedName>
    <definedName name="_____________60a_OT_24">#REF!</definedName>
    <definedName name="_____________60b_non_prod_rate">#REF!</definedName>
    <definedName name="_____________60c_base_pay">#REF!</definedName>
    <definedName name="_____________60d_reg_pay">#REF!</definedName>
    <definedName name="_____________64_as400_master_summary">#REF!</definedName>
    <definedName name="_____________65_as400_master_details">#REF!</definedName>
    <definedName name="_____________65_as400_master_details_fb_pe_sr">#REF!</definedName>
    <definedName name="_____________65_as400_master_details_non_rep">#REF!</definedName>
    <definedName name="_____________66_as400_master_details_OT___24">#REF!</definedName>
    <definedName name="_____________67_as400_master_details_NP_rate___Reg_Rate">#REF!</definedName>
    <definedName name="_____________68_as400_master_details_BasePay_NP___Reg____40">#REF!</definedName>
    <definedName name="_____________68_as400_master_details_Reg___40">#REF!</definedName>
    <definedName name="_____________75_vax_master_summary">#REF!</definedName>
    <definedName name="_____________76_vax_master_details">#REF!</definedName>
    <definedName name="_____________76_vax_master_details_fb_pe_sr">#REF!</definedName>
    <definedName name="_____________78_vax_master_details_OT___24">#REF!</definedName>
    <definedName name="_____________79_vax_master_details_NP_Rate___Reg_Rate">#REF!</definedName>
    <definedName name="_____________80_vax_master_details_BasePay__NP___Reg__40">#REF!</definedName>
    <definedName name="_____________81_vax_master_details_Reg___40">#REF!</definedName>
    <definedName name="_____________CFA2">#REF!</definedName>
    <definedName name="_____________fue04">'[3]Centralized Electronics - 1NN:27 HR Expand Safety Training'!$C$84</definedName>
    <definedName name="_____________fue05">'[3]Centralized Electronics - 1NN:27 HR Expand Safety Training'!$D$84</definedName>
    <definedName name="_____________fue06">'[3]Centralized Electronics - 1NN:27 HR Expand Safety Training'!$E$84</definedName>
    <definedName name="_____________fue07">'[3]Centralized Electronics - 1NN:27 HR Expand Safety Training'!$F$84</definedName>
    <definedName name="_____________fue08">'[3]Centralized Electronics - 1NN:27 HR Expand Safety Training'!$G$84</definedName>
    <definedName name="_____________fue09">'[3]Centralized Electronics - 1NN:27 HR Expand Safety Training'!$H$84</definedName>
    <definedName name="_____________ins04">'[3]Centralized Electronics - 1NN:27 HR Expand Safety Training'!$C$85</definedName>
    <definedName name="_____________ins05">'[3]Centralized Electronics - 1NN:27 HR Expand Safety Training'!$D$85</definedName>
    <definedName name="_____________ins06">'[3]Centralized Electronics - 1NN:27 HR Expand Safety Training'!$E$85</definedName>
    <definedName name="_____________ins07">'[3]Centralized Electronics - 1NN:27 HR Expand Safety Training'!$F$85</definedName>
    <definedName name="_____________ins08">'[3]Centralized Electronics - 1NN:27 HR Expand Safety Training'!$G$85</definedName>
    <definedName name="_____________ins09">'[3]Centralized Electronics - 1NN:27 HR Expand Safety Training'!$H$85</definedName>
    <definedName name="_____________lia04">'[3]Centralized Electronics - 1NN:27 HR Expand Safety Training'!$C$86</definedName>
    <definedName name="_____________lia05">'[3]Centralized Electronics - 1NN:27 HR Expand Safety Training'!$D$86</definedName>
    <definedName name="_____________lia06">'[3]Centralized Electronics - 1NN:27 HR Expand Safety Training'!$E$86</definedName>
    <definedName name="_____________lia07">'[3]Centralized Electronics - 1NN:27 HR Expand Safety Training'!$F$86</definedName>
    <definedName name="_____________lia08">'[3]Centralized Electronics - 1NN:27 HR Expand Safety Training'!$G$86</definedName>
    <definedName name="_____________lia09">'[3]Centralized Electronics - 1NN:27 HR Expand Safety Training'!$H$86</definedName>
    <definedName name="_____________mat04">'[3]Centralized Electronics - 1NN:27 HR Expand Safety Training'!$C$90</definedName>
    <definedName name="_____________mat05">'[3]Centralized Electronics - 1NN:27 HR Expand Safety Training'!$D$90</definedName>
    <definedName name="_____________mat06">'[3]Centralized Electronics - 1NN:27 HR Expand Safety Training'!$E$90</definedName>
    <definedName name="_____________mat07">'[3]Centralized Electronics - 1NN:27 HR Expand Safety Training'!$F$90</definedName>
    <definedName name="_____________mat08">'[3]Centralized Electronics - 1NN:27 HR Expand Safety Training'!$G$90</definedName>
    <definedName name="_____________mat09">'[3]Centralized Electronics - 1NN:27 HR Expand Safety Training'!$H$90</definedName>
    <definedName name="_____________med04">'[3]Centralized Electronics - 1NN:27 HR Expand Safety Training'!$C$78</definedName>
    <definedName name="_____________med05">'[3]Centralized Electronics - 1NN:27 HR Expand Safety Training'!$D$78</definedName>
    <definedName name="_____________med06">'[3]Centralized Electronics - 1NN:27 HR Expand Safety Training'!$E$78</definedName>
    <definedName name="_____________med07">'[3]Centralized Electronics - 1NN:27 HR Expand Safety Training'!$F$78</definedName>
    <definedName name="_____________med08">'[3]Centralized Electronics - 1NN:27 HR Expand Safety Training'!$G$78</definedName>
    <definedName name="_____________med09">'[3]Centralized Electronics - 1NN:27 HR Expand Safety Training'!$H$78</definedName>
    <definedName name="_____________moc04">'[3]Centralized Electronics - 1NN:27 HR Expand Safety Training'!$C$88</definedName>
    <definedName name="_____________moc05">'[3]Centralized Electronics - 1NN:27 HR Expand Safety Training'!$D$88</definedName>
    <definedName name="_____________moc06">'[3]Centralized Electronics - 1NN:27 HR Expand Safety Training'!$E$88</definedName>
    <definedName name="_____________moc07">'[3]Centralized Electronics - 1NN:27 HR Expand Safety Training'!$F$88</definedName>
    <definedName name="_____________moc08">'[3]Centralized Electronics - 1NN:27 HR Expand Safety Training'!$G$88</definedName>
    <definedName name="_____________moc09">'[3]Centralized Electronics - 1NN:27 HR Expand Safety Training'!$H$88</definedName>
    <definedName name="_____________Non2006">[4]Details!#REF!</definedName>
    <definedName name="_____________Non2007">[4]Details!#REF!</definedName>
    <definedName name="_____________Non2008">[4]Details!#REF!</definedName>
    <definedName name="_____________Non2009">[4]Details!#REF!</definedName>
    <definedName name="_____________OA151">#REF!</definedName>
    <definedName name="_____________obe04">'[3]Centralized Electronics - 1NN:27 HR Expand Safety Training'!$C$91</definedName>
    <definedName name="_____________obe05">'[3]Centralized Electronics - 1NN:27 HR Expand Safety Training'!$D$91</definedName>
    <definedName name="_____________obe06">'[3]Centralized Electronics - 1NN:27 HR Expand Safety Training'!$E$91</definedName>
    <definedName name="_____________obe07">'[3]Centralized Electronics - 1NN:27 HR Expand Safety Training'!$F$91</definedName>
    <definedName name="_____________obe08">'[3]Centralized Electronics - 1NN:27 HR Expand Safety Training'!$G$91</definedName>
    <definedName name="_____________obe09">'[3]Centralized Electronics - 1NN:27 HR Expand Safety Training'!$H$91</definedName>
    <definedName name="_____________ofb04">'[3]Centralized Electronics - 1NN:27 HR Expand Safety Training'!$C$79</definedName>
    <definedName name="_____________ofb05">'[3]Centralized Electronics - 1NN:27 HR Expand Safety Training'!$D$79</definedName>
    <definedName name="_____________ofb06">'[3]Centralized Electronics - 1NN:27 HR Expand Safety Training'!$E$79</definedName>
    <definedName name="_____________ofb07">'[3]Centralized Electronics - 1NN:27 HR Expand Safety Training'!$F$79</definedName>
    <definedName name="_____________ofb08">'[3]Centralized Electronics - 1NN:27 HR Expand Safety Training'!$G$79</definedName>
    <definedName name="_____________ofb09">'[3]Centralized Electronics - 1NN:27 HR Expand Safety Training'!$H$79</definedName>
    <definedName name="_____________ot04">'[3]Centralized Electronics - 1NN:27 HR Expand Safety Training'!$C$76</definedName>
    <definedName name="_____________ot05">'[3]Centralized Electronics - 1NN:27 HR Expand Safety Training'!$D$76</definedName>
    <definedName name="_____________ot06">'[3]Centralized Electronics - 1NN:27 HR Expand Safety Training'!$E$76</definedName>
    <definedName name="_____________ot07">'[3]Centralized Electronics - 1NN:27 HR Expand Safety Training'!$F$76</definedName>
    <definedName name="_____________ot08">'[3]Centralized Electronics - 1NN:27 HR Expand Safety Training'!$G$76</definedName>
    <definedName name="_____________ot09">'[3]Centralized Electronics - 1NN:27 HR Expand Safety Training'!$H$76</definedName>
    <definedName name="_____________par04">'[3]Centralized Electronics - 1NN:27 HR Expand Safety Training'!$C$87</definedName>
    <definedName name="_____________par05">'[3]Centralized Electronics - 1NN:27 HR Expand Safety Training'!$D$87</definedName>
    <definedName name="_____________par06">'[3]Centralized Electronics - 1NN:27 HR Expand Safety Training'!$E$87</definedName>
    <definedName name="_____________par07">'[3]Centralized Electronics - 1NN:27 HR Expand Safety Training'!$F$87</definedName>
    <definedName name="_____________par08">'[3]Centralized Electronics - 1NN:27 HR Expand Safety Training'!$G$87</definedName>
    <definedName name="_____________par09">'[3]Centralized Electronics - 1NN:27 HR Expand Safety Training'!$H$87</definedName>
    <definedName name="_____________pay04">'[3]Centralized Electronics - 1NN:27 HR Expand Safety Training'!$C$75</definedName>
    <definedName name="_____________pay05">'[3]Centralized Electronics - 1NN:27 HR Expand Safety Training'!$D$75</definedName>
    <definedName name="_____________pay06">'[3]Centralized Electronics - 1NN:27 HR Expand Safety Training'!$E$75</definedName>
    <definedName name="_____________pay07">'[3]Centralized Electronics - 1NN:27 HR Expand Safety Training'!$F$75</definedName>
    <definedName name="_____________pay08">'[3]Centralized Electronics - 1NN:27 HR Expand Safety Training'!$G$75</definedName>
    <definedName name="_____________pay09">'[3]Centralized Electronics - 1NN:27 HR Expand Safety Training'!$H$75</definedName>
    <definedName name="_____________pay1">[4]Details!#REF!</definedName>
    <definedName name="_____________Pay2006">[4]Details!#REF!</definedName>
    <definedName name="_____________Pay2007">[4]Details!#REF!</definedName>
    <definedName name="_____________Pay2008">[4]Details!#REF!</definedName>
    <definedName name="_____________Pay2009">[4]Details!#REF!</definedName>
    <definedName name="_____________pen04">'[3]Centralized Electronics - 1NN:27 HR Expand Safety Training'!$C$77</definedName>
    <definedName name="_____________pen05">'[3]Centralized Electronics - 1NN:27 HR Expand Safety Training'!$D$77</definedName>
    <definedName name="_____________pen06">'[3]Centralized Electronics - 1NN:27 HR Expand Safety Training'!$E$77</definedName>
    <definedName name="_____________pen07">'[3]Centralized Electronics - 1NN:27 HR Expand Safety Training'!$F$77</definedName>
    <definedName name="_____________pen08">'[3]Centralized Electronics - 1NN:27 HR Expand Safety Training'!$G$77</definedName>
    <definedName name="_____________pen09">'[3]Centralized Electronics - 1NN:27 HR Expand Safety Training'!$H$77</definedName>
    <definedName name="_____________pos04">'[5]Admin &amp; Fin Redu -1P:119 EVP-rev-contracted security'!$C$44</definedName>
    <definedName name="_____________pos05">'[5]Admin &amp; Fin Redu -1P:119 EVP-rev-contracted security'!$D$44</definedName>
    <definedName name="_____________pos06">'[5]Admin &amp; Fin Redu -1P:119 EVP-rev-contracted security'!$E$44</definedName>
    <definedName name="_____________pos07">'[5]Admin &amp; Fin Redu -1P:119 EVP-rev-contracted security'!$F$44</definedName>
    <definedName name="_____________pos08">'[5]Admin &amp; Fin Redu -1P:119 EVP-rev-contracted security'!$G$44</definedName>
    <definedName name="_____________pos09">'[5]Admin &amp; Fin Redu -1P:119 EVP-rev-contracted security'!$H$44</definedName>
    <definedName name="_____________pow04">'[3]Centralized Electronics - 1NN:27 HR Expand Safety Training'!$C$83</definedName>
    <definedName name="_____________pow05">'[3]Centralized Electronics - 1NN:27 HR Expand Safety Training'!$D$83</definedName>
    <definedName name="_____________pow06">'[3]Centralized Electronics - 1NN:27 HR Expand Safety Training'!$E$83</definedName>
    <definedName name="_____________pow07">'[3]Centralized Electronics - 1NN:27 HR Expand Safety Training'!$F$83</definedName>
    <definedName name="_____________pow08">'[3]Centralized Electronics - 1NN:27 HR Expand Safety Training'!$G$83</definedName>
    <definedName name="_____________pow09">'[3]Centralized Electronics - 1NN:27 HR Expand Safety Training'!$H$83</definedName>
    <definedName name="_____________psc04">'[3]Centralized Electronics - 1NN:27 HR Expand Safety Training'!$C$89</definedName>
    <definedName name="_____________psc05">'[3]Centralized Electronics - 1NN:27 HR Expand Safety Training'!$D$89</definedName>
    <definedName name="_____________psc06">'[3]Centralized Electronics - 1NN:27 HR Expand Safety Training'!$E$89</definedName>
    <definedName name="_____________psc07">'[3]Centralized Electronics - 1NN:27 HR Expand Safety Training'!$F$89</definedName>
    <definedName name="_____________psc08">'[3]Centralized Electronics - 1NN:27 HR Expand Safety Training'!$G$89</definedName>
    <definedName name="_____________psc09">'[3]Centralized Electronics - 1NN:27 HR Expand Safety Training'!$H$89</definedName>
    <definedName name="_____________rev04">'[5]Admin &amp; Fin Redu -1P:119 EVP-rev-contracted security'!$C$85</definedName>
    <definedName name="_____________rev05">'[5]Admin &amp; Fin Redu -1P:119 EVP-rev-contracted security'!$D$85</definedName>
    <definedName name="_____________rev06">'[5]Admin &amp; Fin Redu -1P:119 EVP-rev-contracted security'!$E$85</definedName>
    <definedName name="_____________rev07">'[5]Admin &amp; Fin Redu -1P:119 EVP-rev-contracted security'!$F$85</definedName>
    <definedName name="_____________rev08">'[5]Admin &amp; Fin Redu -1P:119 EVP-rev-contracted security'!$G$85</definedName>
    <definedName name="_____________rev09">'[5]Admin &amp; Fin Redu -1P:119 EVP-rev-contracted security'!$H$85</definedName>
    <definedName name="_____________roh04">'[3]Centralized Electronics - 1NN:27 HR Expand Safety Training'!$C$80</definedName>
    <definedName name="_____________roh05">'[3]Centralized Electronics - 1NN:27 HR Expand Safety Training'!$D$80</definedName>
    <definedName name="_____________roh06">'[3]Centralized Electronics - 1NN:27 HR Expand Safety Training'!$E$80</definedName>
    <definedName name="_____________roh07">'[3]Centralized Electronics - 1NN:27 HR Expand Safety Training'!$F$80</definedName>
    <definedName name="_____________roh08">'[3]Centralized Electronics - 1NN:27 HR Expand Safety Training'!$G$80</definedName>
    <definedName name="_____________roh09">'[3]Centralized Electronics - 1NN:27 HR Expand Safety Training'!$H$80</definedName>
    <definedName name="_____________TA151">#REF!</definedName>
    <definedName name="____________01_consol_as400">#REF!</definedName>
    <definedName name="____________01_consol_vax">#REF!</definedName>
    <definedName name="____________50_BusOperator">#REF!</definedName>
    <definedName name="____________50_BusOperator_pivot__amt_">#REF!</definedName>
    <definedName name="____________50_BusOperator_pivot__hrs_">#REF!</definedName>
    <definedName name="____________60a_as400">#REF!</definedName>
    <definedName name="____________60a_OT_24">#REF!</definedName>
    <definedName name="____________60b_non_prod_rate">#REF!</definedName>
    <definedName name="____________60c_base_pay">#REF!</definedName>
    <definedName name="____________60d_reg_pay">#REF!</definedName>
    <definedName name="____________64_as400_master_summary">#REF!</definedName>
    <definedName name="____________65_as400_master_details">#REF!</definedName>
    <definedName name="____________65_as400_master_details_fb_pe_sr">#REF!</definedName>
    <definedName name="____________65_as400_master_details_non_rep">#REF!</definedName>
    <definedName name="____________66_as400_master_details_OT___24">#REF!</definedName>
    <definedName name="____________67_as400_master_details_NP_rate___Reg_Rate">#REF!</definedName>
    <definedName name="____________68_as400_master_details_BasePay_NP___Reg____40">#REF!</definedName>
    <definedName name="____________68_as400_master_details_Reg___40">#REF!</definedName>
    <definedName name="____________75_vax_master_summary">#REF!</definedName>
    <definedName name="____________76_vax_master_details">#REF!</definedName>
    <definedName name="____________76_vax_master_details_fb_pe_sr">#REF!</definedName>
    <definedName name="____________78_vax_master_details_OT___24">#REF!</definedName>
    <definedName name="____________79_vax_master_details_NP_Rate___Reg_Rate">#REF!</definedName>
    <definedName name="____________80_vax_master_details_BasePay__NP___Reg__40">#REF!</definedName>
    <definedName name="____________81_vax_master_details_Reg___40">#REF!</definedName>
    <definedName name="____________CFA2">#REF!</definedName>
    <definedName name="____________fue04">'[3]Centralized Electronics - 1NN:27 HR Expand Safety Training'!$C$84</definedName>
    <definedName name="____________fue05">'[3]Centralized Electronics - 1NN:27 HR Expand Safety Training'!$D$84</definedName>
    <definedName name="____________fue06">'[3]Centralized Electronics - 1NN:27 HR Expand Safety Training'!$E$84</definedName>
    <definedName name="____________fue07">'[3]Centralized Electronics - 1NN:27 HR Expand Safety Training'!$F$84</definedName>
    <definedName name="____________fue08">'[3]Centralized Electronics - 1NN:27 HR Expand Safety Training'!$G$84</definedName>
    <definedName name="____________fue09">'[3]Centralized Electronics - 1NN:27 HR Expand Safety Training'!$H$84</definedName>
    <definedName name="____________ins04">'[3]Centralized Electronics - 1NN:27 HR Expand Safety Training'!$C$85</definedName>
    <definedName name="____________ins05">'[3]Centralized Electronics - 1NN:27 HR Expand Safety Training'!$D$85</definedName>
    <definedName name="____________ins06">'[3]Centralized Electronics - 1NN:27 HR Expand Safety Training'!$E$85</definedName>
    <definedName name="____________ins07">'[3]Centralized Electronics - 1NN:27 HR Expand Safety Training'!$F$85</definedName>
    <definedName name="____________ins08">'[3]Centralized Electronics - 1NN:27 HR Expand Safety Training'!$G$85</definedName>
    <definedName name="____________ins09">'[3]Centralized Electronics - 1NN:27 HR Expand Safety Training'!$H$85</definedName>
    <definedName name="____________lia04">'[3]Centralized Electronics - 1NN:27 HR Expand Safety Training'!$C$86</definedName>
    <definedName name="____________lia05">'[3]Centralized Electronics - 1NN:27 HR Expand Safety Training'!$D$86</definedName>
    <definedName name="____________lia06">'[3]Centralized Electronics - 1NN:27 HR Expand Safety Training'!$E$86</definedName>
    <definedName name="____________lia07">'[3]Centralized Electronics - 1NN:27 HR Expand Safety Training'!$F$86</definedName>
    <definedName name="____________lia08">'[3]Centralized Electronics - 1NN:27 HR Expand Safety Training'!$G$86</definedName>
    <definedName name="____________lia09">'[3]Centralized Electronics - 1NN:27 HR Expand Safety Training'!$H$86</definedName>
    <definedName name="____________mat04">'[3]Centralized Electronics - 1NN:27 HR Expand Safety Training'!$C$90</definedName>
    <definedName name="____________mat05">'[3]Centralized Electronics - 1NN:27 HR Expand Safety Training'!$D$90</definedName>
    <definedName name="____________mat06">'[3]Centralized Electronics - 1NN:27 HR Expand Safety Training'!$E$90</definedName>
    <definedName name="____________mat07">'[3]Centralized Electronics - 1NN:27 HR Expand Safety Training'!$F$90</definedName>
    <definedName name="____________mat08">'[3]Centralized Electronics - 1NN:27 HR Expand Safety Training'!$G$90</definedName>
    <definedName name="____________mat09">'[3]Centralized Electronics - 1NN:27 HR Expand Safety Training'!$H$90</definedName>
    <definedName name="____________med04">'[3]Centralized Electronics - 1NN:27 HR Expand Safety Training'!$C$78</definedName>
    <definedName name="____________med05">'[3]Centralized Electronics - 1NN:27 HR Expand Safety Training'!$D$78</definedName>
    <definedName name="____________med06">'[3]Centralized Electronics - 1NN:27 HR Expand Safety Training'!$E$78</definedName>
    <definedName name="____________med07">'[3]Centralized Electronics - 1NN:27 HR Expand Safety Training'!$F$78</definedName>
    <definedName name="____________med08">'[3]Centralized Electronics - 1NN:27 HR Expand Safety Training'!$G$78</definedName>
    <definedName name="____________med09">'[3]Centralized Electronics - 1NN:27 HR Expand Safety Training'!$H$78</definedName>
    <definedName name="____________moc04">'[3]Centralized Electronics - 1NN:27 HR Expand Safety Training'!$C$88</definedName>
    <definedName name="____________moc05">'[3]Centralized Electronics - 1NN:27 HR Expand Safety Training'!$D$88</definedName>
    <definedName name="____________moc06">'[3]Centralized Electronics - 1NN:27 HR Expand Safety Training'!$E$88</definedName>
    <definedName name="____________moc07">'[3]Centralized Electronics - 1NN:27 HR Expand Safety Training'!$F$88</definedName>
    <definedName name="____________moc08">'[3]Centralized Electronics - 1NN:27 HR Expand Safety Training'!$G$88</definedName>
    <definedName name="____________moc09">'[3]Centralized Electronics - 1NN:27 HR Expand Safety Training'!$H$88</definedName>
    <definedName name="____________Non2006">[4]Details!#REF!</definedName>
    <definedName name="____________Non2007">[4]Details!#REF!</definedName>
    <definedName name="____________Non2008">[4]Details!#REF!</definedName>
    <definedName name="____________Non2009">[4]Details!#REF!</definedName>
    <definedName name="____________OA151">#REF!</definedName>
    <definedName name="____________obe04">'[3]Centralized Electronics - 1NN:27 HR Expand Safety Training'!$C$91</definedName>
    <definedName name="____________obe05">'[3]Centralized Electronics - 1NN:27 HR Expand Safety Training'!$D$91</definedName>
    <definedName name="____________obe06">'[3]Centralized Electronics - 1NN:27 HR Expand Safety Training'!$E$91</definedName>
    <definedName name="____________obe07">'[3]Centralized Electronics - 1NN:27 HR Expand Safety Training'!$F$91</definedName>
    <definedName name="____________obe08">'[3]Centralized Electronics - 1NN:27 HR Expand Safety Training'!$G$91</definedName>
    <definedName name="____________obe09">'[3]Centralized Electronics - 1NN:27 HR Expand Safety Training'!$H$91</definedName>
    <definedName name="____________ofb04">'[3]Centralized Electronics - 1NN:27 HR Expand Safety Training'!$C$79</definedName>
    <definedName name="____________ofb05">'[3]Centralized Electronics - 1NN:27 HR Expand Safety Training'!$D$79</definedName>
    <definedName name="____________ofb06">'[3]Centralized Electronics - 1NN:27 HR Expand Safety Training'!$E$79</definedName>
    <definedName name="____________ofb07">'[3]Centralized Electronics - 1NN:27 HR Expand Safety Training'!$F$79</definedName>
    <definedName name="____________ofb08">'[3]Centralized Electronics - 1NN:27 HR Expand Safety Training'!$G$79</definedName>
    <definedName name="____________ofb09">'[3]Centralized Electronics - 1NN:27 HR Expand Safety Training'!$H$79</definedName>
    <definedName name="____________ot04">'[3]Centralized Electronics - 1NN:27 HR Expand Safety Training'!$C$76</definedName>
    <definedName name="____________ot05">'[3]Centralized Electronics - 1NN:27 HR Expand Safety Training'!$D$76</definedName>
    <definedName name="____________ot06">'[3]Centralized Electronics - 1NN:27 HR Expand Safety Training'!$E$76</definedName>
    <definedName name="____________ot07">'[3]Centralized Electronics - 1NN:27 HR Expand Safety Training'!$F$76</definedName>
    <definedName name="____________ot08">'[3]Centralized Electronics - 1NN:27 HR Expand Safety Training'!$G$76</definedName>
    <definedName name="____________ot09">'[3]Centralized Electronics - 1NN:27 HR Expand Safety Training'!$H$76</definedName>
    <definedName name="____________par04">'[3]Centralized Electronics - 1NN:27 HR Expand Safety Training'!$C$87</definedName>
    <definedName name="____________par05">'[3]Centralized Electronics - 1NN:27 HR Expand Safety Training'!$D$87</definedName>
    <definedName name="____________par06">'[3]Centralized Electronics - 1NN:27 HR Expand Safety Training'!$E$87</definedName>
    <definedName name="____________par07">'[3]Centralized Electronics - 1NN:27 HR Expand Safety Training'!$F$87</definedName>
    <definedName name="____________par08">'[3]Centralized Electronics - 1NN:27 HR Expand Safety Training'!$G$87</definedName>
    <definedName name="____________par09">'[3]Centralized Electronics - 1NN:27 HR Expand Safety Training'!$H$87</definedName>
    <definedName name="____________pay04">'[3]Centralized Electronics - 1NN:27 HR Expand Safety Training'!$C$75</definedName>
    <definedName name="____________pay05">'[3]Centralized Electronics - 1NN:27 HR Expand Safety Training'!$D$75</definedName>
    <definedName name="____________pay06">'[3]Centralized Electronics - 1NN:27 HR Expand Safety Training'!$E$75</definedName>
    <definedName name="____________pay07">'[3]Centralized Electronics - 1NN:27 HR Expand Safety Training'!$F$75</definedName>
    <definedName name="____________pay08">'[3]Centralized Electronics - 1NN:27 HR Expand Safety Training'!$G$75</definedName>
    <definedName name="____________pay09">'[3]Centralized Electronics - 1NN:27 HR Expand Safety Training'!$H$75</definedName>
    <definedName name="____________pay1">[4]Details!#REF!</definedName>
    <definedName name="____________Pay2006">[4]Details!#REF!</definedName>
    <definedName name="____________Pay2007">[4]Details!#REF!</definedName>
    <definedName name="____________Pay2008">[4]Details!#REF!</definedName>
    <definedName name="____________Pay2009">[4]Details!#REF!</definedName>
    <definedName name="____________pen04">'[3]Centralized Electronics - 1NN:27 HR Expand Safety Training'!$C$77</definedName>
    <definedName name="____________pen05">'[3]Centralized Electronics - 1NN:27 HR Expand Safety Training'!$D$77</definedName>
    <definedName name="____________pen06">'[3]Centralized Electronics - 1NN:27 HR Expand Safety Training'!$E$77</definedName>
    <definedName name="____________pen07">'[3]Centralized Electronics - 1NN:27 HR Expand Safety Training'!$F$77</definedName>
    <definedName name="____________pen08">'[3]Centralized Electronics - 1NN:27 HR Expand Safety Training'!$G$77</definedName>
    <definedName name="____________pen09">'[3]Centralized Electronics - 1NN:27 HR Expand Safety Training'!$H$77</definedName>
    <definedName name="____________pos04">'[5]Admin &amp; Fin Redu -1P:119 EVP-rev-contracted security'!$C$44</definedName>
    <definedName name="____________pos05">'[5]Admin &amp; Fin Redu -1P:119 EVP-rev-contracted security'!$D$44</definedName>
    <definedName name="____________pos06">'[5]Admin &amp; Fin Redu -1P:119 EVP-rev-contracted security'!$E$44</definedName>
    <definedName name="____________pos07">'[5]Admin &amp; Fin Redu -1P:119 EVP-rev-contracted security'!$F$44</definedName>
    <definedName name="____________pos08">'[5]Admin &amp; Fin Redu -1P:119 EVP-rev-contracted security'!$G$44</definedName>
    <definedName name="____________pos09">'[5]Admin &amp; Fin Redu -1P:119 EVP-rev-contracted security'!$H$44</definedName>
    <definedName name="____________pow04">'[3]Centralized Electronics - 1NN:27 HR Expand Safety Training'!$C$83</definedName>
    <definedName name="____________pow05">'[3]Centralized Electronics - 1NN:27 HR Expand Safety Training'!$D$83</definedName>
    <definedName name="____________pow06">'[3]Centralized Electronics - 1NN:27 HR Expand Safety Training'!$E$83</definedName>
    <definedName name="____________pow07">'[3]Centralized Electronics - 1NN:27 HR Expand Safety Training'!$F$83</definedName>
    <definedName name="____________pow08">'[3]Centralized Electronics - 1NN:27 HR Expand Safety Training'!$G$83</definedName>
    <definedName name="____________pow09">'[3]Centralized Electronics - 1NN:27 HR Expand Safety Training'!$H$83</definedName>
    <definedName name="____________psc04">'[3]Centralized Electronics - 1NN:27 HR Expand Safety Training'!$C$89</definedName>
    <definedName name="____________psc05">'[3]Centralized Electronics - 1NN:27 HR Expand Safety Training'!$D$89</definedName>
    <definedName name="____________psc06">'[3]Centralized Electronics - 1NN:27 HR Expand Safety Training'!$E$89</definedName>
    <definedName name="____________psc07">'[3]Centralized Electronics - 1NN:27 HR Expand Safety Training'!$F$89</definedName>
    <definedName name="____________psc08">'[3]Centralized Electronics - 1NN:27 HR Expand Safety Training'!$G$89</definedName>
    <definedName name="____________psc09">'[3]Centralized Electronics - 1NN:27 HR Expand Safety Training'!$H$89</definedName>
    <definedName name="____________rev04">'[5]Admin &amp; Fin Redu -1P:119 EVP-rev-contracted security'!$C$85</definedName>
    <definedName name="____________rev05">'[5]Admin &amp; Fin Redu -1P:119 EVP-rev-contracted security'!$D$85</definedName>
    <definedName name="____________rev06">'[5]Admin &amp; Fin Redu -1P:119 EVP-rev-contracted security'!$E$85</definedName>
    <definedName name="____________rev07">'[5]Admin &amp; Fin Redu -1P:119 EVP-rev-contracted security'!$F$85</definedName>
    <definedName name="____________rev08">'[5]Admin &amp; Fin Redu -1P:119 EVP-rev-contracted security'!$G$85</definedName>
    <definedName name="____________rev09">'[5]Admin &amp; Fin Redu -1P:119 EVP-rev-contracted security'!$H$85</definedName>
    <definedName name="____________roh04">'[3]Centralized Electronics - 1NN:27 HR Expand Safety Training'!$C$80</definedName>
    <definedName name="____________roh05">'[3]Centralized Electronics - 1NN:27 HR Expand Safety Training'!$D$80</definedName>
    <definedName name="____________roh06">'[3]Centralized Electronics - 1NN:27 HR Expand Safety Training'!$E$80</definedName>
    <definedName name="____________roh07">'[3]Centralized Electronics - 1NN:27 HR Expand Safety Training'!$F$80</definedName>
    <definedName name="____________roh08">'[3]Centralized Electronics - 1NN:27 HR Expand Safety Training'!$G$80</definedName>
    <definedName name="____________roh09">'[3]Centralized Electronics - 1NN:27 HR Expand Safety Training'!$H$80</definedName>
    <definedName name="____________TA151">#REF!</definedName>
    <definedName name="___________01_consol_as400">#REF!</definedName>
    <definedName name="___________01_consol_vax">#REF!</definedName>
    <definedName name="___________50_BusOperator">#REF!</definedName>
    <definedName name="___________50_BusOperator_pivot__amt_">#REF!</definedName>
    <definedName name="___________50_BusOperator_pivot__hrs_">#REF!</definedName>
    <definedName name="___________60a_as400">#REF!</definedName>
    <definedName name="___________60a_OT_24">#REF!</definedName>
    <definedName name="___________60b_non_prod_rate">#REF!</definedName>
    <definedName name="___________60c_base_pay">#REF!</definedName>
    <definedName name="___________60d_reg_pay">#REF!</definedName>
    <definedName name="___________64_as400_master_summary">#REF!</definedName>
    <definedName name="___________65_as400_master_details">#REF!</definedName>
    <definedName name="___________65_as400_master_details_fb_pe_sr">#REF!</definedName>
    <definedName name="___________65_as400_master_details_non_rep">#REF!</definedName>
    <definedName name="___________66_as400_master_details_OT___24">#REF!</definedName>
    <definedName name="___________67_as400_master_details_NP_rate___Reg_Rate">#REF!</definedName>
    <definedName name="___________68_as400_master_details_BasePay_NP___Reg____40">#REF!</definedName>
    <definedName name="___________68_as400_master_details_Reg___40">#REF!</definedName>
    <definedName name="___________75_vax_master_summary">#REF!</definedName>
    <definedName name="___________76_vax_master_details">#REF!</definedName>
    <definedName name="___________76_vax_master_details_fb_pe_sr">#REF!</definedName>
    <definedName name="___________78_vax_master_details_OT___24">#REF!</definedName>
    <definedName name="___________79_vax_master_details_NP_Rate___Reg_Rate">#REF!</definedName>
    <definedName name="___________80_vax_master_details_BasePay__NP___Reg__40">#REF!</definedName>
    <definedName name="___________81_vax_master_details_Reg___40">#REF!</definedName>
    <definedName name="___________CFA2">#REF!</definedName>
    <definedName name="___________fue04">'[3]Centralized Electronics - 1NN:27 HR Expand Safety Training'!$C$84</definedName>
    <definedName name="___________fue05">'[3]Centralized Electronics - 1NN:27 HR Expand Safety Training'!$D$84</definedName>
    <definedName name="___________fue06">'[3]Centralized Electronics - 1NN:27 HR Expand Safety Training'!$E$84</definedName>
    <definedName name="___________fue07">'[3]Centralized Electronics - 1NN:27 HR Expand Safety Training'!$F$84</definedName>
    <definedName name="___________fue08">'[3]Centralized Electronics - 1NN:27 HR Expand Safety Training'!$G$84</definedName>
    <definedName name="___________fue09">'[3]Centralized Electronics - 1NN:27 HR Expand Safety Training'!$H$84</definedName>
    <definedName name="___________ins04">'[3]Centralized Electronics - 1NN:27 HR Expand Safety Training'!$C$85</definedName>
    <definedName name="___________ins05">'[3]Centralized Electronics - 1NN:27 HR Expand Safety Training'!$D$85</definedName>
    <definedName name="___________ins06">'[3]Centralized Electronics - 1NN:27 HR Expand Safety Training'!$E$85</definedName>
    <definedName name="___________ins07">'[3]Centralized Electronics - 1NN:27 HR Expand Safety Training'!$F$85</definedName>
    <definedName name="___________ins08">'[3]Centralized Electronics - 1NN:27 HR Expand Safety Training'!$G$85</definedName>
    <definedName name="___________ins09">'[3]Centralized Electronics - 1NN:27 HR Expand Safety Training'!$H$85</definedName>
    <definedName name="___________lia04">'[3]Centralized Electronics - 1NN:27 HR Expand Safety Training'!$C$86</definedName>
    <definedName name="___________lia05">'[3]Centralized Electronics - 1NN:27 HR Expand Safety Training'!$D$86</definedName>
    <definedName name="___________lia06">'[3]Centralized Electronics - 1NN:27 HR Expand Safety Training'!$E$86</definedName>
    <definedName name="___________lia07">'[3]Centralized Electronics - 1NN:27 HR Expand Safety Training'!$F$86</definedName>
    <definedName name="___________lia08">'[3]Centralized Electronics - 1NN:27 HR Expand Safety Training'!$G$86</definedName>
    <definedName name="___________lia09">'[3]Centralized Electronics - 1NN:27 HR Expand Safety Training'!$H$86</definedName>
    <definedName name="___________mat04">'[3]Centralized Electronics - 1NN:27 HR Expand Safety Training'!$C$90</definedName>
    <definedName name="___________mat05">'[3]Centralized Electronics - 1NN:27 HR Expand Safety Training'!$D$90</definedName>
    <definedName name="___________mat06">'[3]Centralized Electronics - 1NN:27 HR Expand Safety Training'!$E$90</definedName>
    <definedName name="___________mat07">'[3]Centralized Electronics - 1NN:27 HR Expand Safety Training'!$F$90</definedName>
    <definedName name="___________mat08">'[3]Centralized Electronics - 1NN:27 HR Expand Safety Training'!$G$90</definedName>
    <definedName name="___________mat09">'[3]Centralized Electronics - 1NN:27 HR Expand Safety Training'!$H$90</definedName>
    <definedName name="___________med04">'[3]Centralized Electronics - 1NN:27 HR Expand Safety Training'!$C$78</definedName>
    <definedName name="___________med05">'[3]Centralized Electronics - 1NN:27 HR Expand Safety Training'!$D$78</definedName>
    <definedName name="___________med06">'[3]Centralized Electronics - 1NN:27 HR Expand Safety Training'!$E$78</definedName>
    <definedName name="___________med07">'[3]Centralized Electronics - 1NN:27 HR Expand Safety Training'!$F$78</definedName>
    <definedName name="___________med08">'[3]Centralized Electronics - 1NN:27 HR Expand Safety Training'!$G$78</definedName>
    <definedName name="___________med09">'[3]Centralized Electronics - 1NN:27 HR Expand Safety Training'!$H$78</definedName>
    <definedName name="___________moc04">'[3]Centralized Electronics - 1NN:27 HR Expand Safety Training'!$C$88</definedName>
    <definedName name="___________moc05">'[3]Centralized Electronics - 1NN:27 HR Expand Safety Training'!$D$88</definedName>
    <definedName name="___________moc06">'[3]Centralized Electronics - 1NN:27 HR Expand Safety Training'!$E$88</definedName>
    <definedName name="___________moc07">'[3]Centralized Electronics - 1NN:27 HR Expand Safety Training'!$F$88</definedName>
    <definedName name="___________moc08">'[3]Centralized Electronics - 1NN:27 HR Expand Safety Training'!$G$88</definedName>
    <definedName name="___________moc09">'[3]Centralized Electronics - 1NN:27 HR Expand Safety Training'!$H$88</definedName>
    <definedName name="___________Non2006">[4]Details!#REF!</definedName>
    <definedName name="___________Non2007">[4]Details!#REF!</definedName>
    <definedName name="___________Non2008">[4]Details!#REF!</definedName>
    <definedName name="___________Non2009">[4]Details!#REF!</definedName>
    <definedName name="___________OA151">#REF!</definedName>
    <definedName name="___________obe04">'[3]Centralized Electronics - 1NN:27 HR Expand Safety Training'!$C$91</definedName>
    <definedName name="___________obe05">'[3]Centralized Electronics - 1NN:27 HR Expand Safety Training'!$D$91</definedName>
    <definedName name="___________obe06">'[3]Centralized Electronics - 1NN:27 HR Expand Safety Training'!$E$91</definedName>
    <definedName name="___________obe07">'[3]Centralized Electronics - 1NN:27 HR Expand Safety Training'!$F$91</definedName>
    <definedName name="___________obe08">'[3]Centralized Electronics - 1NN:27 HR Expand Safety Training'!$G$91</definedName>
    <definedName name="___________obe09">'[3]Centralized Electronics - 1NN:27 HR Expand Safety Training'!$H$91</definedName>
    <definedName name="___________ofb04">'[3]Centralized Electronics - 1NN:27 HR Expand Safety Training'!$C$79</definedName>
    <definedName name="___________ofb05">'[3]Centralized Electronics - 1NN:27 HR Expand Safety Training'!$D$79</definedName>
    <definedName name="___________ofb06">'[3]Centralized Electronics - 1NN:27 HR Expand Safety Training'!$E$79</definedName>
    <definedName name="___________ofb07">'[3]Centralized Electronics - 1NN:27 HR Expand Safety Training'!$F$79</definedName>
    <definedName name="___________ofb08">'[3]Centralized Electronics - 1NN:27 HR Expand Safety Training'!$G$79</definedName>
    <definedName name="___________ofb09">'[3]Centralized Electronics - 1NN:27 HR Expand Safety Training'!$H$79</definedName>
    <definedName name="___________ot04">'[3]Centralized Electronics - 1NN:27 HR Expand Safety Training'!$C$76</definedName>
    <definedName name="___________ot05">'[3]Centralized Electronics - 1NN:27 HR Expand Safety Training'!$D$76</definedName>
    <definedName name="___________ot06">'[3]Centralized Electronics - 1NN:27 HR Expand Safety Training'!$E$76</definedName>
    <definedName name="___________ot07">'[3]Centralized Electronics - 1NN:27 HR Expand Safety Training'!$F$76</definedName>
    <definedName name="___________ot08">'[3]Centralized Electronics - 1NN:27 HR Expand Safety Training'!$G$76</definedName>
    <definedName name="___________ot09">'[3]Centralized Electronics - 1NN:27 HR Expand Safety Training'!$H$76</definedName>
    <definedName name="___________par04">'[3]Centralized Electronics - 1NN:27 HR Expand Safety Training'!$C$87</definedName>
    <definedName name="___________par05">'[3]Centralized Electronics - 1NN:27 HR Expand Safety Training'!$D$87</definedName>
    <definedName name="___________par06">'[3]Centralized Electronics - 1NN:27 HR Expand Safety Training'!$E$87</definedName>
    <definedName name="___________par07">'[3]Centralized Electronics - 1NN:27 HR Expand Safety Training'!$F$87</definedName>
    <definedName name="___________par08">'[3]Centralized Electronics - 1NN:27 HR Expand Safety Training'!$G$87</definedName>
    <definedName name="___________par09">'[3]Centralized Electronics - 1NN:27 HR Expand Safety Training'!$H$87</definedName>
    <definedName name="___________pay04">'[3]Centralized Electronics - 1NN:27 HR Expand Safety Training'!$C$75</definedName>
    <definedName name="___________pay05">'[3]Centralized Electronics - 1NN:27 HR Expand Safety Training'!$D$75</definedName>
    <definedName name="___________pay06">'[3]Centralized Electronics - 1NN:27 HR Expand Safety Training'!$E$75</definedName>
    <definedName name="___________pay07">'[3]Centralized Electronics - 1NN:27 HR Expand Safety Training'!$F$75</definedName>
    <definedName name="___________pay08">'[3]Centralized Electronics - 1NN:27 HR Expand Safety Training'!$G$75</definedName>
    <definedName name="___________pay09">'[3]Centralized Electronics - 1NN:27 HR Expand Safety Training'!$H$75</definedName>
    <definedName name="___________pay1">[4]Details!#REF!</definedName>
    <definedName name="___________Pay2006">[4]Details!#REF!</definedName>
    <definedName name="___________Pay2007">[4]Details!#REF!</definedName>
    <definedName name="___________Pay2008">[4]Details!#REF!</definedName>
    <definedName name="___________Pay2009">[4]Details!#REF!</definedName>
    <definedName name="___________pen04">'[3]Centralized Electronics - 1NN:27 HR Expand Safety Training'!$C$77</definedName>
    <definedName name="___________pen05">'[3]Centralized Electronics - 1NN:27 HR Expand Safety Training'!$D$77</definedName>
    <definedName name="___________pen06">'[3]Centralized Electronics - 1NN:27 HR Expand Safety Training'!$E$77</definedName>
    <definedName name="___________pen07">'[3]Centralized Electronics - 1NN:27 HR Expand Safety Training'!$F$77</definedName>
    <definedName name="___________pen08">'[3]Centralized Electronics - 1NN:27 HR Expand Safety Training'!$G$77</definedName>
    <definedName name="___________pen09">'[3]Centralized Electronics - 1NN:27 HR Expand Safety Training'!$H$77</definedName>
    <definedName name="___________pos04">'[5]Admin &amp; Fin Redu -1P:119 EVP-rev-contracted security'!$C$44</definedName>
    <definedName name="___________pos05">'[5]Admin &amp; Fin Redu -1P:119 EVP-rev-contracted security'!$D$44</definedName>
    <definedName name="___________pos06">'[5]Admin &amp; Fin Redu -1P:119 EVP-rev-contracted security'!$E$44</definedName>
    <definedName name="___________pos07">'[5]Admin &amp; Fin Redu -1P:119 EVP-rev-contracted security'!$F$44</definedName>
    <definedName name="___________pos08">'[5]Admin &amp; Fin Redu -1P:119 EVP-rev-contracted security'!$G$44</definedName>
    <definedName name="___________pos09">'[5]Admin &amp; Fin Redu -1P:119 EVP-rev-contracted security'!$H$44</definedName>
    <definedName name="___________pow04">'[3]Centralized Electronics - 1NN:27 HR Expand Safety Training'!$C$83</definedName>
    <definedName name="___________pow05">'[3]Centralized Electronics - 1NN:27 HR Expand Safety Training'!$D$83</definedName>
    <definedName name="___________pow06">'[3]Centralized Electronics - 1NN:27 HR Expand Safety Training'!$E$83</definedName>
    <definedName name="___________pow07">'[3]Centralized Electronics - 1NN:27 HR Expand Safety Training'!$F$83</definedName>
    <definedName name="___________pow08">'[3]Centralized Electronics - 1NN:27 HR Expand Safety Training'!$G$83</definedName>
    <definedName name="___________pow09">'[3]Centralized Electronics - 1NN:27 HR Expand Safety Training'!$H$83</definedName>
    <definedName name="___________psc04">'[3]Centralized Electronics - 1NN:27 HR Expand Safety Training'!$C$89</definedName>
    <definedName name="___________psc05">'[3]Centralized Electronics - 1NN:27 HR Expand Safety Training'!$D$89</definedName>
    <definedName name="___________psc06">'[3]Centralized Electronics - 1NN:27 HR Expand Safety Training'!$E$89</definedName>
    <definedName name="___________psc07">'[3]Centralized Electronics - 1NN:27 HR Expand Safety Training'!$F$89</definedName>
    <definedName name="___________psc08">'[3]Centralized Electronics - 1NN:27 HR Expand Safety Training'!$G$89</definedName>
    <definedName name="___________psc09">'[3]Centralized Electronics - 1NN:27 HR Expand Safety Training'!$H$89</definedName>
    <definedName name="___________rev04">'[5]Admin &amp; Fin Redu -1P:119 EVP-rev-contracted security'!$C$85</definedName>
    <definedName name="___________rev05">'[5]Admin &amp; Fin Redu -1P:119 EVP-rev-contracted security'!$D$85</definedName>
    <definedName name="___________rev06">'[5]Admin &amp; Fin Redu -1P:119 EVP-rev-contracted security'!$E$85</definedName>
    <definedName name="___________rev07">'[5]Admin &amp; Fin Redu -1P:119 EVP-rev-contracted security'!$F$85</definedName>
    <definedName name="___________rev08">'[5]Admin &amp; Fin Redu -1P:119 EVP-rev-contracted security'!$G$85</definedName>
    <definedName name="___________rev09">'[5]Admin &amp; Fin Redu -1P:119 EVP-rev-contracted security'!$H$85</definedName>
    <definedName name="___________roh04">'[3]Centralized Electronics - 1NN:27 HR Expand Safety Training'!$C$80</definedName>
    <definedName name="___________roh05">'[3]Centralized Electronics - 1NN:27 HR Expand Safety Training'!$D$80</definedName>
    <definedName name="___________roh06">'[3]Centralized Electronics - 1NN:27 HR Expand Safety Training'!$E$80</definedName>
    <definedName name="___________roh07">'[3]Centralized Electronics - 1NN:27 HR Expand Safety Training'!$F$80</definedName>
    <definedName name="___________roh08">'[3]Centralized Electronics - 1NN:27 HR Expand Safety Training'!$G$80</definedName>
    <definedName name="___________roh09">'[3]Centralized Electronics - 1NN:27 HR Expand Safety Training'!$H$80</definedName>
    <definedName name="___________TA151">#REF!</definedName>
    <definedName name="__________01_consol_as400">#REF!</definedName>
    <definedName name="__________01_consol_vax">#REF!</definedName>
    <definedName name="__________50_BusOperator">#REF!</definedName>
    <definedName name="__________50_BusOperator_pivot__amt_">#REF!</definedName>
    <definedName name="__________50_BusOperator_pivot__hrs_">#REF!</definedName>
    <definedName name="__________60a_as400">#REF!</definedName>
    <definedName name="__________60a_OT_24">#REF!</definedName>
    <definedName name="__________60b_non_prod_rate">#REF!</definedName>
    <definedName name="__________60c_base_pay">#REF!</definedName>
    <definedName name="__________60d_reg_pay">#REF!</definedName>
    <definedName name="__________64_as400_master_summary">#REF!</definedName>
    <definedName name="__________65_as400_master_details">#REF!</definedName>
    <definedName name="__________65_as400_master_details_fb_pe_sr">#REF!</definedName>
    <definedName name="__________65_as400_master_details_non_rep">#REF!</definedName>
    <definedName name="__________66_as400_master_details_OT___24">#REF!</definedName>
    <definedName name="__________67_as400_master_details_NP_rate___Reg_Rate">#REF!</definedName>
    <definedName name="__________68_as400_master_details_BasePay_NP___Reg____40">#REF!</definedName>
    <definedName name="__________68_as400_master_details_Reg___40">#REF!</definedName>
    <definedName name="__________75_vax_master_summary">#REF!</definedName>
    <definedName name="__________76_vax_master_details">#REF!</definedName>
    <definedName name="__________76_vax_master_details_fb_pe_sr">#REF!</definedName>
    <definedName name="__________78_vax_master_details_OT___24">#REF!</definedName>
    <definedName name="__________79_vax_master_details_NP_Rate___Reg_Rate">#REF!</definedName>
    <definedName name="__________80_vax_master_details_BasePay__NP___Reg__40">#REF!</definedName>
    <definedName name="__________81_vax_master_details_Reg___40">#REF!</definedName>
    <definedName name="__________CFA2">#REF!</definedName>
    <definedName name="__________fue04">'[3]Centralized Electronics - 1NN:27 HR Expand Safety Training'!$C$84</definedName>
    <definedName name="__________fue05">'[3]Centralized Electronics - 1NN:27 HR Expand Safety Training'!$D$84</definedName>
    <definedName name="__________fue06">'[3]Centralized Electronics - 1NN:27 HR Expand Safety Training'!$E$84</definedName>
    <definedName name="__________fue07">'[3]Centralized Electronics - 1NN:27 HR Expand Safety Training'!$F$84</definedName>
    <definedName name="__________fue08">'[3]Centralized Electronics - 1NN:27 HR Expand Safety Training'!$G$84</definedName>
    <definedName name="__________fue09">'[3]Centralized Electronics - 1NN:27 HR Expand Safety Training'!$H$84</definedName>
    <definedName name="__________ins04">'[3]Centralized Electronics - 1NN:27 HR Expand Safety Training'!$C$85</definedName>
    <definedName name="__________ins05">'[3]Centralized Electronics - 1NN:27 HR Expand Safety Training'!$D$85</definedName>
    <definedName name="__________ins06">'[3]Centralized Electronics - 1NN:27 HR Expand Safety Training'!$E$85</definedName>
    <definedName name="__________ins07">'[3]Centralized Electronics - 1NN:27 HR Expand Safety Training'!$F$85</definedName>
    <definedName name="__________ins08">'[3]Centralized Electronics - 1NN:27 HR Expand Safety Training'!$G$85</definedName>
    <definedName name="__________ins09">'[3]Centralized Electronics - 1NN:27 HR Expand Safety Training'!$H$85</definedName>
    <definedName name="__________lia04">'[3]Centralized Electronics - 1NN:27 HR Expand Safety Training'!$C$86</definedName>
    <definedName name="__________lia05">'[3]Centralized Electronics - 1NN:27 HR Expand Safety Training'!$D$86</definedName>
    <definedName name="__________lia06">'[3]Centralized Electronics - 1NN:27 HR Expand Safety Training'!$E$86</definedName>
    <definedName name="__________lia07">'[3]Centralized Electronics - 1NN:27 HR Expand Safety Training'!$F$86</definedName>
    <definedName name="__________lia08">'[3]Centralized Electronics - 1NN:27 HR Expand Safety Training'!$G$86</definedName>
    <definedName name="__________lia09">'[3]Centralized Electronics - 1NN:27 HR Expand Safety Training'!$H$86</definedName>
    <definedName name="__________mat04">'[3]Centralized Electronics - 1NN:27 HR Expand Safety Training'!$C$90</definedName>
    <definedName name="__________mat05">'[3]Centralized Electronics - 1NN:27 HR Expand Safety Training'!$D$90</definedName>
    <definedName name="__________mat06">'[3]Centralized Electronics - 1NN:27 HR Expand Safety Training'!$E$90</definedName>
    <definedName name="__________mat07">'[3]Centralized Electronics - 1NN:27 HR Expand Safety Training'!$F$90</definedName>
    <definedName name="__________mat08">'[3]Centralized Electronics - 1NN:27 HR Expand Safety Training'!$G$90</definedName>
    <definedName name="__________mat09">'[3]Centralized Electronics - 1NN:27 HR Expand Safety Training'!$H$90</definedName>
    <definedName name="__________med04">'[3]Centralized Electronics - 1NN:27 HR Expand Safety Training'!$C$78</definedName>
    <definedName name="__________med05">'[3]Centralized Electronics - 1NN:27 HR Expand Safety Training'!$D$78</definedName>
    <definedName name="__________med06">'[3]Centralized Electronics - 1NN:27 HR Expand Safety Training'!$E$78</definedName>
    <definedName name="__________med07">'[3]Centralized Electronics - 1NN:27 HR Expand Safety Training'!$F$78</definedName>
    <definedName name="__________med08">'[3]Centralized Electronics - 1NN:27 HR Expand Safety Training'!$G$78</definedName>
    <definedName name="__________med09">'[3]Centralized Electronics - 1NN:27 HR Expand Safety Training'!$H$78</definedName>
    <definedName name="__________moc04">'[3]Centralized Electronics - 1NN:27 HR Expand Safety Training'!$C$88</definedName>
    <definedName name="__________moc05">'[3]Centralized Electronics - 1NN:27 HR Expand Safety Training'!$D$88</definedName>
    <definedName name="__________moc06">'[3]Centralized Electronics - 1NN:27 HR Expand Safety Training'!$E$88</definedName>
    <definedName name="__________moc07">'[3]Centralized Electronics - 1NN:27 HR Expand Safety Training'!$F$88</definedName>
    <definedName name="__________moc08">'[3]Centralized Electronics - 1NN:27 HR Expand Safety Training'!$G$88</definedName>
    <definedName name="__________moc09">'[3]Centralized Electronics - 1NN:27 HR Expand Safety Training'!$H$88</definedName>
    <definedName name="__________Non2006">[4]Details!#REF!</definedName>
    <definedName name="__________Non2007">[4]Details!#REF!</definedName>
    <definedName name="__________Non2008">[4]Details!#REF!</definedName>
    <definedName name="__________Non2009">[4]Details!#REF!</definedName>
    <definedName name="__________OA151">#REF!</definedName>
    <definedName name="__________obe04">'[3]Centralized Electronics - 1NN:27 HR Expand Safety Training'!$C$91</definedName>
    <definedName name="__________obe05">'[3]Centralized Electronics - 1NN:27 HR Expand Safety Training'!$D$91</definedName>
    <definedName name="__________obe06">'[3]Centralized Electronics - 1NN:27 HR Expand Safety Training'!$E$91</definedName>
    <definedName name="__________obe07">'[3]Centralized Electronics - 1NN:27 HR Expand Safety Training'!$F$91</definedName>
    <definedName name="__________obe08">'[3]Centralized Electronics - 1NN:27 HR Expand Safety Training'!$G$91</definedName>
    <definedName name="__________obe09">'[3]Centralized Electronics - 1NN:27 HR Expand Safety Training'!$H$91</definedName>
    <definedName name="__________ofb04">'[3]Centralized Electronics - 1NN:27 HR Expand Safety Training'!$C$79</definedName>
    <definedName name="__________ofb05">'[3]Centralized Electronics - 1NN:27 HR Expand Safety Training'!$D$79</definedName>
    <definedName name="__________ofb06">'[3]Centralized Electronics - 1NN:27 HR Expand Safety Training'!$E$79</definedName>
    <definedName name="__________ofb07">'[3]Centralized Electronics - 1NN:27 HR Expand Safety Training'!$F$79</definedName>
    <definedName name="__________ofb08">'[3]Centralized Electronics - 1NN:27 HR Expand Safety Training'!$G$79</definedName>
    <definedName name="__________ofb09">'[3]Centralized Electronics - 1NN:27 HR Expand Safety Training'!$H$79</definedName>
    <definedName name="__________ot04">'[3]Centralized Electronics - 1NN:27 HR Expand Safety Training'!$C$76</definedName>
    <definedName name="__________ot05">'[3]Centralized Electronics - 1NN:27 HR Expand Safety Training'!$D$76</definedName>
    <definedName name="__________ot06">'[3]Centralized Electronics - 1NN:27 HR Expand Safety Training'!$E$76</definedName>
    <definedName name="__________ot07">'[3]Centralized Electronics - 1NN:27 HR Expand Safety Training'!$F$76</definedName>
    <definedName name="__________ot08">'[3]Centralized Electronics - 1NN:27 HR Expand Safety Training'!$G$76</definedName>
    <definedName name="__________ot09">'[3]Centralized Electronics - 1NN:27 HR Expand Safety Training'!$H$76</definedName>
    <definedName name="__________par04">'[3]Centralized Electronics - 1NN:27 HR Expand Safety Training'!$C$87</definedName>
    <definedName name="__________par05">'[3]Centralized Electronics - 1NN:27 HR Expand Safety Training'!$D$87</definedName>
    <definedName name="__________par06">'[3]Centralized Electronics - 1NN:27 HR Expand Safety Training'!$E$87</definedName>
    <definedName name="__________par07">'[3]Centralized Electronics - 1NN:27 HR Expand Safety Training'!$F$87</definedName>
    <definedName name="__________par08">'[3]Centralized Electronics - 1NN:27 HR Expand Safety Training'!$G$87</definedName>
    <definedName name="__________par09">'[3]Centralized Electronics - 1NN:27 HR Expand Safety Training'!$H$87</definedName>
    <definedName name="__________pay04">'[3]Centralized Electronics - 1NN:27 HR Expand Safety Training'!$C$75</definedName>
    <definedName name="__________pay05">'[3]Centralized Electronics - 1NN:27 HR Expand Safety Training'!$D$75</definedName>
    <definedName name="__________pay06">'[3]Centralized Electronics - 1NN:27 HR Expand Safety Training'!$E$75</definedName>
    <definedName name="__________pay07">'[3]Centralized Electronics - 1NN:27 HR Expand Safety Training'!$F$75</definedName>
    <definedName name="__________pay08">'[3]Centralized Electronics - 1NN:27 HR Expand Safety Training'!$G$75</definedName>
    <definedName name="__________pay09">'[3]Centralized Electronics - 1NN:27 HR Expand Safety Training'!$H$75</definedName>
    <definedName name="__________pay1">[4]Details!#REF!</definedName>
    <definedName name="__________Pay2006">[4]Details!#REF!</definedName>
    <definedName name="__________Pay2007">[4]Details!#REF!</definedName>
    <definedName name="__________Pay2008">[4]Details!#REF!</definedName>
    <definedName name="__________Pay2009">[4]Details!#REF!</definedName>
    <definedName name="__________pen04">'[3]Centralized Electronics - 1NN:27 HR Expand Safety Training'!$C$77</definedName>
    <definedName name="__________pen05">'[3]Centralized Electronics - 1NN:27 HR Expand Safety Training'!$D$77</definedName>
    <definedName name="__________pen06">'[3]Centralized Electronics - 1NN:27 HR Expand Safety Training'!$E$77</definedName>
    <definedName name="__________pen07">'[3]Centralized Electronics - 1NN:27 HR Expand Safety Training'!$F$77</definedName>
    <definedName name="__________pen08">'[3]Centralized Electronics - 1NN:27 HR Expand Safety Training'!$G$77</definedName>
    <definedName name="__________pen09">'[3]Centralized Electronics - 1NN:27 HR Expand Safety Training'!$H$77</definedName>
    <definedName name="__________pos04">'[5]Admin &amp; Fin Redu -1P:119 EVP-rev-contracted security'!$C$44</definedName>
    <definedName name="__________pos05">'[5]Admin &amp; Fin Redu -1P:119 EVP-rev-contracted security'!$D$44</definedName>
    <definedName name="__________pos06">'[5]Admin &amp; Fin Redu -1P:119 EVP-rev-contracted security'!$E$44</definedName>
    <definedName name="__________pos07">'[5]Admin &amp; Fin Redu -1P:119 EVP-rev-contracted security'!$F$44</definedName>
    <definedName name="__________pos08">'[5]Admin &amp; Fin Redu -1P:119 EVP-rev-contracted security'!$G$44</definedName>
    <definedName name="__________pos09">'[5]Admin &amp; Fin Redu -1P:119 EVP-rev-contracted security'!$H$44</definedName>
    <definedName name="__________pow04">'[3]Centralized Electronics - 1NN:27 HR Expand Safety Training'!$C$83</definedName>
    <definedName name="__________pow05">'[3]Centralized Electronics - 1NN:27 HR Expand Safety Training'!$D$83</definedName>
    <definedName name="__________pow06">'[3]Centralized Electronics - 1NN:27 HR Expand Safety Training'!$E$83</definedName>
    <definedName name="__________pow07">'[3]Centralized Electronics - 1NN:27 HR Expand Safety Training'!$F$83</definedName>
    <definedName name="__________pow08">'[3]Centralized Electronics - 1NN:27 HR Expand Safety Training'!$G$83</definedName>
    <definedName name="__________pow09">'[3]Centralized Electronics - 1NN:27 HR Expand Safety Training'!$H$83</definedName>
    <definedName name="__________psc04">'[3]Centralized Electronics - 1NN:27 HR Expand Safety Training'!$C$89</definedName>
    <definedName name="__________psc05">'[3]Centralized Electronics - 1NN:27 HR Expand Safety Training'!$D$89</definedName>
    <definedName name="__________psc06">'[3]Centralized Electronics - 1NN:27 HR Expand Safety Training'!$E$89</definedName>
    <definedName name="__________psc07">'[3]Centralized Electronics - 1NN:27 HR Expand Safety Training'!$F$89</definedName>
    <definedName name="__________psc08">'[3]Centralized Electronics - 1NN:27 HR Expand Safety Training'!$G$89</definedName>
    <definedName name="__________psc09">'[3]Centralized Electronics - 1NN:27 HR Expand Safety Training'!$H$89</definedName>
    <definedName name="__________rev04">'[5]Admin &amp; Fin Redu -1P:119 EVP-rev-contracted security'!$C$85</definedName>
    <definedName name="__________rev05">'[5]Admin &amp; Fin Redu -1P:119 EVP-rev-contracted security'!$D$85</definedName>
    <definedName name="__________rev06">'[5]Admin &amp; Fin Redu -1P:119 EVP-rev-contracted security'!$E$85</definedName>
    <definedName name="__________rev07">'[5]Admin &amp; Fin Redu -1P:119 EVP-rev-contracted security'!$F$85</definedName>
    <definedName name="__________rev08">'[5]Admin &amp; Fin Redu -1P:119 EVP-rev-contracted security'!$G$85</definedName>
    <definedName name="__________rev09">'[5]Admin &amp; Fin Redu -1P:119 EVP-rev-contracted security'!$H$85</definedName>
    <definedName name="__________roh04">'[3]Centralized Electronics - 1NN:27 HR Expand Safety Training'!$C$80</definedName>
    <definedName name="__________roh05">'[3]Centralized Electronics - 1NN:27 HR Expand Safety Training'!$D$80</definedName>
    <definedName name="__________roh06">'[3]Centralized Electronics - 1NN:27 HR Expand Safety Training'!$E$80</definedName>
    <definedName name="__________roh07">'[3]Centralized Electronics - 1NN:27 HR Expand Safety Training'!$F$80</definedName>
    <definedName name="__________roh08">'[3]Centralized Electronics - 1NN:27 HR Expand Safety Training'!$G$80</definedName>
    <definedName name="__________roh09">'[3]Centralized Electronics - 1NN:27 HR Expand Safety Training'!$H$80</definedName>
    <definedName name="__________TA151">#REF!</definedName>
    <definedName name="_________01_consol_as400">#REF!</definedName>
    <definedName name="_________01_consol_vax">#REF!</definedName>
    <definedName name="_________50_BusOperator">#REF!</definedName>
    <definedName name="_________50_BusOperator_pivot__amt_">#REF!</definedName>
    <definedName name="_________50_BusOperator_pivot__hrs_">#REF!</definedName>
    <definedName name="_________60a_as400">#REF!</definedName>
    <definedName name="_________60a_OT_24">#REF!</definedName>
    <definedName name="_________60b_non_prod_rate">#REF!</definedName>
    <definedName name="_________60c_base_pay">#REF!</definedName>
    <definedName name="_________60d_reg_pay">#REF!</definedName>
    <definedName name="_________64_as400_master_summary">#REF!</definedName>
    <definedName name="_________65_as400_master_details">#REF!</definedName>
    <definedName name="_________65_as400_master_details_fb_pe_sr">#REF!</definedName>
    <definedName name="_________65_as400_master_details_non_rep">#REF!</definedName>
    <definedName name="_________66_as400_master_details_OT___24">#REF!</definedName>
    <definedName name="_________67_as400_master_details_NP_rate___Reg_Rate">#REF!</definedName>
    <definedName name="_________68_as400_master_details_BasePay_NP___Reg____40">#REF!</definedName>
    <definedName name="_________68_as400_master_details_Reg___40">#REF!</definedName>
    <definedName name="_________75_vax_master_summary">#REF!</definedName>
    <definedName name="_________76_vax_master_details">#REF!</definedName>
    <definedName name="_________76_vax_master_details_fb_pe_sr">#REF!</definedName>
    <definedName name="_________78_vax_master_details_OT___24">#REF!</definedName>
    <definedName name="_________79_vax_master_details_NP_Rate___Reg_Rate">#REF!</definedName>
    <definedName name="_________80_vax_master_details_BasePay__NP___Reg__40">#REF!</definedName>
    <definedName name="_________81_vax_master_details_Reg___40">#REF!</definedName>
    <definedName name="_________CFA2">#REF!</definedName>
    <definedName name="_________fue04">'[3]Centralized Electronics - 1NN:27 HR Expand Safety Training'!$C$84</definedName>
    <definedName name="_________fue05">'[3]Centralized Electronics - 1NN:27 HR Expand Safety Training'!$D$84</definedName>
    <definedName name="_________fue06">'[3]Centralized Electronics - 1NN:27 HR Expand Safety Training'!$E$84</definedName>
    <definedName name="_________fue07">'[3]Centralized Electronics - 1NN:27 HR Expand Safety Training'!$F$84</definedName>
    <definedName name="_________fue08">'[3]Centralized Electronics - 1NN:27 HR Expand Safety Training'!$G$84</definedName>
    <definedName name="_________fue09">'[3]Centralized Electronics - 1NN:27 HR Expand Safety Training'!$H$84</definedName>
    <definedName name="_________ins04">'[3]Centralized Electronics - 1NN:27 HR Expand Safety Training'!$C$85</definedName>
    <definedName name="_________ins05">'[3]Centralized Electronics - 1NN:27 HR Expand Safety Training'!$D$85</definedName>
    <definedName name="_________ins06">'[3]Centralized Electronics - 1NN:27 HR Expand Safety Training'!$E$85</definedName>
    <definedName name="_________ins07">'[3]Centralized Electronics - 1NN:27 HR Expand Safety Training'!$F$85</definedName>
    <definedName name="_________ins08">'[3]Centralized Electronics - 1NN:27 HR Expand Safety Training'!$G$85</definedName>
    <definedName name="_________ins09">'[3]Centralized Electronics - 1NN:27 HR Expand Safety Training'!$H$85</definedName>
    <definedName name="_________lia04">'[3]Centralized Electronics - 1NN:27 HR Expand Safety Training'!$C$86</definedName>
    <definedName name="_________lia05">'[3]Centralized Electronics - 1NN:27 HR Expand Safety Training'!$D$86</definedName>
    <definedName name="_________lia06">'[3]Centralized Electronics - 1NN:27 HR Expand Safety Training'!$E$86</definedName>
    <definedName name="_________lia07">'[3]Centralized Electronics - 1NN:27 HR Expand Safety Training'!$F$86</definedName>
    <definedName name="_________lia08">'[3]Centralized Electronics - 1NN:27 HR Expand Safety Training'!$G$86</definedName>
    <definedName name="_________lia09">'[3]Centralized Electronics - 1NN:27 HR Expand Safety Training'!$H$86</definedName>
    <definedName name="_________mat04">'[3]Centralized Electronics - 1NN:27 HR Expand Safety Training'!$C$90</definedName>
    <definedName name="_________mat05">'[3]Centralized Electronics - 1NN:27 HR Expand Safety Training'!$D$90</definedName>
    <definedName name="_________mat06">'[3]Centralized Electronics - 1NN:27 HR Expand Safety Training'!$E$90</definedName>
    <definedName name="_________mat07">'[3]Centralized Electronics - 1NN:27 HR Expand Safety Training'!$F$90</definedName>
    <definedName name="_________mat08">'[3]Centralized Electronics - 1NN:27 HR Expand Safety Training'!$G$90</definedName>
    <definedName name="_________mat09">'[3]Centralized Electronics - 1NN:27 HR Expand Safety Training'!$H$90</definedName>
    <definedName name="_________med04">'[3]Centralized Electronics - 1NN:27 HR Expand Safety Training'!$C$78</definedName>
    <definedName name="_________med05">'[3]Centralized Electronics - 1NN:27 HR Expand Safety Training'!$D$78</definedName>
    <definedName name="_________med06">'[3]Centralized Electronics - 1NN:27 HR Expand Safety Training'!$E$78</definedName>
    <definedName name="_________med07">'[3]Centralized Electronics - 1NN:27 HR Expand Safety Training'!$F$78</definedName>
    <definedName name="_________med08">'[3]Centralized Electronics - 1NN:27 HR Expand Safety Training'!$G$78</definedName>
    <definedName name="_________med09">'[3]Centralized Electronics - 1NN:27 HR Expand Safety Training'!$H$78</definedName>
    <definedName name="_________moc04">'[3]Centralized Electronics - 1NN:27 HR Expand Safety Training'!$C$88</definedName>
    <definedName name="_________moc05">'[3]Centralized Electronics - 1NN:27 HR Expand Safety Training'!$D$88</definedName>
    <definedName name="_________moc06">'[3]Centralized Electronics - 1NN:27 HR Expand Safety Training'!$E$88</definedName>
    <definedName name="_________moc07">'[3]Centralized Electronics - 1NN:27 HR Expand Safety Training'!$F$88</definedName>
    <definedName name="_________moc08">'[3]Centralized Electronics - 1NN:27 HR Expand Safety Training'!$G$88</definedName>
    <definedName name="_________moc09">'[3]Centralized Electronics - 1NN:27 HR Expand Safety Training'!$H$88</definedName>
    <definedName name="_________Non2006">[4]Details!#REF!</definedName>
    <definedName name="_________Non2007">[4]Details!#REF!</definedName>
    <definedName name="_________Non2008">[4]Details!#REF!</definedName>
    <definedName name="_________Non2009">[4]Details!#REF!</definedName>
    <definedName name="_________OA151">#REF!</definedName>
    <definedName name="_________obe04">'[3]Centralized Electronics - 1NN:27 HR Expand Safety Training'!$C$91</definedName>
    <definedName name="_________obe05">'[3]Centralized Electronics - 1NN:27 HR Expand Safety Training'!$D$91</definedName>
    <definedName name="_________obe06">'[3]Centralized Electronics - 1NN:27 HR Expand Safety Training'!$E$91</definedName>
    <definedName name="_________obe07">'[3]Centralized Electronics - 1NN:27 HR Expand Safety Training'!$F$91</definedName>
    <definedName name="_________obe08">'[3]Centralized Electronics - 1NN:27 HR Expand Safety Training'!$G$91</definedName>
    <definedName name="_________obe09">'[3]Centralized Electronics - 1NN:27 HR Expand Safety Training'!$H$91</definedName>
    <definedName name="_________ofb04">'[3]Centralized Electronics - 1NN:27 HR Expand Safety Training'!$C$79</definedName>
    <definedName name="_________ofb05">'[3]Centralized Electronics - 1NN:27 HR Expand Safety Training'!$D$79</definedName>
    <definedName name="_________ofb06">'[3]Centralized Electronics - 1NN:27 HR Expand Safety Training'!$E$79</definedName>
    <definedName name="_________ofb07">'[3]Centralized Electronics - 1NN:27 HR Expand Safety Training'!$F$79</definedName>
    <definedName name="_________ofb08">'[3]Centralized Electronics - 1NN:27 HR Expand Safety Training'!$G$79</definedName>
    <definedName name="_________ofb09">'[3]Centralized Electronics - 1NN:27 HR Expand Safety Training'!$H$79</definedName>
    <definedName name="_________ot04">'[3]Centralized Electronics - 1NN:27 HR Expand Safety Training'!$C$76</definedName>
    <definedName name="_________ot05">'[3]Centralized Electronics - 1NN:27 HR Expand Safety Training'!$D$76</definedName>
    <definedName name="_________ot06">'[3]Centralized Electronics - 1NN:27 HR Expand Safety Training'!$E$76</definedName>
    <definedName name="_________ot07">'[3]Centralized Electronics - 1NN:27 HR Expand Safety Training'!$F$76</definedName>
    <definedName name="_________ot08">'[3]Centralized Electronics - 1NN:27 HR Expand Safety Training'!$G$76</definedName>
    <definedName name="_________ot09">'[3]Centralized Electronics - 1NN:27 HR Expand Safety Training'!$H$76</definedName>
    <definedName name="_________par04">'[3]Centralized Electronics - 1NN:27 HR Expand Safety Training'!$C$87</definedName>
    <definedName name="_________par05">'[3]Centralized Electronics - 1NN:27 HR Expand Safety Training'!$D$87</definedName>
    <definedName name="_________par06">'[3]Centralized Electronics - 1NN:27 HR Expand Safety Training'!$E$87</definedName>
    <definedName name="_________par07">'[3]Centralized Electronics - 1NN:27 HR Expand Safety Training'!$F$87</definedName>
    <definedName name="_________par08">'[3]Centralized Electronics - 1NN:27 HR Expand Safety Training'!$G$87</definedName>
    <definedName name="_________par09">'[3]Centralized Electronics - 1NN:27 HR Expand Safety Training'!$H$87</definedName>
    <definedName name="_________pay04">'[3]Centralized Electronics - 1NN:27 HR Expand Safety Training'!$C$75</definedName>
    <definedName name="_________pay05">'[3]Centralized Electronics - 1NN:27 HR Expand Safety Training'!$D$75</definedName>
    <definedName name="_________pay06">'[3]Centralized Electronics - 1NN:27 HR Expand Safety Training'!$E$75</definedName>
    <definedName name="_________pay07">'[3]Centralized Electronics - 1NN:27 HR Expand Safety Training'!$F$75</definedName>
    <definedName name="_________pay08">'[3]Centralized Electronics - 1NN:27 HR Expand Safety Training'!$G$75</definedName>
    <definedName name="_________pay09">'[3]Centralized Electronics - 1NN:27 HR Expand Safety Training'!$H$75</definedName>
    <definedName name="_________pay1">[4]Details!#REF!</definedName>
    <definedName name="_________Pay2006">[4]Details!#REF!</definedName>
    <definedName name="_________Pay2007">[4]Details!#REF!</definedName>
    <definedName name="_________Pay2008">[4]Details!#REF!</definedName>
    <definedName name="_________Pay2009">[4]Details!#REF!</definedName>
    <definedName name="_________pen04">'[3]Centralized Electronics - 1NN:27 HR Expand Safety Training'!$C$77</definedName>
    <definedName name="_________pen05">'[3]Centralized Electronics - 1NN:27 HR Expand Safety Training'!$D$77</definedName>
    <definedName name="_________pen06">'[3]Centralized Electronics - 1NN:27 HR Expand Safety Training'!$E$77</definedName>
    <definedName name="_________pen07">'[3]Centralized Electronics - 1NN:27 HR Expand Safety Training'!$F$77</definedName>
    <definedName name="_________pen08">'[3]Centralized Electronics - 1NN:27 HR Expand Safety Training'!$G$77</definedName>
    <definedName name="_________pen09">'[3]Centralized Electronics - 1NN:27 HR Expand Safety Training'!$H$77</definedName>
    <definedName name="_________pos04">'[5]Admin &amp; Fin Redu -1P:119 EVP-rev-contracted security'!$C$44</definedName>
    <definedName name="_________pos05">'[5]Admin &amp; Fin Redu -1P:119 EVP-rev-contracted security'!$D$44</definedName>
    <definedName name="_________pos06">'[5]Admin &amp; Fin Redu -1P:119 EVP-rev-contracted security'!$E$44</definedName>
    <definedName name="_________pos07">'[5]Admin &amp; Fin Redu -1P:119 EVP-rev-contracted security'!$F$44</definedName>
    <definedName name="_________pos08">'[5]Admin &amp; Fin Redu -1P:119 EVP-rev-contracted security'!$G$44</definedName>
    <definedName name="_________pos09">'[5]Admin &amp; Fin Redu -1P:119 EVP-rev-contracted security'!$H$44</definedName>
    <definedName name="_________pow04">'[3]Centralized Electronics - 1NN:27 HR Expand Safety Training'!$C$83</definedName>
    <definedName name="_________pow05">'[3]Centralized Electronics - 1NN:27 HR Expand Safety Training'!$D$83</definedName>
    <definedName name="_________pow06">'[3]Centralized Electronics - 1NN:27 HR Expand Safety Training'!$E$83</definedName>
    <definedName name="_________pow07">'[3]Centralized Electronics - 1NN:27 HR Expand Safety Training'!$F$83</definedName>
    <definedName name="_________pow08">'[3]Centralized Electronics - 1NN:27 HR Expand Safety Training'!$G$83</definedName>
    <definedName name="_________pow09">'[3]Centralized Electronics - 1NN:27 HR Expand Safety Training'!$H$83</definedName>
    <definedName name="_________psc04">'[3]Centralized Electronics - 1NN:27 HR Expand Safety Training'!$C$89</definedName>
    <definedName name="_________psc05">'[3]Centralized Electronics - 1NN:27 HR Expand Safety Training'!$D$89</definedName>
    <definedName name="_________psc06">'[3]Centralized Electronics - 1NN:27 HR Expand Safety Training'!$E$89</definedName>
    <definedName name="_________psc07">'[3]Centralized Electronics - 1NN:27 HR Expand Safety Training'!$F$89</definedName>
    <definedName name="_________psc08">'[3]Centralized Electronics - 1NN:27 HR Expand Safety Training'!$G$89</definedName>
    <definedName name="_________psc09">'[3]Centralized Electronics - 1NN:27 HR Expand Safety Training'!$H$89</definedName>
    <definedName name="_________rev04">'[5]Admin &amp; Fin Redu -1P:119 EVP-rev-contracted security'!$C$85</definedName>
    <definedName name="_________rev05">'[5]Admin &amp; Fin Redu -1P:119 EVP-rev-contracted security'!$D$85</definedName>
    <definedName name="_________rev06">'[5]Admin &amp; Fin Redu -1P:119 EVP-rev-contracted security'!$E$85</definedName>
    <definedName name="_________rev07">'[5]Admin &amp; Fin Redu -1P:119 EVP-rev-contracted security'!$F$85</definedName>
    <definedName name="_________rev08">'[5]Admin &amp; Fin Redu -1P:119 EVP-rev-contracted security'!$G$85</definedName>
    <definedName name="_________rev09">'[5]Admin &amp; Fin Redu -1P:119 EVP-rev-contracted security'!$H$85</definedName>
    <definedName name="_________roh04">'[3]Centralized Electronics - 1NN:27 HR Expand Safety Training'!$C$80</definedName>
    <definedName name="_________roh05">'[3]Centralized Electronics - 1NN:27 HR Expand Safety Training'!$D$80</definedName>
    <definedName name="_________roh06">'[3]Centralized Electronics - 1NN:27 HR Expand Safety Training'!$E$80</definedName>
    <definedName name="_________roh07">'[3]Centralized Electronics - 1NN:27 HR Expand Safety Training'!$F$80</definedName>
    <definedName name="_________roh08">'[3]Centralized Electronics - 1NN:27 HR Expand Safety Training'!$G$80</definedName>
    <definedName name="_________roh09">'[3]Centralized Electronics - 1NN:27 HR Expand Safety Training'!$H$80</definedName>
    <definedName name="_________TA151">#REF!</definedName>
    <definedName name="________01_consol_as400">#REF!</definedName>
    <definedName name="________01_consol_vax">#REF!</definedName>
    <definedName name="________50_BusOperator">#REF!</definedName>
    <definedName name="________50_BusOperator_pivot__amt_">#REF!</definedName>
    <definedName name="________50_BusOperator_pivot__hrs_">#REF!</definedName>
    <definedName name="________60a_as400">#REF!</definedName>
    <definedName name="________60a_OT_24">#REF!</definedName>
    <definedName name="________60b_non_prod_rate">#REF!</definedName>
    <definedName name="________60c_base_pay">#REF!</definedName>
    <definedName name="________60d_reg_pay">#REF!</definedName>
    <definedName name="________64_as400_master_summary">#REF!</definedName>
    <definedName name="________65_as400_master_details">#REF!</definedName>
    <definedName name="________65_as400_master_details_fb_pe_sr">#REF!</definedName>
    <definedName name="________65_as400_master_details_non_rep">#REF!</definedName>
    <definedName name="________66_as400_master_details_OT___24">#REF!</definedName>
    <definedName name="________67_as400_master_details_NP_rate___Reg_Rate">#REF!</definedName>
    <definedName name="________68_as400_master_details_BasePay_NP___Reg____40">#REF!</definedName>
    <definedName name="________68_as400_master_details_Reg___40">#REF!</definedName>
    <definedName name="________75_vax_master_summary">#REF!</definedName>
    <definedName name="________76_vax_master_details">#REF!</definedName>
    <definedName name="________76_vax_master_details_fb_pe_sr">#REF!</definedName>
    <definedName name="________78_vax_master_details_OT___24">#REF!</definedName>
    <definedName name="________79_vax_master_details_NP_Rate___Reg_Rate">#REF!</definedName>
    <definedName name="________80_vax_master_details_BasePay__NP___Reg__40">#REF!</definedName>
    <definedName name="________81_vax_master_details_Reg___40">#REF!</definedName>
    <definedName name="________CFA2">#REF!</definedName>
    <definedName name="________fue04">'[3]Centralized Electronics - 1NN:27 HR Expand Safety Training'!$C$84</definedName>
    <definedName name="________fue05">'[3]Centralized Electronics - 1NN:27 HR Expand Safety Training'!$D$84</definedName>
    <definedName name="________fue06">'[3]Centralized Electronics - 1NN:27 HR Expand Safety Training'!$E$84</definedName>
    <definedName name="________fue07">'[3]Centralized Electronics - 1NN:27 HR Expand Safety Training'!$F$84</definedName>
    <definedName name="________fue08">'[3]Centralized Electronics - 1NN:27 HR Expand Safety Training'!$G$84</definedName>
    <definedName name="________fue09">'[3]Centralized Electronics - 1NN:27 HR Expand Safety Training'!$H$84</definedName>
    <definedName name="________ins04">'[3]Centralized Electronics - 1NN:27 HR Expand Safety Training'!$C$85</definedName>
    <definedName name="________ins05">'[3]Centralized Electronics - 1NN:27 HR Expand Safety Training'!$D$85</definedName>
    <definedName name="________ins06">'[3]Centralized Electronics - 1NN:27 HR Expand Safety Training'!$E$85</definedName>
    <definedName name="________ins07">'[3]Centralized Electronics - 1NN:27 HR Expand Safety Training'!$F$85</definedName>
    <definedName name="________ins08">'[3]Centralized Electronics - 1NN:27 HR Expand Safety Training'!$G$85</definedName>
    <definedName name="________ins09">'[3]Centralized Electronics - 1NN:27 HR Expand Safety Training'!$H$85</definedName>
    <definedName name="________lia04">'[3]Centralized Electronics - 1NN:27 HR Expand Safety Training'!$C$86</definedName>
    <definedName name="________lia05">'[3]Centralized Electronics - 1NN:27 HR Expand Safety Training'!$D$86</definedName>
    <definedName name="________lia06">'[3]Centralized Electronics - 1NN:27 HR Expand Safety Training'!$E$86</definedName>
    <definedName name="________lia07">'[3]Centralized Electronics - 1NN:27 HR Expand Safety Training'!$F$86</definedName>
    <definedName name="________lia08">'[3]Centralized Electronics - 1NN:27 HR Expand Safety Training'!$G$86</definedName>
    <definedName name="________lia09">'[3]Centralized Electronics - 1NN:27 HR Expand Safety Training'!$H$86</definedName>
    <definedName name="________mat04">'[3]Centralized Electronics - 1NN:27 HR Expand Safety Training'!$C$90</definedName>
    <definedName name="________mat05">'[3]Centralized Electronics - 1NN:27 HR Expand Safety Training'!$D$90</definedName>
    <definedName name="________mat06">'[3]Centralized Electronics - 1NN:27 HR Expand Safety Training'!$E$90</definedName>
    <definedName name="________mat07">'[3]Centralized Electronics - 1NN:27 HR Expand Safety Training'!$F$90</definedName>
    <definedName name="________mat08">'[3]Centralized Electronics - 1NN:27 HR Expand Safety Training'!$G$90</definedName>
    <definedName name="________mat09">'[3]Centralized Electronics - 1NN:27 HR Expand Safety Training'!$H$90</definedName>
    <definedName name="________med04">'[3]Centralized Electronics - 1NN:27 HR Expand Safety Training'!$C$78</definedName>
    <definedName name="________med05">'[3]Centralized Electronics - 1NN:27 HR Expand Safety Training'!$D$78</definedName>
    <definedName name="________med06">'[3]Centralized Electronics - 1NN:27 HR Expand Safety Training'!$E$78</definedName>
    <definedName name="________med07">'[3]Centralized Electronics - 1NN:27 HR Expand Safety Training'!$F$78</definedName>
    <definedName name="________med08">'[3]Centralized Electronics - 1NN:27 HR Expand Safety Training'!$G$78</definedName>
    <definedName name="________med09">'[3]Centralized Electronics - 1NN:27 HR Expand Safety Training'!$H$78</definedName>
    <definedName name="________moc04">'[3]Centralized Electronics - 1NN:27 HR Expand Safety Training'!$C$88</definedName>
    <definedName name="________moc05">'[3]Centralized Electronics - 1NN:27 HR Expand Safety Training'!$D$88</definedName>
    <definedName name="________moc06">'[3]Centralized Electronics - 1NN:27 HR Expand Safety Training'!$E$88</definedName>
    <definedName name="________moc07">'[3]Centralized Electronics - 1NN:27 HR Expand Safety Training'!$F$88</definedName>
    <definedName name="________moc08">'[3]Centralized Electronics - 1NN:27 HR Expand Safety Training'!$G$88</definedName>
    <definedName name="________moc09">'[3]Centralized Electronics - 1NN:27 HR Expand Safety Training'!$H$88</definedName>
    <definedName name="________Non2006">[4]Details!#REF!</definedName>
    <definedName name="________Non2007">[4]Details!#REF!</definedName>
    <definedName name="________Non2008">[4]Details!#REF!</definedName>
    <definedName name="________Non2009">[4]Details!#REF!</definedName>
    <definedName name="________OA151">#REF!</definedName>
    <definedName name="________obe04">'[3]Centralized Electronics - 1NN:27 HR Expand Safety Training'!$C$91</definedName>
    <definedName name="________obe05">'[3]Centralized Electronics - 1NN:27 HR Expand Safety Training'!$D$91</definedName>
    <definedName name="________obe06">'[3]Centralized Electronics - 1NN:27 HR Expand Safety Training'!$E$91</definedName>
    <definedName name="________obe07">'[3]Centralized Electronics - 1NN:27 HR Expand Safety Training'!$F$91</definedName>
    <definedName name="________obe08">'[3]Centralized Electronics - 1NN:27 HR Expand Safety Training'!$G$91</definedName>
    <definedName name="________obe09">'[3]Centralized Electronics - 1NN:27 HR Expand Safety Training'!$H$91</definedName>
    <definedName name="________ofb04">'[3]Centralized Electronics - 1NN:27 HR Expand Safety Training'!$C$79</definedName>
    <definedName name="________ofb05">'[3]Centralized Electronics - 1NN:27 HR Expand Safety Training'!$D$79</definedName>
    <definedName name="________ofb06">'[3]Centralized Electronics - 1NN:27 HR Expand Safety Training'!$E$79</definedName>
    <definedName name="________ofb07">'[3]Centralized Electronics - 1NN:27 HR Expand Safety Training'!$F$79</definedName>
    <definedName name="________ofb08">'[3]Centralized Electronics - 1NN:27 HR Expand Safety Training'!$G$79</definedName>
    <definedName name="________ofb09">'[3]Centralized Electronics - 1NN:27 HR Expand Safety Training'!$H$79</definedName>
    <definedName name="________ot04">'[3]Centralized Electronics - 1NN:27 HR Expand Safety Training'!$C$76</definedName>
    <definedName name="________ot05">'[3]Centralized Electronics - 1NN:27 HR Expand Safety Training'!$D$76</definedName>
    <definedName name="________ot06">'[3]Centralized Electronics - 1NN:27 HR Expand Safety Training'!$E$76</definedName>
    <definedName name="________ot07">'[3]Centralized Electronics - 1NN:27 HR Expand Safety Training'!$F$76</definedName>
    <definedName name="________ot08">'[3]Centralized Electronics - 1NN:27 HR Expand Safety Training'!$G$76</definedName>
    <definedName name="________ot09">'[3]Centralized Electronics - 1NN:27 HR Expand Safety Training'!$H$76</definedName>
    <definedName name="________par04">'[3]Centralized Electronics - 1NN:27 HR Expand Safety Training'!$C$87</definedName>
    <definedName name="________par05">'[3]Centralized Electronics - 1NN:27 HR Expand Safety Training'!$D$87</definedName>
    <definedName name="________par06">'[3]Centralized Electronics - 1NN:27 HR Expand Safety Training'!$E$87</definedName>
    <definedName name="________par07">'[3]Centralized Electronics - 1NN:27 HR Expand Safety Training'!$F$87</definedName>
    <definedName name="________par08">'[3]Centralized Electronics - 1NN:27 HR Expand Safety Training'!$G$87</definedName>
    <definedName name="________par09">'[3]Centralized Electronics - 1NN:27 HR Expand Safety Training'!$H$87</definedName>
    <definedName name="________pay04">'[3]Centralized Electronics - 1NN:27 HR Expand Safety Training'!$C$75</definedName>
    <definedName name="________pay05">'[3]Centralized Electronics - 1NN:27 HR Expand Safety Training'!$D$75</definedName>
    <definedName name="________pay06">'[3]Centralized Electronics - 1NN:27 HR Expand Safety Training'!$E$75</definedName>
    <definedName name="________pay07">'[3]Centralized Electronics - 1NN:27 HR Expand Safety Training'!$F$75</definedName>
    <definedName name="________pay08">'[3]Centralized Electronics - 1NN:27 HR Expand Safety Training'!$G$75</definedName>
    <definedName name="________pay09">'[3]Centralized Electronics - 1NN:27 HR Expand Safety Training'!$H$75</definedName>
    <definedName name="________pay1">[4]Details!#REF!</definedName>
    <definedName name="________Pay2006">[4]Details!#REF!</definedName>
    <definedName name="________Pay2007">[4]Details!#REF!</definedName>
    <definedName name="________Pay2008">[4]Details!#REF!</definedName>
    <definedName name="________Pay2009">[4]Details!#REF!</definedName>
    <definedName name="________pen04">'[3]Centralized Electronics - 1NN:27 HR Expand Safety Training'!$C$77</definedName>
    <definedName name="________pen05">'[3]Centralized Electronics - 1NN:27 HR Expand Safety Training'!$D$77</definedName>
    <definedName name="________pen06">'[3]Centralized Electronics - 1NN:27 HR Expand Safety Training'!$E$77</definedName>
    <definedName name="________pen07">'[3]Centralized Electronics - 1NN:27 HR Expand Safety Training'!$F$77</definedName>
    <definedName name="________pen08">'[3]Centralized Electronics - 1NN:27 HR Expand Safety Training'!$G$77</definedName>
    <definedName name="________pen09">'[3]Centralized Electronics - 1NN:27 HR Expand Safety Training'!$H$77</definedName>
    <definedName name="________pos04">'[5]Admin &amp; Fin Redu -1P:119 EVP-rev-contracted security'!$C$44</definedName>
    <definedName name="________pos05">'[5]Admin &amp; Fin Redu -1P:119 EVP-rev-contracted security'!$D$44</definedName>
    <definedName name="________pos06">'[5]Admin &amp; Fin Redu -1P:119 EVP-rev-contracted security'!$E$44</definedName>
    <definedName name="________pos07">'[5]Admin &amp; Fin Redu -1P:119 EVP-rev-contracted security'!$F$44</definedName>
    <definedName name="________pos08">'[5]Admin &amp; Fin Redu -1P:119 EVP-rev-contracted security'!$G$44</definedName>
    <definedName name="________pos09">'[5]Admin &amp; Fin Redu -1P:119 EVP-rev-contracted security'!$H$44</definedName>
    <definedName name="________pow04">'[3]Centralized Electronics - 1NN:27 HR Expand Safety Training'!$C$83</definedName>
    <definedName name="________pow05">'[3]Centralized Electronics - 1NN:27 HR Expand Safety Training'!$D$83</definedName>
    <definedName name="________pow06">'[3]Centralized Electronics - 1NN:27 HR Expand Safety Training'!$E$83</definedName>
    <definedName name="________pow07">'[3]Centralized Electronics - 1NN:27 HR Expand Safety Training'!$F$83</definedName>
    <definedName name="________pow08">'[3]Centralized Electronics - 1NN:27 HR Expand Safety Training'!$G$83</definedName>
    <definedName name="________pow09">'[3]Centralized Electronics - 1NN:27 HR Expand Safety Training'!$H$83</definedName>
    <definedName name="________psc04">'[3]Centralized Electronics - 1NN:27 HR Expand Safety Training'!$C$89</definedName>
    <definedName name="________psc05">'[3]Centralized Electronics - 1NN:27 HR Expand Safety Training'!$D$89</definedName>
    <definedName name="________psc06">'[3]Centralized Electronics - 1NN:27 HR Expand Safety Training'!$E$89</definedName>
    <definedName name="________psc07">'[3]Centralized Electronics - 1NN:27 HR Expand Safety Training'!$F$89</definedName>
    <definedName name="________psc08">'[3]Centralized Electronics - 1NN:27 HR Expand Safety Training'!$G$89</definedName>
    <definedName name="________psc09">'[3]Centralized Electronics - 1NN:27 HR Expand Safety Training'!$H$89</definedName>
    <definedName name="________rev04">'[5]Admin &amp; Fin Redu -1P:119 EVP-rev-contracted security'!$C$85</definedName>
    <definedName name="________rev05">'[5]Admin &amp; Fin Redu -1P:119 EVP-rev-contracted security'!$D$85</definedName>
    <definedName name="________rev06">'[5]Admin &amp; Fin Redu -1P:119 EVP-rev-contracted security'!$E$85</definedName>
    <definedName name="________rev07">'[5]Admin &amp; Fin Redu -1P:119 EVP-rev-contracted security'!$F$85</definedName>
    <definedName name="________rev08">'[5]Admin &amp; Fin Redu -1P:119 EVP-rev-contracted security'!$G$85</definedName>
    <definedName name="________rev09">'[5]Admin &amp; Fin Redu -1P:119 EVP-rev-contracted security'!$H$85</definedName>
    <definedName name="________roh04">'[3]Centralized Electronics - 1NN:27 HR Expand Safety Training'!$C$80</definedName>
    <definedName name="________roh05">'[3]Centralized Electronics - 1NN:27 HR Expand Safety Training'!$D$80</definedName>
    <definedName name="________roh06">'[3]Centralized Electronics - 1NN:27 HR Expand Safety Training'!$E$80</definedName>
    <definedName name="________roh07">'[3]Centralized Electronics - 1NN:27 HR Expand Safety Training'!$F$80</definedName>
    <definedName name="________roh08">'[3]Centralized Electronics - 1NN:27 HR Expand Safety Training'!$G$80</definedName>
    <definedName name="________roh09">'[3]Centralized Electronics - 1NN:27 HR Expand Safety Training'!$H$80</definedName>
    <definedName name="________TA151">#REF!</definedName>
    <definedName name="_______01_consol_as400">#REF!</definedName>
    <definedName name="_______01_consol_vax">#REF!</definedName>
    <definedName name="_______50_BusOperator">#REF!</definedName>
    <definedName name="_______50_BusOperator_pivot__amt_">#REF!</definedName>
    <definedName name="_______50_BusOperator_pivot__hrs_">#REF!</definedName>
    <definedName name="_______60a_as400">#REF!</definedName>
    <definedName name="_______60a_OT_24">#REF!</definedName>
    <definedName name="_______60b_non_prod_rate">#REF!</definedName>
    <definedName name="_______60c_base_pay">#REF!</definedName>
    <definedName name="_______60d_reg_pay">#REF!</definedName>
    <definedName name="_______64_as400_master_summary">#REF!</definedName>
    <definedName name="_______65_as400_master_details">#REF!</definedName>
    <definedName name="_______65_as400_master_details_fb_pe_sr">#REF!</definedName>
    <definedName name="_______65_as400_master_details_non_rep">#REF!</definedName>
    <definedName name="_______66_as400_master_details_OT___24">#REF!</definedName>
    <definedName name="_______67_as400_master_details_NP_rate___Reg_Rate">#REF!</definedName>
    <definedName name="_______68_as400_master_details_BasePay_NP___Reg____40">#REF!</definedName>
    <definedName name="_______68_as400_master_details_Reg___40">#REF!</definedName>
    <definedName name="_______75_vax_master_summary">#REF!</definedName>
    <definedName name="_______76_vax_master_details">#REF!</definedName>
    <definedName name="_______76_vax_master_details_fb_pe_sr">#REF!</definedName>
    <definedName name="_______78_vax_master_details_OT___24">#REF!</definedName>
    <definedName name="_______79_vax_master_details_NP_Rate___Reg_Rate">#REF!</definedName>
    <definedName name="_______80_vax_master_details_BasePay__NP___Reg__40">#REF!</definedName>
    <definedName name="_______81_vax_master_details_Reg___40">#REF!</definedName>
    <definedName name="_______CFA2">#REF!</definedName>
    <definedName name="_______fue04">'[3]Centralized Electronics - 1NN:27 HR Expand Safety Training'!$C$84</definedName>
    <definedName name="_______fue05">'[3]Centralized Electronics - 1NN:27 HR Expand Safety Training'!$D$84</definedName>
    <definedName name="_______fue06">'[3]Centralized Electronics - 1NN:27 HR Expand Safety Training'!$E$84</definedName>
    <definedName name="_______fue07">'[3]Centralized Electronics - 1NN:27 HR Expand Safety Training'!$F$84</definedName>
    <definedName name="_______fue08">'[3]Centralized Electronics - 1NN:27 HR Expand Safety Training'!$G$84</definedName>
    <definedName name="_______fue09">'[3]Centralized Electronics - 1NN:27 HR Expand Safety Training'!$H$84</definedName>
    <definedName name="_______ins04">'[3]Centralized Electronics - 1NN:27 HR Expand Safety Training'!$C$85</definedName>
    <definedName name="_______ins05">'[3]Centralized Electronics - 1NN:27 HR Expand Safety Training'!$D$85</definedName>
    <definedName name="_______ins06">'[3]Centralized Electronics - 1NN:27 HR Expand Safety Training'!$E$85</definedName>
    <definedName name="_______ins07">'[3]Centralized Electronics - 1NN:27 HR Expand Safety Training'!$F$85</definedName>
    <definedName name="_______ins08">'[3]Centralized Electronics - 1NN:27 HR Expand Safety Training'!$G$85</definedName>
    <definedName name="_______ins09">'[3]Centralized Electronics - 1NN:27 HR Expand Safety Training'!$H$85</definedName>
    <definedName name="_______lia04">'[3]Centralized Electronics - 1NN:27 HR Expand Safety Training'!$C$86</definedName>
    <definedName name="_______lia05">'[3]Centralized Electronics - 1NN:27 HR Expand Safety Training'!$D$86</definedName>
    <definedName name="_______lia06">'[3]Centralized Electronics - 1NN:27 HR Expand Safety Training'!$E$86</definedName>
    <definedName name="_______lia07">'[3]Centralized Electronics - 1NN:27 HR Expand Safety Training'!$F$86</definedName>
    <definedName name="_______lia08">'[3]Centralized Electronics - 1NN:27 HR Expand Safety Training'!$G$86</definedName>
    <definedName name="_______lia09">'[3]Centralized Electronics - 1NN:27 HR Expand Safety Training'!$H$86</definedName>
    <definedName name="_______mat04">'[3]Centralized Electronics - 1NN:27 HR Expand Safety Training'!$C$90</definedName>
    <definedName name="_______mat05">'[3]Centralized Electronics - 1NN:27 HR Expand Safety Training'!$D$90</definedName>
    <definedName name="_______mat06">'[3]Centralized Electronics - 1NN:27 HR Expand Safety Training'!$E$90</definedName>
    <definedName name="_______mat07">'[3]Centralized Electronics - 1NN:27 HR Expand Safety Training'!$F$90</definedName>
    <definedName name="_______mat08">'[3]Centralized Electronics - 1NN:27 HR Expand Safety Training'!$G$90</definedName>
    <definedName name="_______mat09">'[3]Centralized Electronics - 1NN:27 HR Expand Safety Training'!$H$90</definedName>
    <definedName name="_______med04">'[3]Centralized Electronics - 1NN:27 HR Expand Safety Training'!$C$78</definedName>
    <definedName name="_______med05">'[3]Centralized Electronics - 1NN:27 HR Expand Safety Training'!$D$78</definedName>
    <definedName name="_______med06">'[3]Centralized Electronics - 1NN:27 HR Expand Safety Training'!$E$78</definedName>
    <definedName name="_______med07">'[3]Centralized Electronics - 1NN:27 HR Expand Safety Training'!$F$78</definedName>
    <definedName name="_______med08">'[3]Centralized Electronics - 1NN:27 HR Expand Safety Training'!$G$78</definedName>
    <definedName name="_______med09">'[3]Centralized Electronics - 1NN:27 HR Expand Safety Training'!$H$78</definedName>
    <definedName name="_______moc04">'[3]Centralized Electronics - 1NN:27 HR Expand Safety Training'!$C$88</definedName>
    <definedName name="_______moc05">'[3]Centralized Electronics - 1NN:27 HR Expand Safety Training'!$D$88</definedName>
    <definedName name="_______moc06">'[3]Centralized Electronics - 1NN:27 HR Expand Safety Training'!$E$88</definedName>
    <definedName name="_______moc07">'[3]Centralized Electronics - 1NN:27 HR Expand Safety Training'!$F$88</definedName>
    <definedName name="_______moc08">'[3]Centralized Electronics - 1NN:27 HR Expand Safety Training'!$G$88</definedName>
    <definedName name="_______moc09">'[3]Centralized Electronics - 1NN:27 HR Expand Safety Training'!$H$88</definedName>
    <definedName name="_______Non2006">[4]Details!#REF!</definedName>
    <definedName name="_______Non2007">[4]Details!#REF!</definedName>
    <definedName name="_______Non2008">[4]Details!#REF!</definedName>
    <definedName name="_______Non2009">[4]Details!#REF!</definedName>
    <definedName name="_______OA151">#REF!</definedName>
    <definedName name="_______obe04">'[3]Centralized Electronics - 1NN:27 HR Expand Safety Training'!$C$91</definedName>
    <definedName name="_______obe05">'[3]Centralized Electronics - 1NN:27 HR Expand Safety Training'!$D$91</definedName>
    <definedName name="_______obe06">'[3]Centralized Electronics - 1NN:27 HR Expand Safety Training'!$E$91</definedName>
    <definedName name="_______obe07">'[3]Centralized Electronics - 1NN:27 HR Expand Safety Training'!$F$91</definedName>
    <definedName name="_______obe08">'[3]Centralized Electronics - 1NN:27 HR Expand Safety Training'!$G$91</definedName>
    <definedName name="_______obe09">'[3]Centralized Electronics - 1NN:27 HR Expand Safety Training'!$H$91</definedName>
    <definedName name="_______ofb04">'[3]Centralized Electronics - 1NN:27 HR Expand Safety Training'!$C$79</definedName>
    <definedName name="_______ofb05">'[3]Centralized Electronics - 1NN:27 HR Expand Safety Training'!$D$79</definedName>
    <definedName name="_______ofb06">'[3]Centralized Electronics - 1NN:27 HR Expand Safety Training'!$E$79</definedName>
    <definedName name="_______ofb07">'[3]Centralized Electronics - 1NN:27 HR Expand Safety Training'!$F$79</definedName>
    <definedName name="_______ofb08">'[3]Centralized Electronics - 1NN:27 HR Expand Safety Training'!$G$79</definedName>
    <definedName name="_______ofb09">'[3]Centralized Electronics - 1NN:27 HR Expand Safety Training'!$H$79</definedName>
    <definedName name="_______ot04">'[3]Centralized Electronics - 1NN:27 HR Expand Safety Training'!$C$76</definedName>
    <definedName name="_______ot05">'[3]Centralized Electronics - 1NN:27 HR Expand Safety Training'!$D$76</definedName>
    <definedName name="_______ot06">'[3]Centralized Electronics - 1NN:27 HR Expand Safety Training'!$E$76</definedName>
    <definedName name="_______ot07">'[3]Centralized Electronics - 1NN:27 HR Expand Safety Training'!$F$76</definedName>
    <definedName name="_______ot08">'[3]Centralized Electronics - 1NN:27 HR Expand Safety Training'!$G$76</definedName>
    <definedName name="_______ot09">'[3]Centralized Electronics - 1NN:27 HR Expand Safety Training'!$H$76</definedName>
    <definedName name="_______par04">'[3]Centralized Electronics - 1NN:27 HR Expand Safety Training'!$C$87</definedName>
    <definedName name="_______par05">'[3]Centralized Electronics - 1NN:27 HR Expand Safety Training'!$D$87</definedName>
    <definedName name="_______par06">'[3]Centralized Electronics - 1NN:27 HR Expand Safety Training'!$E$87</definedName>
    <definedName name="_______par07">'[3]Centralized Electronics - 1NN:27 HR Expand Safety Training'!$F$87</definedName>
    <definedName name="_______par08">'[3]Centralized Electronics - 1NN:27 HR Expand Safety Training'!$G$87</definedName>
    <definedName name="_______par09">'[3]Centralized Electronics - 1NN:27 HR Expand Safety Training'!$H$87</definedName>
    <definedName name="_______pay04">'[3]Centralized Electronics - 1NN:27 HR Expand Safety Training'!$C$75</definedName>
    <definedName name="_______pay05">'[3]Centralized Electronics - 1NN:27 HR Expand Safety Training'!$D$75</definedName>
    <definedName name="_______pay06">'[3]Centralized Electronics - 1NN:27 HR Expand Safety Training'!$E$75</definedName>
    <definedName name="_______pay07">'[3]Centralized Electronics - 1NN:27 HR Expand Safety Training'!$F$75</definedName>
    <definedName name="_______pay08">'[3]Centralized Electronics - 1NN:27 HR Expand Safety Training'!$G$75</definedName>
    <definedName name="_______pay09">'[3]Centralized Electronics - 1NN:27 HR Expand Safety Training'!$H$75</definedName>
    <definedName name="_______pay1">[4]Details!#REF!</definedName>
    <definedName name="_______Pay2006">[4]Details!#REF!</definedName>
    <definedName name="_______Pay2007">[4]Details!#REF!</definedName>
    <definedName name="_______Pay2008">[4]Details!#REF!</definedName>
    <definedName name="_______Pay2009">[4]Details!#REF!</definedName>
    <definedName name="_______pen04">'[3]Centralized Electronics - 1NN:27 HR Expand Safety Training'!$C$77</definedName>
    <definedName name="_______pen05">'[3]Centralized Electronics - 1NN:27 HR Expand Safety Training'!$D$77</definedName>
    <definedName name="_______pen06">'[3]Centralized Electronics - 1NN:27 HR Expand Safety Training'!$E$77</definedName>
    <definedName name="_______pen07">'[3]Centralized Electronics - 1NN:27 HR Expand Safety Training'!$F$77</definedName>
    <definedName name="_______pen08">'[3]Centralized Electronics - 1NN:27 HR Expand Safety Training'!$G$77</definedName>
    <definedName name="_______pen09">'[3]Centralized Electronics - 1NN:27 HR Expand Safety Training'!$H$77</definedName>
    <definedName name="_______pos04">'[5]Admin &amp; Fin Redu -1P:119 EVP-rev-contracted security'!$C$44</definedName>
    <definedName name="_______pos05">'[5]Admin &amp; Fin Redu -1P:119 EVP-rev-contracted security'!$D$44</definedName>
    <definedName name="_______pos06">'[5]Admin &amp; Fin Redu -1P:119 EVP-rev-contracted security'!$E$44</definedName>
    <definedName name="_______pos07">'[5]Admin &amp; Fin Redu -1P:119 EVP-rev-contracted security'!$F$44</definedName>
    <definedName name="_______pos08">'[5]Admin &amp; Fin Redu -1P:119 EVP-rev-contracted security'!$G$44</definedName>
    <definedName name="_______pos09">'[5]Admin &amp; Fin Redu -1P:119 EVP-rev-contracted security'!$H$44</definedName>
    <definedName name="_______pow04">'[3]Centralized Electronics - 1NN:27 HR Expand Safety Training'!$C$83</definedName>
    <definedName name="_______pow05">'[3]Centralized Electronics - 1NN:27 HR Expand Safety Training'!$D$83</definedName>
    <definedName name="_______pow06">'[3]Centralized Electronics - 1NN:27 HR Expand Safety Training'!$E$83</definedName>
    <definedName name="_______pow07">'[3]Centralized Electronics - 1NN:27 HR Expand Safety Training'!$F$83</definedName>
    <definedName name="_______pow08">'[3]Centralized Electronics - 1NN:27 HR Expand Safety Training'!$G$83</definedName>
    <definedName name="_______pow09">'[3]Centralized Electronics - 1NN:27 HR Expand Safety Training'!$H$83</definedName>
    <definedName name="_______psc04">'[3]Centralized Electronics - 1NN:27 HR Expand Safety Training'!$C$89</definedName>
    <definedName name="_______psc05">'[3]Centralized Electronics - 1NN:27 HR Expand Safety Training'!$D$89</definedName>
    <definedName name="_______psc06">'[3]Centralized Electronics - 1NN:27 HR Expand Safety Training'!$E$89</definedName>
    <definedName name="_______psc07">'[3]Centralized Electronics - 1NN:27 HR Expand Safety Training'!$F$89</definedName>
    <definedName name="_______psc08">'[3]Centralized Electronics - 1NN:27 HR Expand Safety Training'!$G$89</definedName>
    <definedName name="_______psc09">'[3]Centralized Electronics - 1NN:27 HR Expand Safety Training'!$H$89</definedName>
    <definedName name="_______rev04">'[5]Admin &amp; Fin Redu -1P:119 EVP-rev-contracted security'!$C$85</definedName>
    <definedName name="_______rev05">'[5]Admin &amp; Fin Redu -1P:119 EVP-rev-contracted security'!$D$85</definedName>
    <definedName name="_______rev06">'[5]Admin &amp; Fin Redu -1P:119 EVP-rev-contracted security'!$E$85</definedName>
    <definedName name="_______rev07">'[5]Admin &amp; Fin Redu -1P:119 EVP-rev-contracted security'!$F$85</definedName>
    <definedName name="_______rev08">'[5]Admin &amp; Fin Redu -1P:119 EVP-rev-contracted security'!$G$85</definedName>
    <definedName name="_______rev09">'[5]Admin &amp; Fin Redu -1P:119 EVP-rev-contracted security'!$H$85</definedName>
    <definedName name="_______roh04">'[3]Centralized Electronics - 1NN:27 HR Expand Safety Training'!$C$80</definedName>
    <definedName name="_______roh05">'[3]Centralized Electronics - 1NN:27 HR Expand Safety Training'!$D$80</definedName>
    <definedName name="_______roh06">'[3]Centralized Electronics - 1NN:27 HR Expand Safety Training'!$E$80</definedName>
    <definedName name="_______roh07">'[3]Centralized Electronics - 1NN:27 HR Expand Safety Training'!$F$80</definedName>
    <definedName name="_______roh08">'[3]Centralized Electronics - 1NN:27 HR Expand Safety Training'!$G$80</definedName>
    <definedName name="_______roh09">'[3]Centralized Electronics - 1NN:27 HR Expand Safety Training'!$H$80</definedName>
    <definedName name="_______TA151">#REF!</definedName>
    <definedName name="______01_consol_as400">#REF!</definedName>
    <definedName name="______01_consol_vax">#REF!</definedName>
    <definedName name="______50_BusOperator">#REF!</definedName>
    <definedName name="______50_BusOperator_pivot__amt_">#REF!</definedName>
    <definedName name="______50_BusOperator_pivot__hrs_">#REF!</definedName>
    <definedName name="______60a_as400">#REF!</definedName>
    <definedName name="______60a_OT_24">#REF!</definedName>
    <definedName name="______60b_non_prod_rate">#REF!</definedName>
    <definedName name="______60c_base_pay">#REF!</definedName>
    <definedName name="______60d_reg_pay">#REF!</definedName>
    <definedName name="______64_as400_master_summary">#REF!</definedName>
    <definedName name="______65_as400_master_details">#REF!</definedName>
    <definedName name="______65_as400_master_details_fb_pe_sr">#REF!</definedName>
    <definedName name="______65_as400_master_details_non_rep">#REF!</definedName>
    <definedName name="______66_as400_master_details_OT___24">#REF!</definedName>
    <definedName name="______67_as400_master_details_NP_rate___Reg_Rate">#REF!</definedName>
    <definedName name="______68_as400_master_details_BasePay_NP___Reg____40">#REF!</definedName>
    <definedName name="______68_as400_master_details_Reg___40">#REF!</definedName>
    <definedName name="______75_vax_master_summary">#REF!</definedName>
    <definedName name="______76_vax_master_details">#REF!</definedName>
    <definedName name="______76_vax_master_details_fb_pe_sr">#REF!</definedName>
    <definedName name="______78_vax_master_details_OT___24">#REF!</definedName>
    <definedName name="______79_vax_master_details_NP_Rate___Reg_Rate">#REF!</definedName>
    <definedName name="______80_vax_master_details_BasePay__NP___Reg__40">#REF!</definedName>
    <definedName name="______81_vax_master_details_Reg___40">#REF!</definedName>
    <definedName name="______CFA2">#REF!</definedName>
    <definedName name="______fue04">'[3]Centralized Electronics - 1NN:27 HR Expand Safety Training'!$C$84</definedName>
    <definedName name="______fue05">'[3]Centralized Electronics - 1NN:27 HR Expand Safety Training'!$D$84</definedName>
    <definedName name="______fue06">'[3]Centralized Electronics - 1NN:27 HR Expand Safety Training'!$E$84</definedName>
    <definedName name="______fue07">'[3]Centralized Electronics - 1NN:27 HR Expand Safety Training'!$F$84</definedName>
    <definedName name="______fue08">'[3]Centralized Electronics - 1NN:27 HR Expand Safety Training'!$G$84</definedName>
    <definedName name="______fue09">'[3]Centralized Electronics - 1NN:27 HR Expand Safety Training'!$H$84</definedName>
    <definedName name="______ins04">'[3]Centralized Electronics - 1NN:27 HR Expand Safety Training'!$C$85</definedName>
    <definedName name="______ins05">'[3]Centralized Electronics - 1NN:27 HR Expand Safety Training'!$D$85</definedName>
    <definedName name="______ins06">'[3]Centralized Electronics - 1NN:27 HR Expand Safety Training'!$E$85</definedName>
    <definedName name="______ins07">'[3]Centralized Electronics - 1NN:27 HR Expand Safety Training'!$F$85</definedName>
    <definedName name="______ins08">'[3]Centralized Electronics - 1NN:27 HR Expand Safety Training'!$G$85</definedName>
    <definedName name="______ins09">'[3]Centralized Electronics - 1NN:27 HR Expand Safety Training'!$H$85</definedName>
    <definedName name="______lia04">'[3]Centralized Electronics - 1NN:27 HR Expand Safety Training'!$C$86</definedName>
    <definedName name="______lia05">'[3]Centralized Electronics - 1NN:27 HR Expand Safety Training'!$D$86</definedName>
    <definedName name="______lia06">'[3]Centralized Electronics - 1NN:27 HR Expand Safety Training'!$E$86</definedName>
    <definedName name="______lia07">'[3]Centralized Electronics - 1NN:27 HR Expand Safety Training'!$F$86</definedName>
    <definedName name="______lia08">'[3]Centralized Electronics - 1NN:27 HR Expand Safety Training'!$G$86</definedName>
    <definedName name="______lia09">'[3]Centralized Electronics - 1NN:27 HR Expand Safety Training'!$H$86</definedName>
    <definedName name="______mat04">'[3]Centralized Electronics - 1NN:27 HR Expand Safety Training'!$C$90</definedName>
    <definedName name="______mat05">'[3]Centralized Electronics - 1NN:27 HR Expand Safety Training'!$D$90</definedName>
    <definedName name="______mat06">'[3]Centralized Electronics - 1NN:27 HR Expand Safety Training'!$E$90</definedName>
    <definedName name="______mat07">'[3]Centralized Electronics - 1NN:27 HR Expand Safety Training'!$F$90</definedName>
    <definedName name="______mat08">'[3]Centralized Electronics - 1NN:27 HR Expand Safety Training'!$G$90</definedName>
    <definedName name="______mat09">'[3]Centralized Electronics - 1NN:27 HR Expand Safety Training'!$H$90</definedName>
    <definedName name="______med04">'[3]Centralized Electronics - 1NN:27 HR Expand Safety Training'!$C$78</definedName>
    <definedName name="______med05">'[3]Centralized Electronics - 1NN:27 HR Expand Safety Training'!$D$78</definedName>
    <definedName name="______med06">'[3]Centralized Electronics - 1NN:27 HR Expand Safety Training'!$E$78</definedName>
    <definedName name="______med07">'[3]Centralized Electronics - 1NN:27 HR Expand Safety Training'!$F$78</definedName>
    <definedName name="______med08">'[3]Centralized Electronics - 1NN:27 HR Expand Safety Training'!$G$78</definedName>
    <definedName name="______med09">'[3]Centralized Electronics - 1NN:27 HR Expand Safety Training'!$H$78</definedName>
    <definedName name="______moc04">'[3]Centralized Electronics - 1NN:27 HR Expand Safety Training'!$C$88</definedName>
    <definedName name="______moc05">'[3]Centralized Electronics - 1NN:27 HR Expand Safety Training'!$D$88</definedName>
    <definedName name="______moc06">'[3]Centralized Electronics - 1NN:27 HR Expand Safety Training'!$E$88</definedName>
    <definedName name="______moc07">'[3]Centralized Electronics - 1NN:27 HR Expand Safety Training'!$F$88</definedName>
    <definedName name="______moc08">'[3]Centralized Electronics - 1NN:27 HR Expand Safety Training'!$G$88</definedName>
    <definedName name="______moc09">'[3]Centralized Electronics - 1NN:27 HR Expand Safety Training'!$H$88</definedName>
    <definedName name="______Non2006">[4]Details!#REF!</definedName>
    <definedName name="______Non2007">[4]Details!#REF!</definedName>
    <definedName name="______Non2008">[4]Details!#REF!</definedName>
    <definedName name="______Non2009">[4]Details!#REF!</definedName>
    <definedName name="______OA151">#REF!</definedName>
    <definedName name="______obe04">'[3]Centralized Electronics - 1NN:27 HR Expand Safety Training'!$C$91</definedName>
    <definedName name="______obe05">'[3]Centralized Electronics - 1NN:27 HR Expand Safety Training'!$D$91</definedName>
    <definedName name="______obe06">'[3]Centralized Electronics - 1NN:27 HR Expand Safety Training'!$E$91</definedName>
    <definedName name="______obe07">'[3]Centralized Electronics - 1NN:27 HR Expand Safety Training'!$F$91</definedName>
    <definedName name="______obe08">'[3]Centralized Electronics - 1NN:27 HR Expand Safety Training'!$G$91</definedName>
    <definedName name="______obe09">'[3]Centralized Electronics - 1NN:27 HR Expand Safety Training'!$H$91</definedName>
    <definedName name="______ofb04">'[3]Centralized Electronics - 1NN:27 HR Expand Safety Training'!$C$79</definedName>
    <definedName name="______ofb05">'[3]Centralized Electronics - 1NN:27 HR Expand Safety Training'!$D$79</definedName>
    <definedName name="______ofb06">'[3]Centralized Electronics - 1NN:27 HR Expand Safety Training'!$E$79</definedName>
    <definedName name="______ofb07">'[3]Centralized Electronics - 1NN:27 HR Expand Safety Training'!$F$79</definedName>
    <definedName name="______ofb08">'[3]Centralized Electronics - 1NN:27 HR Expand Safety Training'!$G$79</definedName>
    <definedName name="______ofb09">'[3]Centralized Electronics - 1NN:27 HR Expand Safety Training'!$H$79</definedName>
    <definedName name="______ot04">'[3]Centralized Electronics - 1NN:27 HR Expand Safety Training'!$C$76</definedName>
    <definedName name="______ot05">'[3]Centralized Electronics - 1NN:27 HR Expand Safety Training'!$D$76</definedName>
    <definedName name="______ot06">'[3]Centralized Electronics - 1NN:27 HR Expand Safety Training'!$E$76</definedName>
    <definedName name="______ot07">'[3]Centralized Electronics - 1NN:27 HR Expand Safety Training'!$F$76</definedName>
    <definedName name="______ot08">'[3]Centralized Electronics - 1NN:27 HR Expand Safety Training'!$G$76</definedName>
    <definedName name="______ot09">'[3]Centralized Electronics - 1NN:27 HR Expand Safety Training'!$H$76</definedName>
    <definedName name="______par04">'[3]Centralized Electronics - 1NN:27 HR Expand Safety Training'!$C$87</definedName>
    <definedName name="______par05">'[3]Centralized Electronics - 1NN:27 HR Expand Safety Training'!$D$87</definedName>
    <definedName name="______par06">'[3]Centralized Electronics - 1NN:27 HR Expand Safety Training'!$E$87</definedName>
    <definedName name="______par07">'[3]Centralized Electronics - 1NN:27 HR Expand Safety Training'!$F$87</definedName>
    <definedName name="______par08">'[3]Centralized Electronics - 1NN:27 HR Expand Safety Training'!$G$87</definedName>
    <definedName name="______par09">'[3]Centralized Electronics - 1NN:27 HR Expand Safety Training'!$H$87</definedName>
    <definedName name="______pay04">'[3]Centralized Electronics - 1NN:27 HR Expand Safety Training'!$C$75</definedName>
    <definedName name="______pay05">'[3]Centralized Electronics - 1NN:27 HR Expand Safety Training'!$D$75</definedName>
    <definedName name="______pay06">'[3]Centralized Electronics - 1NN:27 HR Expand Safety Training'!$E$75</definedName>
    <definedName name="______pay07">'[3]Centralized Electronics - 1NN:27 HR Expand Safety Training'!$F$75</definedName>
    <definedName name="______pay08">'[3]Centralized Electronics - 1NN:27 HR Expand Safety Training'!$G$75</definedName>
    <definedName name="______pay09">'[3]Centralized Electronics - 1NN:27 HR Expand Safety Training'!$H$75</definedName>
    <definedName name="______pay1">[4]Details!#REF!</definedName>
    <definedName name="______Pay2006">[4]Details!#REF!</definedName>
    <definedName name="______Pay2007">[4]Details!#REF!</definedName>
    <definedName name="______Pay2008">[4]Details!#REF!</definedName>
    <definedName name="______Pay2009">[4]Details!#REF!</definedName>
    <definedName name="______pen04">'[3]Centralized Electronics - 1NN:27 HR Expand Safety Training'!$C$77</definedName>
    <definedName name="______pen05">'[3]Centralized Electronics - 1NN:27 HR Expand Safety Training'!$D$77</definedName>
    <definedName name="______pen06">'[3]Centralized Electronics - 1NN:27 HR Expand Safety Training'!$E$77</definedName>
    <definedName name="______pen07">'[3]Centralized Electronics - 1NN:27 HR Expand Safety Training'!$F$77</definedName>
    <definedName name="______pen08">'[3]Centralized Electronics - 1NN:27 HR Expand Safety Training'!$G$77</definedName>
    <definedName name="______pen09">'[3]Centralized Electronics - 1NN:27 HR Expand Safety Training'!$H$77</definedName>
    <definedName name="______pos04">'[5]Admin &amp; Fin Redu -1P:119 EVP-rev-contracted security'!$C$44</definedName>
    <definedName name="______pos05">'[5]Admin &amp; Fin Redu -1P:119 EVP-rev-contracted security'!$D$44</definedName>
    <definedName name="______pos06">'[5]Admin &amp; Fin Redu -1P:119 EVP-rev-contracted security'!$E$44</definedName>
    <definedName name="______pos07">'[5]Admin &amp; Fin Redu -1P:119 EVP-rev-contracted security'!$F$44</definedName>
    <definedName name="______pos08">'[5]Admin &amp; Fin Redu -1P:119 EVP-rev-contracted security'!$G$44</definedName>
    <definedName name="______pos09">'[5]Admin &amp; Fin Redu -1P:119 EVP-rev-contracted security'!$H$44</definedName>
    <definedName name="______pow04">'[3]Centralized Electronics - 1NN:27 HR Expand Safety Training'!$C$83</definedName>
    <definedName name="______pow05">'[3]Centralized Electronics - 1NN:27 HR Expand Safety Training'!$D$83</definedName>
    <definedName name="______pow06">'[3]Centralized Electronics - 1NN:27 HR Expand Safety Training'!$E$83</definedName>
    <definedName name="______pow07">'[3]Centralized Electronics - 1NN:27 HR Expand Safety Training'!$F$83</definedName>
    <definedName name="______pow08">'[3]Centralized Electronics - 1NN:27 HR Expand Safety Training'!$G$83</definedName>
    <definedName name="______pow09">'[3]Centralized Electronics - 1NN:27 HR Expand Safety Training'!$H$83</definedName>
    <definedName name="______psc04">'[3]Centralized Electronics - 1NN:27 HR Expand Safety Training'!$C$89</definedName>
    <definedName name="______psc05">'[3]Centralized Electronics - 1NN:27 HR Expand Safety Training'!$D$89</definedName>
    <definedName name="______psc06">'[3]Centralized Electronics - 1NN:27 HR Expand Safety Training'!$E$89</definedName>
    <definedName name="______psc07">'[3]Centralized Electronics - 1NN:27 HR Expand Safety Training'!$F$89</definedName>
    <definedName name="______psc08">'[3]Centralized Electronics - 1NN:27 HR Expand Safety Training'!$G$89</definedName>
    <definedName name="______psc09">'[3]Centralized Electronics - 1NN:27 HR Expand Safety Training'!$H$89</definedName>
    <definedName name="______rev04">'[5]Admin &amp; Fin Redu -1P:119 EVP-rev-contracted security'!$C$85</definedName>
    <definedName name="______rev05">'[5]Admin &amp; Fin Redu -1P:119 EVP-rev-contracted security'!$D$85</definedName>
    <definedName name="______rev06">'[5]Admin &amp; Fin Redu -1P:119 EVP-rev-contracted security'!$E$85</definedName>
    <definedName name="______rev07">'[5]Admin &amp; Fin Redu -1P:119 EVP-rev-contracted security'!$F$85</definedName>
    <definedName name="______rev08">'[5]Admin &amp; Fin Redu -1P:119 EVP-rev-contracted security'!$G$85</definedName>
    <definedName name="______rev09">'[5]Admin &amp; Fin Redu -1P:119 EVP-rev-contracted security'!$H$85</definedName>
    <definedName name="______roh04">'[3]Centralized Electronics - 1NN:27 HR Expand Safety Training'!$C$80</definedName>
    <definedName name="______roh05">'[3]Centralized Electronics - 1NN:27 HR Expand Safety Training'!$D$80</definedName>
    <definedName name="______roh06">'[3]Centralized Electronics - 1NN:27 HR Expand Safety Training'!$E$80</definedName>
    <definedName name="______roh07">'[3]Centralized Electronics - 1NN:27 HR Expand Safety Training'!$F$80</definedName>
    <definedName name="______roh08">'[3]Centralized Electronics - 1NN:27 HR Expand Safety Training'!$G$80</definedName>
    <definedName name="______roh09">'[3]Centralized Electronics - 1NN:27 HR Expand Safety Training'!$H$80</definedName>
    <definedName name="______TA151">#REF!</definedName>
    <definedName name="_____01_consol_as400">#REF!</definedName>
    <definedName name="_____01_consol_vax">#REF!</definedName>
    <definedName name="_____50_BusOperator">#REF!</definedName>
    <definedName name="_____50_BusOperator_pivot__amt_">#REF!</definedName>
    <definedName name="_____50_BusOperator_pivot__hrs_">#REF!</definedName>
    <definedName name="_____60a_as400">#REF!</definedName>
    <definedName name="_____60a_OT_24">#REF!</definedName>
    <definedName name="_____60b_non_prod_rate">#REF!</definedName>
    <definedName name="_____60c_base_pay">#REF!</definedName>
    <definedName name="_____60d_reg_pay">#REF!</definedName>
    <definedName name="_____64_as400_master_summary">#REF!</definedName>
    <definedName name="_____65_as400_master_details">#REF!</definedName>
    <definedName name="_____65_as400_master_details_fb_pe_sr">#REF!</definedName>
    <definedName name="_____65_as400_master_details_non_rep">#REF!</definedName>
    <definedName name="_____66_as400_master_details_OT___24">#REF!</definedName>
    <definedName name="_____67_as400_master_details_NP_rate___Reg_Rate">#REF!</definedName>
    <definedName name="_____68_as400_master_details_BasePay_NP___Reg____40">#REF!</definedName>
    <definedName name="_____68_as400_master_details_Reg___40">#REF!</definedName>
    <definedName name="_____75_vax_master_summary">#REF!</definedName>
    <definedName name="_____76_vax_master_details">#REF!</definedName>
    <definedName name="_____76_vax_master_details_fb_pe_sr">#REF!</definedName>
    <definedName name="_____78_vax_master_details_OT___24">#REF!</definedName>
    <definedName name="_____79_vax_master_details_NP_Rate___Reg_Rate">#REF!</definedName>
    <definedName name="_____80_vax_master_details_BasePay__NP___Reg__40">#REF!</definedName>
    <definedName name="_____81_vax_master_details_Reg___40">#REF!</definedName>
    <definedName name="_____CFA2">#REF!</definedName>
    <definedName name="_____fue04">'[3]Centralized Electronics - 1NN:27 HR Expand Safety Training'!$C$84</definedName>
    <definedName name="_____fue05">'[3]Centralized Electronics - 1NN:27 HR Expand Safety Training'!$D$84</definedName>
    <definedName name="_____fue06">'[3]Centralized Electronics - 1NN:27 HR Expand Safety Training'!$E$84</definedName>
    <definedName name="_____fue07">'[3]Centralized Electronics - 1NN:27 HR Expand Safety Training'!$F$84</definedName>
    <definedName name="_____fue08">'[3]Centralized Electronics - 1NN:27 HR Expand Safety Training'!$G$84</definedName>
    <definedName name="_____fue09">'[3]Centralized Electronics - 1NN:27 HR Expand Safety Training'!$H$84</definedName>
    <definedName name="_____ins04">'[3]Centralized Electronics - 1NN:27 HR Expand Safety Training'!$C$85</definedName>
    <definedName name="_____ins05">'[3]Centralized Electronics - 1NN:27 HR Expand Safety Training'!$D$85</definedName>
    <definedName name="_____ins06">'[3]Centralized Electronics - 1NN:27 HR Expand Safety Training'!$E$85</definedName>
    <definedName name="_____ins07">'[3]Centralized Electronics - 1NN:27 HR Expand Safety Training'!$F$85</definedName>
    <definedName name="_____ins08">'[3]Centralized Electronics - 1NN:27 HR Expand Safety Training'!$G$85</definedName>
    <definedName name="_____ins09">'[3]Centralized Electronics - 1NN:27 HR Expand Safety Training'!$H$85</definedName>
    <definedName name="_____lia04">'[3]Centralized Electronics - 1NN:27 HR Expand Safety Training'!$C$86</definedName>
    <definedName name="_____lia05">'[3]Centralized Electronics - 1NN:27 HR Expand Safety Training'!$D$86</definedName>
    <definedName name="_____lia06">'[3]Centralized Electronics - 1NN:27 HR Expand Safety Training'!$E$86</definedName>
    <definedName name="_____lia07">'[3]Centralized Electronics - 1NN:27 HR Expand Safety Training'!$F$86</definedName>
    <definedName name="_____lia08">'[3]Centralized Electronics - 1NN:27 HR Expand Safety Training'!$G$86</definedName>
    <definedName name="_____lia09">'[3]Centralized Electronics - 1NN:27 HR Expand Safety Training'!$H$86</definedName>
    <definedName name="_____mat04">'[3]Centralized Electronics - 1NN:27 HR Expand Safety Training'!$C$90</definedName>
    <definedName name="_____mat05">'[3]Centralized Electronics - 1NN:27 HR Expand Safety Training'!$D$90</definedName>
    <definedName name="_____mat06">'[3]Centralized Electronics - 1NN:27 HR Expand Safety Training'!$E$90</definedName>
    <definedName name="_____mat07">'[3]Centralized Electronics - 1NN:27 HR Expand Safety Training'!$F$90</definedName>
    <definedName name="_____mat08">'[3]Centralized Electronics - 1NN:27 HR Expand Safety Training'!$G$90</definedName>
    <definedName name="_____mat09">'[3]Centralized Electronics - 1NN:27 HR Expand Safety Training'!$H$90</definedName>
    <definedName name="_____med04">'[3]Centralized Electronics - 1NN:27 HR Expand Safety Training'!$C$78</definedName>
    <definedName name="_____med05">'[3]Centralized Electronics - 1NN:27 HR Expand Safety Training'!$D$78</definedName>
    <definedName name="_____med06">'[3]Centralized Electronics - 1NN:27 HR Expand Safety Training'!$E$78</definedName>
    <definedName name="_____med07">'[3]Centralized Electronics - 1NN:27 HR Expand Safety Training'!$F$78</definedName>
    <definedName name="_____med08">'[3]Centralized Electronics - 1NN:27 HR Expand Safety Training'!$G$78</definedName>
    <definedName name="_____med09">'[3]Centralized Electronics - 1NN:27 HR Expand Safety Training'!$H$78</definedName>
    <definedName name="_____moc04">'[3]Centralized Electronics - 1NN:27 HR Expand Safety Training'!$C$88</definedName>
    <definedName name="_____moc05">'[3]Centralized Electronics - 1NN:27 HR Expand Safety Training'!$D$88</definedName>
    <definedName name="_____moc06">'[3]Centralized Electronics - 1NN:27 HR Expand Safety Training'!$E$88</definedName>
    <definedName name="_____moc07">'[3]Centralized Electronics - 1NN:27 HR Expand Safety Training'!$F$88</definedName>
    <definedName name="_____moc08">'[3]Centralized Electronics - 1NN:27 HR Expand Safety Training'!$G$88</definedName>
    <definedName name="_____moc09">'[3]Centralized Electronics - 1NN:27 HR Expand Safety Training'!$H$88</definedName>
    <definedName name="_____Non2006">[4]Details!#REF!</definedName>
    <definedName name="_____Non2007">[4]Details!#REF!</definedName>
    <definedName name="_____Non2008">[4]Details!#REF!</definedName>
    <definedName name="_____Non2009">[4]Details!#REF!</definedName>
    <definedName name="_____OA151">#REF!</definedName>
    <definedName name="_____obe04">'[3]Centralized Electronics - 1NN:27 HR Expand Safety Training'!$C$91</definedName>
    <definedName name="_____obe05">'[3]Centralized Electronics - 1NN:27 HR Expand Safety Training'!$D$91</definedName>
    <definedName name="_____obe06">'[3]Centralized Electronics - 1NN:27 HR Expand Safety Training'!$E$91</definedName>
    <definedName name="_____obe07">'[3]Centralized Electronics - 1NN:27 HR Expand Safety Training'!$F$91</definedName>
    <definedName name="_____obe08">'[3]Centralized Electronics - 1NN:27 HR Expand Safety Training'!$G$91</definedName>
    <definedName name="_____obe09">'[3]Centralized Electronics - 1NN:27 HR Expand Safety Training'!$H$91</definedName>
    <definedName name="_____ofb04">'[3]Centralized Electronics - 1NN:27 HR Expand Safety Training'!$C$79</definedName>
    <definedName name="_____ofb05">'[3]Centralized Electronics - 1NN:27 HR Expand Safety Training'!$D$79</definedName>
    <definedName name="_____ofb06">'[3]Centralized Electronics - 1NN:27 HR Expand Safety Training'!$E$79</definedName>
    <definedName name="_____ofb07">'[3]Centralized Electronics - 1NN:27 HR Expand Safety Training'!$F$79</definedName>
    <definedName name="_____ofb08">'[3]Centralized Electronics - 1NN:27 HR Expand Safety Training'!$G$79</definedName>
    <definedName name="_____ofb09">'[3]Centralized Electronics - 1NN:27 HR Expand Safety Training'!$H$79</definedName>
    <definedName name="_____ot04">'[3]Centralized Electronics - 1NN:27 HR Expand Safety Training'!$C$76</definedName>
    <definedName name="_____ot05">'[3]Centralized Electronics - 1NN:27 HR Expand Safety Training'!$D$76</definedName>
    <definedName name="_____ot06">'[3]Centralized Electronics - 1NN:27 HR Expand Safety Training'!$E$76</definedName>
    <definedName name="_____ot07">'[3]Centralized Electronics - 1NN:27 HR Expand Safety Training'!$F$76</definedName>
    <definedName name="_____ot08">'[3]Centralized Electronics - 1NN:27 HR Expand Safety Training'!$G$76</definedName>
    <definedName name="_____ot09">'[3]Centralized Electronics - 1NN:27 HR Expand Safety Training'!$H$76</definedName>
    <definedName name="_____par04">'[3]Centralized Electronics - 1NN:27 HR Expand Safety Training'!$C$87</definedName>
    <definedName name="_____par05">'[3]Centralized Electronics - 1NN:27 HR Expand Safety Training'!$D$87</definedName>
    <definedName name="_____par06">'[3]Centralized Electronics - 1NN:27 HR Expand Safety Training'!$E$87</definedName>
    <definedName name="_____par07">'[3]Centralized Electronics - 1NN:27 HR Expand Safety Training'!$F$87</definedName>
    <definedName name="_____par08">'[3]Centralized Electronics - 1NN:27 HR Expand Safety Training'!$G$87</definedName>
    <definedName name="_____par09">'[3]Centralized Electronics - 1NN:27 HR Expand Safety Training'!$H$87</definedName>
    <definedName name="_____pay04">'[3]Centralized Electronics - 1NN:27 HR Expand Safety Training'!$C$75</definedName>
    <definedName name="_____pay05">'[3]Centralized Electronics - 1NN:27 HR Expand Safety Training'!$D$75</definedName>
    <definedName name="_____pay06">'[3]Centralized Electronics - 1NN:27 HR Expand Safety Training'!$E$75</definedName>
    <definedName name="_____pay07">'[3]Centralized Electronics - 1NN:27 HR Expand Safety Training'!$F$75</definedName>
    <definedName name="_____pay08">'[3]Centralized Electronics - 1NN:27 HR Expand Safety Training'!$G$75</definedName>
    <definedName name="_____pay09">'[3]Centralized Electronics - 1NN:27 HR Expand Safety Training'!$H$75</definedName>
    <definedName name="_____pay1">[4]Details!#REF!</definedName>
    <definedName name="_____Pay2006">[4]Details!#REF!</definedName>
    <definedName name="_____Pay2007">[4]Details!#REF!</definedName>
    <definedName name="_____Pay2008">[4]Details!#REF!</definedName>
    <definedName name="_____Pay2009">[4]Details!#REF!</definedName>
    <definedName name="_____pen04">'[3]Centralized Electronics - 1NN:27 HR Expand Safety Training'!$C$77</definedName>
    <definedName name="_____pen05">'[3]Centralized Electronics - 1NN:27 HR Expand Safety Training'!$D$77</definedName>
    <definedName name="_____pen06">'[3]Centralized Electronics - 1NN:27 HR Expand Safety Training'!$E$77</definedName>
    <definedName name="_____pen07">'[3]Centralized Electronics - 1NN:27 HR Expand Safety Training'!$F$77</definedName>
    <definedName name="_____pen08">'[3]Centralized Electronics - 1NN:27 HR Expand Safety Training'!$G$77</definedName>
    <definedName name="_____pen09">'[3]Centralized Electronics - 1NN:27 HR Expand Safety Training'!$H$77</definedName>
    <definedName name="_____pos04">'[5]Admin &amp; Fin Redu -1P:119 EVP-rev-contracted security'!$C$44</definedName>
    <definedName name="_____pos05">'[5]Admin &amp; Fin Redu -1P:119 EVP-rev-contracted security'!$D$44</definedName>
    <definedName name="_____pos06">'[5]Admin &amp; Fin Redu -1P:119 EVP-rev-contracted security'!$E$44</definedName>
    <definedName name="_____pos07">'[5]Admin &amp; Fin Redu -1P:119 EVP-rev-contracted security'!$F$44</definedName>
    <definedName name="_____pos08">'[5]Admin &amp; Fin Redu -1P:119 EVP-rev-contracted security'!$G$44</definedName>
    <definedName name="_____pos09">'[5]Admin &amp; Fin Redu -1P:119 EVP-rev-contracted security'!$H$44</definedName>
    <definedName name="_____pow04">'[3]Centralized Electronics - 1NN:27 HR Expand Safety Training'!$C$83</definedName>
    <definedName name="_____pow05">'[3]Centralized Electronics - 1NN:27 HR Expand Safety Training'!$D$83</definedName>
    <definedName name="_____pow06">'[3]Centralized Electronics - 1NN:27 HR Expand Safety Training'!$E$83</definedName>
    <definedName name="_____pow07">'[3]Centralized Electronics - 1NN:27 HR Expand Safety Training'!$F$83</definedName>
    <definedName name="_____pow08">'[3]Centralized Electronics - 1NN:27 HR Expand Safety Training'!$G$83</definedName>
    <definedName name="_____pow09">'[3]Centralized Electronics - 1NN:27 HR Expand Safety Training'!$H$83</definedName>
    <definedName name="_____psc04">'[3]Centralized Electronics - 1NN:27 HR Expand Safety Training'!$C$89</definedName>
    <definedName name="_____psc05">'[3]Centralized Electronics - 1NN:27 HR Expand Safety Training'!$D$89</definedName>
    <definedName name="_____psc06">'[3]Centralized Electronics - 1NN:27 HR Expand Safety Training'!$E$89</definedName>
    <definedName name="_____psc07">'[3]Centralized Electronics - 1NN:27 HR Expand Safety Training'!$F$89</definedName>
    <definedName name="_____psc08">'[3]Centralized Electronics - 1NN:27 HR Expand Safety Training'!$G$89</definedName>
    <definedName name="_____psc09">'[3]Centralized Electronics - 1NN:27 HR Expand Safety Training'!$H$89</definedName>
    <definedName name="_____rev04">'[5]Admin &amp; Fin Redu -1P:119 EVP-rev-contracted security'!$C$85</definedName>
    <definedName name="_____rev05">'[5]Admin &amp; Fin Redu -1P:119 EVP-rev-contracted security'!$D$85</definedName>
    <definedName name="_____rev06">'[5]Admin &amp; Fin Redu -1P:119 EVP-rev-contracted security'!$E$85</definedName>
    <definedName name="_____rev07">'[5]Admin &amp; Fin Redu -1P:119 EVP-rev-contracted security'!$F$85</definedName>
    <definedName name="_____rev08">'[5]Admin &amp; Fin Redu -1P:119 EVP-rev-contracted security'!$G$85</definedName>
    <definedName name="_____rev09">'[5]Admin &amp; Fin Redu -1P:119 EVP-rev-contracted security'!$H$85</definedName>
    <definedName name="_____roh04">'[3]Centralized Electronics - 1NN:27 HR Expand Safety Training'!$C$80</definedName>
    <definedName name="_____roh05">'[3]Centralized Electronics - 1NN:27 HR Expand Safety Training'!$D$80</definedName>
    <definedName name="_____roh06">'[3]Centralized Electronics - 1NN:27 HR Expand Safety Training'!$E$80</definedName>
    <definedName name="_____roh07">'[3]Centralized Electronics - 1NN:27 HR Expand Safety Training'!$F$80</definedName>
    <definedName name="_____roh08">'[3]Centralized Electronics - 1NN:27 HR Expand Safety Training'!$G$80</definedName>
    <definedName name="_____roh09">'[3]Centralized Electronics - 1NN:27 HR Expand Safety Training'!$H$80</definedName>
    <definedName name="_____TA151">#REF!</definedName>
    <definedName name="____01_consol_as400">#REF!</definedName>
    <definedName name="____01_consol_vax">#REF!</definedName>
    <definedName name="____50_BusOperator">#REF!</definedName>
    <definedName name="____50_BusOperator_pivot__amt_">#REF!</definedName>
    <definedName name="____50_BusOperator_pivot__hrs_">#REF!</definedName>
    <definedName name="____60a_as400">#REF!</definedName>
    <definedName name="____60a_OT_24">#REF!</definedName>
    <definedName name="____60b_non_prod_rate">#REF!</definedName>
    <definedName name="____60c_base_pay">#REF!</definedName>
    <definedName name="____60d_reg_pay">#REF!</definedName>
    <definedName name="____64_as400_master_summary">#REF!</definedName>
    <definedName name="____65_as400_master_details">#REF!</definedName>
    <definedName name="____65_as400_master_details_fb_pe_sr">#REF!</definedName>
    <definedName name="____65_as400_master_details_non_rep">#REF!</definedName>
    <definedName name="____66_as400_master_details_OT___24">#REF!</definedName>
    <definedName name="____67_as400_master_details_NP_rate___Reg_Rate">#REF!</definedName>
    <definedName name="____68_as400_master_details_BasePay_NP___Reg____40">#REF!</definedName>
    <definedName name="____68_as400_master_details_Reg___40">#REF!</definedName>
    <definedName name="____75_vax_master_summary">#REF!</definedName>
    <definedName name="____76_vax_master_details">#REF!</definedName>
    <definedName name="____76_vax_master_details_fb_pe_sr">#REF!</definedName>
    <definedName name="____78_vax_master_details_OT___24">#REF!</definedName>
    <definedName name="____79_vax_master_details_NP_Rate___Reg_Rate">#REF!</definedName>
    <definedName name="____80_vax_master_details_BasePay__NP___Reg__40">#REF!</definedName>
    <definedName name="____81_vax_master_details_Reg___40">#REF!</definedName>
    <definedName name="____CFA2">#REF!</definedName>
    <definedName name="____fue04">'[3]Centralized Electronics - 1NN:27 HR Expand Safety Training'!$C$84</definedName>
    <definedName name="____fue05">'[3]Centralized Electronics - 1NN:27 HR Expand Safety Training'!$D$84</definedName>
    <definedName name="____fue06">'[3]Centralized Electronics - 1NN:27 HR Expand Safety Training'!$E$84</definedName>
    <definedName name="____fue07">'[3]Centralized Electronics - 1NN:27 HR Expand Safety Training'!$F$84</definedName>
    <definedName name="____fue08">'[3]Centralized Electronics - 1NN:27 HR Expand Safety Training'!$G$84</definedName>
    <definedName name="____fue09">'[3]Centralized Electronics - 1NN:27 HR Expand Safety Training'!$H$84</definedName>
    <definedName name="____ins04">'[3]Centralized Electronics - 1NN:27 HR Expand Safety Training'!$C$85</definedName>
    <definedName name="____ins05">'[3]Centralized Electronics - 1NN:27 HR Expand Safety Training'!$D$85</definedName>
    <definedName name="____ins06">'[3]Centralized Electronics - 1NN:27 HR Expand Safety Training'!$E$85</definedName>
    <definedName name="____ins07">'[3]Centralized Electronics - 1NN:27 HR Expand Safety Training'!$F$85</definedName>
    <definedName name="____ins08">'[3]Centralized Electronics - 1NN:27 HR Expand Safety Training'!$G$85</definedName>
    <definedName name="____ins09">'[3]Centralized Electronics - 1NN:27 HR Expand Safety Training'!$H$85</definedName>
    <definedName name="____lia04">'[3]Centralized Electronics - 1NN:27 HR Expand Safety Training'!$C$86</definedName>
    <definedName name="____lia05">'[3]Centralized Electronics - 1NN:27 HR Expand Safety Training'!$D$86</definedName>
    <definedName name="____lia06">'[3]Centralized Electronics - 1NN:27 HR Expand Safety Training'!$E$86</definedName>
    <definedName name="____lia07">'[3]Centralized Electronics - 1NN:27 HR Expand Safety Training'!$F$86</definedName>
    <definedName name="____lia08">'[3]Centralized Electronics - 1NN:27 HR Expand Safety Training'!$G$86</definedName>
    <definedName name="____lia09">'[3]Centralized Electronics - 1NN:27 HR Expand Safety Training'!$H$86</definedName>
    <definedName name="____mat04">'[3]Centralized Electronics - 1NN:27 HR Expand Safety Training'!$C$90</definedName>
    <definedName name="____mat05">'[3]Centralized Electronics - 1NN:27 HR Expand Safety Training'!$D$90</definedName>
    <definedName name="____mat06">'[3]Centralized Electronics - 1NN:27 HR Expand Safety Training'!$E$90</definedName>
    <definedName name="____mat07">'[3]Centralized Electronics - 1NN:27 HR Expand Safety Training'!$F$90</definedName>
    <definedName name="____mat08">'[3]Centralized Electronics - 1NN:27 HR Expand Safety Training'!$G$90</definedName>
    <definedName name="____mat09">'[3]Centralized Electronics - 1NN:27 HR Expand Safety Training'!$H$90</definedName>
    <definedName name="____med04">'[3]Centralized Electronics - 1NN:27 HR Expand Safety Training'!$C$78</definedName>
    <definedName name="____med05">'[3]Centralized Electronics - 1NN:27 HR Expand Safety Training'!$D$78</definedName>
    <definedName name="____med06">'[3]Centralized Electronics - 1NN:27 HR Expand Safety Training'!$E$78</definedName>
    <definedName name="____med07">'[3]Centralized Electronics - 1NN:27 HR Expand Safety Training'!$F$78</definedName>
    <definedName name="____med08">'[3]Centralized Electronics - 1NN:27 HR Expand Safety Training'!$G$78</definedName>
    <definedName name="____med09">'[3]Centralized Electronics - 1NN:27 HR Expand Safety Training'!$H$78</definedName>
    <definedName name="____moc04">'[3]Centralized Electronics - 1NN:27 HR Expand Safety Training'!$C$88</definedName>
    <definedName name="____moc05">'[3]Centralized Electronics - 1NN:27 HR Expand Safety Training'!$D$88</definedName>
    <definedName name="____moc06">'[3]Centralized Electronics - 1NN:27 HR Expand Safety Training'!$E$88</definedName>
    <definedName name="____moc07">'[3]Centralized Electronics - 1NN:27 HR Expand Safety Training'!$F$88</definedName>
    <definedName name="____moc08">'[3]Centralized Electronics - 1NN:27 HR Expand Safety Training'!$G$88</definedName>
    <definedName name="____moc09">'[3]Centralized Electronics - 1NN:27 HR Expand Safety Training'!$H$88</definedName>
    <definedName name="____Non2006">[4]Details!#REF!</definedName>
    <definedName name="____Non2007">[4]Details!#REF!</definedName>
    <definedName name="____Non2008">[4]Details!#REF!</definedName>
    <definedName name="____Non2009">[4]Details!#REF!</definedName>
    <definedName name="____OA151">#REF!</definedName>
    <definedName name="____obe04">'[3]Centralized Electronics - 1NN:27 HR Expand Safety Training'!$C$91</definedName>
    <definedName name="____obe05">'[3]Centralized Electronics - 1NN:27 HR Expand Safety Training'!$D$91</definedName>
    <definedName name="____obe06">'[3]Centralized Electronics - 1NN:27 HR Expand Safety Training'!$E$91</definedName>
    <definedName name="____obe07">'[3]Centralized Electronics - 1NN:27 HR Expand Safety Training'!$F$91</definedName>
    <definedName name="____obe08">'[3]Centralized Electronics - 1NN:27 HR Expand Safety Training'!$G$91</definedName>
    <definedName name="____obe09">'[3]Centralized Electronics - 1NN:27 HR Expand Safety Training'!$H$91</definedName>
    <definedName name="____ofb04">'[3]Centralized Electronics - 1NN:27 HR Expand Safety Training'!$C$79</definedName>
    <definedName name="____ofb05">'[3]Centralized Electronics - 1NN:27 HR Expand Safety Training'!$D$79</definedName>
    <definedName name="____ofb06">'[3]Centralized Electronics - 1NN:27 HR Expand Safety Training'!$E$79</definedName>
    <definedName name="____ofb07">'[3]Centralized Electronics - 1NN:27 HR Expand Safety Training'!$F$79</definedName>
    <definedName name="____ofb08">'[3]Centralized Electronics - 1NN:27 HR Expand Safety Training'!$G$79</definedName>
    <definedName name="____ofb09">'[3]Centralized Electronics - 1NN:27 HR Expand Safety Training'!$H$79</definedName>
    <definedName name="____ot04">'[3]Centralized Electronics - 1NN:27 HR Expand Safety Training'!$C$76</definedName>
    <definedName name="____ot05">'[3]Centralized Electronics - 1NN:27 HR Expand Safety Training'!$D$76</definedName>
    <definedName name="____ot06">'[3]Centralized Electronics - 1NN:27 HR Expand Safety Training'!$E$76</definedName>
    <definedName name="____ot07">'[3]Centralized Electronics - 1NN:27 HR Expand Safety Training'!$F$76</definedName>
    <definedName name="____ot08">'[3]Centralized Electronics - 1NN:27 HR Expand Safety Training'!$G$76</definedName>
    <definedName name="____ot09">'[3]Centralized Electronics - 1NN:27 HR Expand Safety Training'!$H$76</definedName>
    <definedName name="____par04">'[3]Centralized Electronics - 1NN:27 HR Expand Safety Training'!$C$87</definedName>
    <definedName name="____par05">'[3]Centralized Electronics - 1NN:27 HR Expand Safety Training'!$D$87</definedName>
    <definedName name="____par06">'[3]Centralized Electronics - 1NN:27 HR Expand Safety Training'!$E$87</definedName>
    <definedName name="____par07">'[3]Centralized Electronics - 1NN:27 HR Expand Safety Training'!$F$87</definedName>
    <definedName name="____par08">'[3]Centralized Electronics - 1NN:27 HR Expand Safety Training'!$G$87</definedName>
    <definedName name="____par09">'[3]Centralized Electronics - 1NN:27 HR Expand Safety Training'!$H$87</definedName>
    <definedName name="____pay04">'[3]Centralized Electronics - 1NN:27 HR Expand Safety Training'!$C$75</definedName>
    <definedName name="____pay05">'[3]Centralized Electronics - 1NN:27 HR Expand Safety Training'!$D$75</definedName>
    <definedName name="____pay06">'[3]Centralized Electronics - 1NN:27 HR Expand Safety Training'!$E$75</definedName>
    <definedName name="____pay07">'[3]Centralized Electronics - 1NN:27 HR Expand Safety Training'!$F$75</definedName>
    <definedName name="____pay08">'[3]Centralized Electronics - 1NN:27 HR Expand Safety Training'!$G$75</definedName>
    <definedName name="____pay09">'[3]Centralized Electronics - 1NN:27 HR Expand Safety Training'!$H$75</definedName>
    <definedName name="____pay1">[4]Details!#REF!</definedName>
    <definedName name="____Pay2006">[4]Details!#REF!</definedName>
    <definedName name="____Pay2007">[4]Details!#REF!</definedName>
    <definedName name="____Pay2008">[4]Details!#REF!</definedName>
    <definedName name="____Pay2009">[4]Details!#REF!</definedName>
    <definedName name="____pen04">'[3]Centralized Electronics - 1NN:27 HR Expand Safety Training'!$C$77</definedName>
    <definedName name="____pen05">'[3]Centralized Electronics - 1NN:27 HR Expand Safety Training'!$D$77</definedName>
    <definedName name="____pen06">'[3]Centralized Electronics - 1NN:27 HR Expand Safety Training'!$E$77</definedName>
    <definedName name="____pen07">'[3]Centralized Electronics - 1NN:27 HR Expand Safety Training'!$F$77</definedName>
    <definedName name="____pen08">'[3]Centralized Electronics - 1NN:27 HR Expand Safety Training'!$G$77</definedName>
    <definedName name="____pen09">'[3]Centralized Electronics - 1NN:27 HR Expand Safety Training'!$H$77</definedName>
    <definedName name="____pos04">'[5]Admin &amp; Fin Redu -1P:119 EVP-rev-contracted security'!$C$44</definedName>
    <definedName name="____pos05">'[5]Admin &amp; Fin Redu -1P:119 EVP-rev-contracted security'!$D$44</definedName>
    <definedName name="____pos06">'[5]Admin &amp; Fin Redu -1P:119 EVP-rev-contracted security'!$E$44</definedName>
    <definedName name="____pos07">'[5]Admin &amp; Fin Redu -1P:119 EVP-rev-contracted security'!$F$44</definedName>
    <definedName name="____pos08">'[5]Admin &amp; Fin Redu -1P:119 EVP-rev-contracted security'!$G$44</definedName>
    <definedName name="____pos09">'[5]Admin &amp; Fin Redu -1P:119 EVP-rev-contracted security'!$H$44</definedName>
    <definedName name="____pow04">'[3]Centralized Electronics - 1NN:27 HR Expand Safety Training'!$C$83</definedName>
    <definedName name="____pow05">'[3]Centralized Electronics - 1NN:27 HR Expand Safety Training'!$D$83</definedName>
    <definedName name="____pow06">'[3]Centralized Electronics - 1NN:27 HR Expand Safety Training'!$E$83</definedName>
    <definedName name="____pow07">'[3]Centralized Electronics - 1NN:27 HR Expand Safety Training'!$F$83</definedName>
    <definedName name="____pow08">'[3]Centralized Electronics - 1NN:27 HR Expand Safety Training'!$G$83</definedName>
    <definedName name="____pow09">'[3]Centralized Electronics - 1NN:27 HR Expand Safety Training'!$H$83</definedName>
    <definedName name="____psc04">'[3]Centralized Electronics - 1NN:27 HR Expand Safety Training'!$C$89</definedName>
    <definedName name="____psc05">'[3]Centralized Electronics - 1NN:27 HR Expand Safety Training'!$D$89</definedName>
    <definedName name="____psc06">'[3]Centralized Electronics - 1NN:27 HR Expand Safety Training'!$E$89</definedName>
    <definedName name="____psc07">'[3]Centralized Electronics - 1NN:27 HR Expand Safety Training'!$F$89</definedName>
    <definedName name="____psc08">'[3]Centralized Electronics - 1NN:27 HR Expand Safety Training'!$G$89</definedName>
    <definedName name="____psc09">'[3]Centralized Electronics - 1NN:27 HR Expand Safety Training'!$H$89</definedName>
    <definedName name="____rev04">'[5]Admin &amp; Fin Redu -1P:119 EVP-rev-contracted security'!$C$85</definedName>
    <definedName name="____rev05">'[5]Admin &amp; Fin Redu -1P:119 EVP-rev-contracted security'!$D$85</definedName>
    <definedName name="____rev06">'[5]Admin &amp; Fin Redu -1P:119 EVP-rev-contracted security'!$E$85</definedName>
    <definedName name="____rev07">'[5]Admin &amp; Fin Redu -1P:119 EVP-rev-contracted security'!$F$85</definedName>
    <definedName name="____rev08">'[5]Admin &amp; Fin Redu -1P:119 EVP-rev-contracted security'!$G$85</definedName>
    <definedName name="____rev09">'[5]Admin &amp; Fin Redu -1P:119 EVP-rev-contracted security'!$H$85</definedName>
    <definedName name="____roh04">'[3]Centralized Electronics - 1NN:27 HR Expand Safety Training'!$C$80</definedName>
    <definedName name="____roh05">'[3]Centralized Electronics - 1NN:27 HR Expand Safety Training'!$D$80</definedName>
    <definedName name="____roh06">'[3]Centralized Electronics - 1NN:27 HR Expand Safety Training'!$E$80</definedName>
    <definedName name="____roh07">'[3]Centralized Electronics - 1NN:27 HR Expand Safety Training'!$F$80</definedName>
    <definedName name="____roh08">'[3]Centralized Electronics - 1NN:27 HR Expand Safety Training'!$G$80</definedName>
    <definedName name="____roh09">'[3]Centralized Electronics - 1NN:27 HR Expand Safety Training'!$H$80</definedName>
    <definedName name="____TA151">#REF!</definedName>
    <definedName name="___01_consol_as400">#REF!</definedName>
    <definedName name="___01_consol_vax">#REF!</definedName>
    <definedName name="___50_BusOperator">#REF!</definedName>
    <definedName name="___50_BusOperator_pivot__amt_">#REF!</definedName>
    <definedName name="___50_BusOperator_pivot__hrs_">#REF!</definedName>
    <definedName name="___60a_as400">#REF!</definedName>
    <definedName name="___60a_OT_24">#REF!</definedName>
    <definedName name="___60b_non_prod_rate">#REF!</definedName>
    <definedName name="___60c_base_pay">#REF!</definedName>
    <definedName name="___60d_reg_pay">#REF!</definedName>
    <definedName name="___64_as400_master_summary">#REF!</definedName>
    <definedName name="___65_as400_master_details">#REF!</definedName>
    <definedName name="___65_as400_master_details_fb_pe_sr">#REF!</definedName>
    <definedName name="___65_as400_master_details_non_rep">#REF!</definedName>
    <definedName name="___66_as400_master_details_OT___24">#REF!</definedName>
    <definedName name="___67_as400_master_details_NP_rate___Reg_Rate">#REF!</definedName>
    <definedName name="___68_as400_master_details_BasePay_NP___Reg____40">#REF!</definedName>
    <definedName name="___68_as400_master_details_Reg___40">#REF!</definedName>
    <definedName name="___75_vax_master_summary">#REF!</definedName>
    <definedName name="___76_vax_master_details">#REF!</definedName>
    <definedName name="___76_vax_master_details_fb_pe_sr">#REF!</definedName>
    <definedName name="___78_vax_master_details_OT___24">#REF!</definedName>
    <definedName name="___79_vax_master_details_NP_Rate___Reg_Rate">#REF!</definedName>
    <definedName name="___80_vax_master_details_BasePay__NP___Reg__40">#REF!</definedName>
    <definedName name="___81_vax_master_details_Reg___40">#REF!</definedName>
    <definedName name="___CFA2">#REF!</definedName>
    <definedName name="___fue04">'[3]Centralized Electronics - 1NN:27 HR Expand Safety Training'!$C$84</definedName>
    <definedName name="___fue05">'[3]Centralized Electronics - 1NN:27 HR Expand Safety Training'!$D$84</definedName>
    <definedName name="___fue06">'[3]Centralized Electronics - 1NN:27 HR Expand Safety Training'!$E$84</definedName>
    <definedName name="___fue07">'[3]Centralized Electronics - 1NN:27 HR Expand Safety Training'!$F$84</definedName>
    <definedName name="___fue08">'[3]Centralized Electronics - 1NN:27 HR Expand Safety Training'!$G$84</definedName>
    <definedName name="___fue09">'[3]Centralized Electronics - 1NN:27 HR Expand Safety Training'!$H$84</definedName>
    <definedName name="___ins04">'[3]Centralized Electronics - 1NN:27 HR Expand Safety Training'!$C$85</definedName>
    <definedName name="___ins05">'[3]Centralized Electronics - 1NN:27 HR Expand Safety Training'!$D$85</definedName>
    <definedName name="___ins06">'[3]Centralized Electronics - 1NN:27 HR Expand Safety Training'!$E$85</definedName>
    <definedName name="___ins07">'[3]Centralized Electronics - 1NN:27 HR Expand Safety Training'!$F$85</definedName>
    <definedName name="___ins08">'[3]Centralized Electronics - 1NN:27 HR Expand Safety Training'!$G$85</definedName>
    <definedName name="___ins09">'[3]Centralized Electronics - 1NN:27 HR Expand Safety Training'!$H$85</definedName>
    <definedName name="___lia04">'[3]Centralized Electronics - 1NN:27 HR Expand Safety Training'!$C$86</definedName>
    <definedName name="___lia05">'[3]Centralized Electronics - 1NN:27 HR Expand Safety Training'!$D$86</definedName>
    <definedName name="___lia06">'[3]Centralized Electronics - 1NN:27 HR Expand Safety Training'!$E$86</definedName>
    <definedName name="___lia07">'[3]Centralized Electronics - 1NN:27 HR Expand Safety Training'!$F$86</definedName>
    <definedName name="___lia08">'[3]Centralized Electronics - 1NN:27 HR Expand Safety Training'!$G$86</definedName>
    <definedName name="___lia09">'[3]Centralized Electronics - 1NN:27 HR Expand Safety Training'!$H$86</definedName>
    <definedName name="___mat04">'[3]Centralized Electronics - 1NN:27 HR Expand Safety Training'!$C$90</definedName>
    <definedName name="___mat05">'[3]Centralized Electronics - 1NN:27 HR Expand Safety Training'!$D$90</definedName>
    <definedName name="___mat06">'[3]Centralized Electronics - 1NN:27 HR Expand Safety Training'!$E$90</definedName>
    <definedName name="___mat07">'[3]Centralized Electronics - 1NN:27 HR Expand Safety Training'!$F$90</definedName>
    <definedName name="___mat08">'[3]Centralized Electronics - 1NN:27 HR Expand Safety Training'!$G$90</definedName>
    <definedName name="___mat09">'[3]Centralized Electronics - 1NN:27 HR Expand Safety Training'!$H$90</definedName>
    <definedName name="___med04">'[3]Centralized Electronics - 1NN:27 HR Expand Safety Training'!$C$78</definedName>
    <definedName name="___med05">'[3]Centralized Electronics - 1NN:27 HR Expand Safety Training'!$D$78</definedName>
    <definedName name="___med06">'[3]Centralized Electronics - 1NN:27 HR Expand Safety Training'!$E$78</definedName>
    <definedName name="___med07">'[3]Centralized Electronics - 1NN:27 HR Expand Safety Training'!$F$78</definedName>
    <definedName name="___med08">'[3]Centralized Electronics - 1NN:27 HR Expand Safety Training'!$G$78</definedName>
    <definedName name="___med09">'[3]Centralized Electronics - 1NN:27 HR Expand Safety Training'!$H$78</definedName>
    <definedName name="___moc04">'[3]Centralized Electronics - 1NN:27 HR Expand Safety Training'!$C$88</definedName>
    <definedName name="___moc05">'[3]Centralized Electronics - 1NN:27 HR Expand Safety Training'!$D$88</definedName>
    <definedName name="___moc06">'[3]Centralized Electronics - 1NN:27 HR Expand Safety Training'!$E$88</definedName>
    <definedName name="___moc07">'[3]Centralized Electronics - 1NN:27 HR Expand Safety Training'!$F$88</definedName>
    <definedName name="___moc08">'[3]Centralized Electronics - 1NN:27 HR Expand Safety Training'!$G$88</definedName>
    <definedName name="___moc09">'[3]Centralized Electronics - 1NN:27 HR Expand Safety Training'!$H$88</definedName>
    <definedName name="___Non2006">[4]Details!#REF!</definedName>
    <definedName name="___Non2007">[4]Details!#REF!</definedName>
    <definedName name="___Non2008">[4]Details!#REF!</definedName>
    <definedName name="___Non2009">[4]Details!#REF!</definedName>
    <definedName name="___OA151">#REF!</definedName>
    <definedName name="___obe04">'[3]Centralized Electronics - 1NN:27 HR Expand Safety Training'!$C$91</definedName>
    <definedName name="___obe05">'[3]Centralized Electronics - 1NN:27 HR Expand Safety Training'!$D$91</definedName>
    <definedName name="___obe06">'[3]Centralized Electronics - 1NN:27 HR Expand Safety Training'!$E$91</definedName>
    <definedName name="___obe07">'[3]Centralized Electronics - 1NN:27 HR Expand Safety Training'!$F$91</definedName>
    <definedName name="___obe08">'[3]Centralized Electronics - 1NN:27 HR Expand Safety Training'!$G$91</definedName>
    <definedName name="___obe09">'[3]Centralized Electronics - 1NN:27 HR Expand Safety Training'!$H$91</definedName>
    <definedName name="___ofb04">'[3]Centralized Electronics - 1NN:27 HR Expand Safety Training'!$C$79</definedName>
    <definedName name="___ofb05">'[3]Centralized Electronics - 1NN:27 HR Expand Safety Training'!$D$79</definedName>
    <definedName name="___ofb06">'[3]Centralized Electronics - 1NN:27 HR Expand Safety Training'!$E$79</definedName>
    <definedName name="___ofb07">'[3]Centralized Electronics - 1NN:27 HR Expand Safety Training'!$F$79</definedName>
    <definedName name="___ofb08">'[3]Centralized Electronics - 1NN:27 HR Expand Safety Training'!$G$79</definedName>
    <definedName name="___ofb09">'[3]Centralized Electronics - 1NN:27 HR Expand Safety Training'!$H$79</definedName>
    <definedName name="___ot04">'[3]Centralized Electronics - 1NN:27 HR Expand Safety Training'!$C$76</definedName>
    <definedName name="___ot05">'[3]Centralized Electronics - 1NN:27 HR Expand Safety Training'!$D$76</definedName>
    <definedName name="___ot06">'[3]Centralized Electronics - 1NN:27 HR Expand Safety Training'!$E$76</definedName>
    <definedName name="___ot07">'[3]Centralized Electronics - 1NN:27 HR Expand Safety Training'!$F$76</definedName>
    <definedName name="___ot08">'[3]Centralized Electronics - 1NN:27 HR Expand Safety Training'!$G$76</definedName>
    <definedName name="___ot09">'[3]Centralized Electronics - 1NN:27 HR Expand Safety Training'!$H$76</definedName>
    <definedName name="___par04">'[3]Centralized Electronics - 1NN:27 HR Expand Safety Training'!$C$87</definedName>
    <definedName name="___par05">'[3]Centralized Electronics - 1NN:27 HR Expand Safety Training'!$D$87</definedName>
    <definedName name="___par06">'[3]Centralized Electronics - 1NN:27 HR Expand Safety Training'!$E$87</definedName>
    <definedName name="___par07">'[3]Centralized Electronics - 1NN:27 HR Expand Safety Training'!$F$87</definedName>
    <definedName name="___par08">'[3]Centralized Electronics - 1NN:27 HR Expand Safety Training'!$G$87</definedName>
    <definedName name="___par09">'[3]Centralized Electronics - 1NN:27 HR Expand Safety Training'!$H$87</definedName>
    <definedName name="___pay04">'[3]Centralized Electronics - 1NN:27 HR Expand Safety Training'!$C$75</definedName>
    <definedName name="___pay05">'[3]Centralized Electronics - 1NN:27 HR Expand Safety Training'!$D$75</definedName>
    <definedName name="___pay06">'[3]Centralized Electronics - 1NN:27 HR Expand Safety Training'!$E$75</definedName>
    <definedName name="___pay07">'[3]Centralized Electronics - 1NN:27 HR Expand Safety Training'!$F$75</definedName>
    <definedName name="___pay08">'[3]Centralized Electronics - 1NN:27 HR Expand Safety Training'!$G$75</definedName>
    <definedName name="___pay09">'[3]Centralized Electronics - 1NN:27 HR Expand Safety Training'!$H$75</definedName>
    <definedName name="___pay1">[4]Details!#REF!</definedName>
    <definedName name="___Pay2006">[4]Details!#REF!</definedName>
    <definedName name="___Pay2007">[4]Details!#REF!</definedName>
    <definedName name="___Pay2008">[4]Details!#REF!</definedName>
    <definedName name="___Pay2009">[4]Details!#REF!</definedName>
    <definedName name="___pen04">'[3]Centralized Electronics - 1NN:27 HR Expand Safety Training'!$C$77</definedName>
    <definedName name="___pen05">'[3]Centralized Electronics - 1NN:27 HR Expand Safety Training'!$D$77</definedName>
    <definedName name="___pen06">'[3]Centralized Electronics - 1NN:27 HR Expand Safety Training'!$E$77</definedName>
    <definedName name="___pen07">'[3]Centralized Electronics - 1NN:27 HR Expand Safety Training'!$F$77</definedName>
    <definedName name="___pen08">'[3]Centralized Electronics - 1NN:27 HR Expand Safety Training'!$G$77</definedName>
    <definedName name="___pen09">'[3]Centralized Electronics - 1NN:27 HR Expand Safety Training'!$H$77</definedName>
    <definedName name="___pos04">'[5]Admin &amp; Fin Redu -1P:119 EVP-rev-contracted security'!$C$44</definedName>
    <definedName name="___pos05">'[5]Admin &amp; Fin Redu -1P:119 EVP-rev-contracted security'!$D$44</definedName>
    <definedName name="___pos06">'[5]Admin &amp; Fin Redu -1P:119 EVP-rev-contracted security'!$E$44</definedName>
    <definedName name="___pos07">'[5]Admin &amp; Fin Redu -1P:119 EVP-rev-contracted security'!$F$44</definedName>
    <definedName name="___pos08">'[5]Admin &amp; Fin Redu -1P:119 EVP-rev-contracted security'!$G$44</definedName>
    <definedName name="___pos09">'[5]Admin &amp; Fin Redu -1P:119 EVP-rev-contracted security'!$H$44</definedName>
    <definedName name="___pow04">'[3]Centralized Electronics - 1NN:27 HR Expand Safety Training'!$C$83</definedName>
    <definedName name="___pow05">'[3]Centralized Electronics - 1NN:27 HR Expand Safety Training'!$D$83</definedName>
    <definedName name="___pow06">'[3]Centralized Electronics - 1NN:27 HR Expand Safety Training'!$E$83</definedName>
    <definedName name="___pow07">'[3]Centralized Electronics - 1NN:27 HR Expand Safety Training'!$F$83</definedName>
    <definedName name="___pow08">'[3]Centralized Electronics - 1NN:27 HR Expand Safety Training'!$G$83</definedName>
    <definedName name="___pow09">'[3]Centralized Electronics - 1NN:27 HR Expand Safety Training'!$H$83</definedName>
    <definedName name="___psc04">'[3]Centralized Electronics - 1NN:27 HR Expand Safety Training'!$C$89</definedName>
    <definedName name="___psc05">'[3]Centralized Electronics - 1NN:27 HR Expand Safety Training'!$D$89</definedName>
    <definedName name="___psc06">'[3]Centralized Electronics - 1NN:27 HR Expand Safety Training'!$E$89</definedName>
    <definedName name="___psc07">'[3]Centralized Electronics - 1NN:27 HR Expand Safety Training'!$F$89</definedName>
    <definedName name="___psc08">'[3]Centralized Electronics - 1NN:27 HR Expand Safety Training'!$G$89</definedName>
    <definedName name="___psc09">'[3]Centralized Electronics - 1NN:27 HR Expand Safety Training'!$H$89</definedName>
    <definedName name="___rev04">'[5]Admin &amp; Fin Redu -1P:119 EVP-rev-contracted security'!$C$85</definedName>
    <definedName name="___rev05">'[5]Admin &amp; Fin Redu -1P:119 EVP-rev-contracted security'!$D$85</definedName>
    <definedName name="___rev06">'[5]Admin &amp; Fin Redu -1P:119 EVP-rev-contracted security'!$E$85</definedName>
    <definedName name="___rev07">'[5]Admin &amp; Fin Redu -1P:119 EVP-rev-contracted security'!$F$85</definedName>
    <definedName name="___rev08">'[5]Admin &amp; Fin Redu -1P:119 EVP-rev-contracted security'!$G$85</definedName>
    <definedName name="___rev09">'[5]Admin &amp; Fin Redu -1P:119 EVP-rev-contracted security'!$H$85</definedName>
    <definedName name="___roh04">'[3]Centralized Electronics - 1NN:27 HR Expand Safety Training'!$C$80</definedName>
    <definedName name="___roh05">'[3]Centralized Electronics - 1NN:27 HR Expand Safety Training'!$D$80</definedName>
    <definedName name="___roh06">'[3]Centralized Electronics - 1NN:27 HR Expand Safety Training'!$E$80</definedName>
    <definedName name="___roh07">'[3]Centralized Electronics - 1NN:27 HR Expand Safety Training'!$F$80</definedName>
    <definedName name="___roh08">'[3]Centralized Electronics - 1NN:27 HR Expand Safety Training'!$G$80</definedName>
    <definedName name="___roh09">'[3]Centralized Electronics - 1NN:27 HR Expand Safety Training'!$H$80</definedName>
    <definedName name="___TA151">#REF!</definedName>
    <definedName name="__01_consol_as400">#REF!</definedName>
    <definedName name="__01_consol_vax">#REF!</definedName>
    <definedName name="__50_BusOperator">#REF!</definedName>
    <definedName name="__50_BusOperator_pivot__amt_">#REF!</definedName>
    <definedName name="__50_BusOperator_pivot__hrs_">#REF!</definedName>
    <definedName name="__60a_as400">#REF!</definedName>
    <definedName name="__60a_OT_24">#REF!</definedName>
    <definedName name="__60b_non_prod_rate">#REF!</definedName>
    <definedName name="__60c_base_pay">#REF!</definedName>
    <definedName name="__60d_reg_pay">#REF!</definedName>
    <definedName name="__64_as400_master_summary">#REF!</definedName>
    <definedName name="__65_as400_master_details">#REF!</definedName>
    <definedName name="__65_as400_master_details_fb_pe_sr">#REF!</definedName>
    <definedName name="__65_as400_master_details_non_rep">#REF!</definedName>
    <definedName name="__66_as400_master_details_OT___24">#REF!</definedName>
    <definedName name="__67_as400_master_details_NP_rate___Reg_Rate">#REF!</definedName>
    <definedName name="__68_as400_master_details_BasePay_NP___Reg____40">#REF!</definedName>
    <definedName name="__68_as400_master_details_Reg___40">#REF!</definedName>
    <definedName name="__75_vax_master_summary">#REF!</definedName>
    <definedName name="__76_vax_master_details">#REF!</definedName>
    <definedName name="__76_vax_master_details_fb_pe_sr">#REF!</definedName>
    <definedName name="__78_vax_master_details_OT___24">#REF!</definedName>
    <definedName name="__79_vax_master_details_NP_Rate___Reg_Rate">#REF!</definedName>
    <definedName name="__80_vax_master_details_BasePay__NP___Reg__40">#REF!</definedName>
    <definedName name="__81_vax_master_details_Reg___40">#REF!</definedName>
    <definedName name="__CFA2">#REF!</definedName>
    <definedName name="__fue04">'[3]Centralized Electronics - 1NN:27 HR Expand Safety Training'!$C$84</definedName>
    <definedName name="__fue05">'[3]Centralized Electronics - 1NN:27 HR Expand Safety Training'!$D$84</definedName>
    <definedName name="__fue06">'[3]Centralized Electronics - 1NN:27 HR Expand Safety Training'!$E$84</definedName>
    <definedName name="__fue07">'[3]Centralized Electronics - 1NN:27 HR Expand Safety Training'!$F$84</definedName>
    <definedName name="__fue08">'[3]Centralized Electronics - 1NN:27 HR Expand Safety Training'!$G$84</definedName>
    <definedName name="__fue09">'[3]Centralized Electronics - 1NN:27 HR Expand Safety Training'!$H$84</definedName>
    <definedName name="__ins04">'[3]Centralized Electronics - 1NN:27 HR Expand Safety Training'!$C$85</definedName>
    <definedName name="__ins05">'[3]Centralized Electronics - 1NN:27 HR Expand Safety Training'!$D$85</definedName>
    <definedName name="__ins06">'[3]Centralized Electronics - 1NN:27 HR Expand Safety Training'!$E$85</definedName>
    <definedName name="__ins07">'[3]Centralized Electronics - 1NN:27 HR Expand Safety Training'!$F$85</definedName>
    <definedName name="__ins08">'[3]Centralized Electronics - 1NN:27 HR Expand Safety Training'!$G$85</definedName>
    <definedName name="__ins09">'[3]Centralized Electronics - 1NN:27 HR Expand Safety Training'!$H$85</definedName>
    <definedName name="__lia04">'[3]Centralized Electronics - 1NN:27 HR Expand Safety Training'!$C$86</definedName>
    <definedName name="__lia05">'[3]Centralized Electronics - 1NN:27 HR Expand Safety Training'!$D$86</definedName>
    <definedName name="__lia06">'[3]Centralized Electronics - 1NN:27 HR Expand Safety Training'!$E$86</definedName>
    <definedName name="__lia07">'[3]Centralized Electronics - 1NN:27 HR Expand Safety Training'!$F$86</definedName>
    <definedName name="__lia08">'[3]Centralized Electronics - 1NN:27 HR Expand Safety Training'!$G$86</definedName>
    <definedName name="__lia09">'[3]Centralized Electronics - 1NN:27 HR Expand Safety Training'!$H$86</definedName>
    <definedName name="__mat04">'[3]Centralized Electronics - 1NN:27 HR Expand Safety Training'!$C$90</definedName>
    <definedName name="__mat05">'[3]Centralized Electronics - 1NN:27 HR Expand Safety Training'!$D$90</definedName>
    <definedName name="__mat06">'[3]Centralized Electronics - 1NN:27 HR Expand Safety Training'!$E$90</definedName>
    <definedName name="__mat07">'[3]Centralized Electronics - 1NN:27 HR Expand Safety Training'!$F$90</definedName>
    <definedName name="__mat08">'[3]Centralized Electronics - 1NN:27 HR Expand Safety Training'!$G$90</definedName>
    <definedName name="__mat09">'[3]Centralized Electronics - 1NN:27 HR Expand Safety Training'!$H$90</definedName>
    <definedName name="__med04">'[3]Centralized Electronics - 1NN:27 HR Expand Safety Training'!$C$78</definedName>
    <definedName name="__med05">'[3]Centralized Electronics - 1NN:27 HR Expand Safety Training'!$D$78</definedName>
    <definedName name="__med06">'[3]Centralized Electronics - 1NN:27 HR Expand Safety Training'!$E$78</definedName>
    <definedName name="__med07">'[3]Centralized Electronics - 1NN:27 HR Expand Safety Training'!$F$78</definedName>
    <definedName name="__med08">'[3]Centralized Electronics - 1NN:27 HR Expand Safety Training'!$G$78</definedName>
    <definedName name="__med09">'[3]Centralized Electronics - 1NN:27 HR Expand Safety Training'!$H$78</definedName>
    <definedName name="__moc04">'[3]Centralized Electronics - 1NN:27 HR Expand Safety Training'!$C$88</definedName>
    <definedName name="__moc05">'[3]Centralized Electronics - 1NN:27 HR Expand Safety Training'!$D$88</definedName>
    <definedName name="__moc06">'[3]Centralized Electronics - 1NN:27 HR Expand Safety Training'!$E$88</definedName>
    <definedName name="__moc07">'[3]Centralized Electronics - 1NN:27 HR Expand Safety Training'!$F$88</definedName>
    <definedName name="__moc08">'[3]Centralized Electronics - 1NN:27 HR Expand Safety Training'!$G$88</definedName>
    <definedName name="__moc09">'[3]Centralized Electronics - 1NN:27 HR Expand Safety Training'!$H$88</definedName>
    <definedName name="__Non2006">[4]Details!#REF!</definedName>
    <definedName name="__Non2007">[4]Details!#REF!</definedName>
    <definedName name="__Non2008">[4]Details!#REF!</definedName>
    <definedName name="__Non2009">[4]Details!#REF!</definedName>
    <definedName name="__OA151">#REF!</definedName>
    <definedName name="__obe04">'[3]Centralized Electronics - 1NN:27 HR Expand Safety Training'!$C$91</definedName>
    <definedName name="__obe05">'[3]Centralized Electronics - 1NN:27 HR Expand Safety Training'!$D$91</definedName>
    <definedName name="__obe06">'[3]Centralized Electronics - 1NN:27 HR Expand Safety Training'!$E$91</definedName>
    <definedName name="__obe07">'[3]Centralized Electronics - 1NN:27 HR Expand Safety Training'!$F$91</definedName>
    <definedName name="__obe08">'[3]Centralized Electronics - 1NN:27 HR Expand Safety Training'!$G$91</definedName>
    <definedName name="__obe09">'[3]Centralized Electronics - 1NN:27 HR Expand Safety Training'!$H$91</definedName>
    <definedName name="__ofb04">'[3]Centralized Electronics - 1NN:27 HR Expand Safety Training'!$C$79</definedName>
    <definedName name="__ofb05">'[3]Centralized Electronics - 1NN:27 HR Expand Safety Training'!$D$79</definedName>
    <definedName name="__ofb06">'[3]Centralized Electronics - 1NN:27 HR Expand Safety Training'!$E$79</definedName>
    <definedName name="__ofb07">'[3]Centralized Electronics - 1NN:27 HR Expand Safety Training'!$F$79</definedName>
    <definedName name="__ofb08">'[3]Centralized Electronics - 1NN:27 HR Expand Safety Training'!$G$79</definedName>
    <definedName name="__ofb09">'[3]Centralized Electronics - 1NN:27 HR Expand Safety Training'!$H$79</definedName>
    <definedName name="__ot04">'[3]Centralized Electronics - 1NN:27 HR Expand Safety Training'!$C$76</definedName>
    <definedName name="__ot05">'[3]Centralized Electronics - 1NN:27 HR Expand Safety Training'!$D$76</definedName>
    <definedName name="__ot06">'[3]Centralized Electronics - 1NN:27 HR Expand Safety Training'!$E$76</definedName>
    <definedName name="__ot07">'[3]Centralized Electronics - 1NN:27 HR Expand Safety Training'!$F$76</definedName>
    <definedName name="__ot08">'[3]Centralized Electronics - 1NN:27 HR Expand Safety Training'!$G$76</definedName>
    <definedName name="__ot09">'[3]Centralized Electronics - 1NN:27 HR Expand Safety Training'!$H$76</definedName>
    <definedName name="__par04">'[3]Centralized Electronics - 1NN:27 HR Expand Safety Training'!$C$87</definedName>
    <definedName name="__par05">'[3]Centralized Electronics - 1NN:27 HR Expand Safety Training'!$D$87</definedName>
    <definedName name="__par06">'[3]Centralized Electronics - 1NN:27 HR Expand Safety Training'!$E$87</definedName>
    <definedName name="__par07">'[3]Centralized Electronics - 1NN:27 HR Expand Safety Training'!$F$87</definedName>
    <definedName name="__par08">'[3]Centralized Electronics - 1NN:27 HR Expand Safety Training'!$G$87</definedName>
    <definedName name="__par09">'[3]Centralized Electronics - 1NN:27 HR Expand Safety Training'!$H$87</definedName>
    <definedName name="__pay04">'[3]Centralized Electronics - 1NN:27 HR Expand Safety Training'!$C$75</definedName>
    <definedName name="__pay05">'[3]Centralized Electronics - 1NN:27 HR Expand Safety Training'!$D$75</definedName>
    <definedName name="__pay06">'[3]Centralized Electronics - 1NN:27 HR Expand Safety Training'!$E$75</definedName>
    <definedName name="__pay07">'[3]Centralized Electronics - 1NN:27 HR Expand Safety Training'!$F$75</definedName>
    <definedName name="__pay08">'[3]Centralized Electronics - 1NN:27 HR Expand Safety Training'!$G$75</definedName>
    <definedName name="__pay09">'[3]Centralized Electronics - 1NN:27 HR Expand Safety Training'!$H$75</definedName>
    <definedName name="__pay1">[4]Details!#REF!</definedName>
    <definedName name="__Pay2006">[4]Details!#REF!</definedName>
    <definedName name="__Pay2007">[4]Details!#REF!</definedName>
    <definedName name="__Pay2008">[4]Details!#REF!</definedName>
    <definedName name="__Pay2009">[4]Details!#REF!</definedName>
    <definedName name="__pen04">'[3]Centralized Electronics - 1NN:27 HR Expand Safety Training'!$C$77</definedName>
    <definedName name="__pen05">'[3]Centralized Electronics - 1NN:27 HR Expand Safety Training'!$D$77</definedName>
    <definedName name="__pen06">'[3]Centralized Electronics - 1NN:27 HR Expand Safety Training'!$E$77</definedName>
    <definedName name="__pen07">'[3]Centralized Electronics - 1NN:27 HR Expand Safety Training'!$F$77</definedName>
    <definedName name="__pen08">'[3]Centralized Electronics - 1NN:27 HR Expand Safety Training'!$G$77</definedName>
    <definedName name="__pen09">'[3]Centralized Electronics - 1NN:27 HR Expand Safety Training'!$H$77</definedName>
    <definedName name="__pos04">'[5]Admin &amp; Fin Redu -1P:119 EVP-rev-contracted security'!$C$44</definedName>
    <definedName name="__pos05">'[5]Admin &amp; Fin Redu -1P:119 EVP-rev-contracted security'!$D$44</definedName>
    <definedName name="__pos06">'[5]Admin &amp; Fin Redu -1P:119 EVP-rev-contracted security'!$E$44</definedName>
    <definedName name="__pos07">'[5]Admin &amp; Fin Redu -1P:119 EVP-rev-contracted security'!$F$44</definedName>
    <definedName name="__pos08">'[5]Admin &amp; Fin Redu -1P:119 EVP-rev-contracted security'!$G$44</definedName>
    <definedName name="__pos09">'[5]Admin &amp; Fin Redu -1P:119 EVP-rev-contracted security'!$H$44</definedName>
    <definedName name="__pow04">'[3]Centralized Electronics - 1NN:27 HR Expand Safety Training'!$C$83</definedName>
    <definedName name="__pow05">'[3]Centralized Electronics - 1NN:27 HR Expand Safety Training'!$D$83</definedName>
    <definedName name="__pow06">'[3]Centralized Electronics - 1NN:27 HR Expand Safety Training'!$E$83</definedName>
    <definedName name="__pow07">'[3]Centralized Electronics - 1NN:27 HR Expand Safety Training'!$F$83</definedName>
    <definedName name="__pow08">'[3]Centralized Electronics - 1NN:27 HR Expand Safety Training'!$G$83</definedName>
    <definedName name="__pow09">'[3]Centralized Electronics - 1NN:27 HR Expand Safety Training'!$H$83</definedName>
    <definedName name="__psc04">'[3]Centralized Electronics - 1NN:27 HR Expand Safety Training'!$C$89</definedName>
    <definedName name="__psc05">'[3]Centralized Electronics - 1NN:27 HR Expand Safety Training'!$D$89</definedName>
    <definedName name="__psc06">'[3]Centralized Electronics - 1NN:27 HR Expand Safety Training'!$E$89</definedName>
    <definedName name="__psc07">'[3]Centralized Electronics - 1NN:27 HR Expand Safety Training'!$F$89</definedName>
    <definedName name="__psc08">'[3]Centralized Electronics - 1NN:27 HR Expand Safety Training'!$G$89</definedName>
    <definedName name="__psc09">'[3]Centralized Electronics - 1NN:27 HR Expand Safety Training'!$H$89</definedName>
    <definedName name="__rev04">'[5]Admin &amp; Fin Redu -1P:119 EVP-rev-contracted security'!$C$85</definedName>
    <definedName name="__rev05">'[5]Admin &amp; Fin Redu -1P:119 EVP-rev-contracted security'!$D$85</definedName>
    <definedName name="__rev06">'[5]Admin &amp; Fin Redu -1P:119 EVP-rev-contracted security'!$E$85</definedName>
    <definedName name="__rev07">'[5]Admin &amp; Fin Redu -1P:119 EVP-rev-contracted security'!$F$85</definedName>
    <definedName name="__rev08">'[5]Admin &amp; Fin Redu -1P:119 EVP-rev-contracted security'!$G$85</definedName>
    <definedName name="__rev09">'[5]Admin &amp; Fin Redu -1P:119 EVP-rev-contracted security'!$H$85</definedName>
    <definedName name="__roh04">'[3]Centralized Electronics - 1NN:27 HR Expand Safety Training'!$C$80</definedName>
    <definedName name="__roh05">'[3]Centralized Electronics - 1NN:27 HR Expand Safety Training'!$D$80</definedName>
    <definedName name="__roh06">'[3]Centralized Electronics - 1NN:27 HR Expand Safety Training'!$E$80</definedName>
    <definedName name="__roh07">'[3]Centralized Electronics - 1NN:27 HR Expand Safety Training'!$F$80</definedName>
    <definedName name="__roh08">'[3]Centralized Electronics - 1NN:27 HR Expand Safety Training'!$G$80</definedName>
    <definedName name="__roh09">'[3]Centralized Electronics - 1NN:27 HR Expand Safety Training'!$H$80</definedName>
    <definedName name="__TA151">#REF!</definedName>
    <definedName name="_01_consol_as400">#REF!</definedName>
    <definedName name="_01_consol_vax">#REF!</definedName>
    <definedName name="_083193ADJ">#REF!</definedName>
    <definedName name="_1_01_consol_as400">#REF!</definedName>
    <definedName name="_10_60d_reg_pay">#REF!</definedName>
    <definedName name="_11_64_as400_master_summary">#REF!</definedName>
    <definedName name="_12_65_as400_master_details">#REF!</definedName>
    <definedName name="_13_65_as400_master_details_fb_pe_sr">#REF!</definedName>
    <definedName name="_14_65_as400_master_details_non_rep">#REF!</definedName>
    <definedName name="_15_66_as400_master_details_OT___24">#REF!</definedName>
    <definedName name="_16_67_as400_master_details_NP_rate___Reg_Rate">#REF!</definedName>
    <definedName name="_17_68_as400_master_details_BasePay_NP___Reg____40">#REF!</definedName>
    <definedName name="_18_68_as400_master_details_Reg___40">#REF!</definedName>
    <definedName name="_19_75_vax_master_summary">#REF!</definedName>
    <definedName name="_1993BUDGET">#REF!</definedName>
    <definedName name="_1994BUDGET">#REF!</definedName>
    <definedName name="_2_01_consol_vax">#REF!</definedName>
    <definedName name="_20_76_vax_master_details">#REF!</definedName>
    <definedName name="_21_76_vax_master_details_fb_pe_sr">#REF!</definedName>
    <definedName name="_22_78_vax_master_details_OT___24">#REF!</definedName>
    <definedName name="_23_79_vax_master_details_NP_Rate___Reg_Rate">#REF!</definedName>
    <definedName name="_24_80_vax_master_details_BasePay__NP___Reg__40">#REF!</definedName>
    <definedName name="_25_81_vax_master_details_Reg___40">#REF!</definedName>
    <definedName name="_27">#REF!</definedName>
    <definedName name="_2740">#REF!</definedName>
    <definedName name="_3_50_BusOperator">#REF!</definedName>
    <definedName name="_4_50_BusOperator_pivot__amt_">#REF!</definedName>
    <definedName name="_40">#REF!</definedName>
    <definedName name="_5_50_BusOperator_pivot__hrs_">#REF!</definedName>
    <definedName name="_50_BusOperator">#REF!</definedName>
    <definedName name="_50_BusOperator_pivot__amt_">#REF!</definedName>
    <definedName name="_50_BusOperator_pivot__hrs_">#REF!</definedName>
    <definedName name="_6_60a_as400">#REF!</definedName>
    <definedName name="_60a_as400">#REF!</definedName>
    <definedName name="_60a_OT_24">#REF!</definedName>
    <definedName name="_60b_non_prod_rate">#REF!</definedName>
    <definedName name="_60c_base_pay">#REF!</definedName>
    <definedName name="_60d_reg_pay">#REF!</definedName>
    <definedName name="_64_as400_master_summary">#REF!</definedName>
    <definedName name="_65_as400_master_details">#REF!</definedName>
    <definedName name="_65_as400_master_details_fb_pe_sr">#REF!</definedName>
    <definedName name="_65_as400_master_details_non_rep">#REF!</definedName>
    <definedName name="_66_as400_master_details_OT___24">#REF!</definedName>
    <definedName name="_67_as400_master_details_NP_rate___Reg_Rate">#REF!</definedName>
    <definedName name="_68_as400_master_details_BasePay_NP___Reg____40">#REF!</definedName>
    <definedName name="_68_as400_master_details_Reg___40">#REF!</definedName>
    <definedName name="_7_60a_OT_24">#REF!</definedName>
    <definedName name="_75_vax_master_summary">#REF!</definedName>
    <definedName name="_76_vax_master_details">#REF!</definedName>
    <definedName name="_76_vax_master_details_fb_pe_sr">#REF!</definedName>
    <definedName name="_78_vax_master_details_OT___24">#REF!</definedName>
    <definedName name="_79_vax_master_details_NP_Rate___Reg_Rate">#REF!</definedName>
    <definedName name="_8_60b_non_prod_rate">#REF!</definedName>
    <definedName name="_80_vax_master_details_BasePay__NP___Reg__40">#REF!</definedName>
    <definedName name="_81_vax_master_details_Reg___40">#REF!</definedName>
    <definedName name="_9_60c_base_pay">#REF!</definedName>
    <definedName name="_91ESTRECAP">#REF!</definedName>
    <definedName name="_92ESTEXP">#REF!</definedName>
    <definedName name="_CFA2">#REF!</definedName>
    <definedName name="_fue04">'[3]Centralized Electronics - 1NN:27 HR Expand Safety Training'!$C$84</definedName>
    <definedName name="_fue05">'[3]Centralized Electronics - 1NN:27 HR Expand Safety Training'!$D$84</definedName>
    <definedName name="_fue06">'[3]Centralized Electronics - 1NN:27 HR Expand Safety Training'!$E$84</definedName>
    <definedName name="_fue07">'[3]Centralized Electronics - 1NN:27 HR Expand Safety Training'!$F$84</definedName>
    <definedName name="_fue08">'[3]Centralized Electronics - 1NN:27 HR Expand Safety Training'!$G$84</definedName>
    <definedName name="_fue09">'[3]Centralized Electronics - 1NN:27 HR Expand Safety Training'!$H$84</definedName>
    <definedName name="_grp01">#REF!</definedName>
    <definedName name="_grp02">#REF!</definedName>
    <definedName name="_grp03">#REF!</definedName>
    <definedName name="_grp04">#REF!</definedName>
    <definedName name="_grp05">#REF!</definedName>
    <definedName name="_grp06">#REF!</definedName>
    <definedName name="_grp07">#REF!</definedName>
    <definedName name="_grp09">#REF!</definedName>
    <definedName name="_grp11">#REF!</definedName>
    <definedName name="_grp12">#REF!</definedName>
    <definedName name="_grp13">#REF!</definedName>
    <definedName name="_grp14">#REF!</definedName>
    <definedName name="_grp15">#REF!</definedName>
    <definedName name="_grp16">#REF!</definedName>
    <definedName name="_grp18">#REF!</definedName>
    <definedName name="_grp19">#REF!</definedName>
    <definedName name="_grp24">#REF!</definedName>
    <definedName name="_grp25">#REF!</definedName>
    <definedName name="_grp26">#REF!</definedName>
    <definedName name="_grp27">#REF!</definedName>
    <definedName name="_grp28">#REF!</definedName>
    <definedName name="_grp29">#REF!</definedName>
    <definedName name="_grp30">#REF!</definedName>
    <definedName name="_grp31">#REF!</definedName>
    <definedName name="_grp32">#REF!</definedName>
    <definedName name="_grp33">#REF!</definedName>
    <definedName name="_grp34">#REF!</definedName>
    <definedName name="_grp35">#REF!</definedName>
    <definedName name="_grp36">#REF!</definedName>
    <definedName name="_grp37">#REF!</definedName>
    <definedName name="_grp38">#REF!</definedName>
    <definedName name="_grp39">#REF!</definedName>
    <definedName name="_grp40">#REF!</definedName>
    <definedName name="_grp43">#REF!</definedName>
    <definedName name="_grp44">#REF!</definedName>
    <definedName name="_ins04">'[3]Centralized Electronics - 1NN:27 HR Expand Safety Training'!$C$85</definedName>
    <definedName name="_ins05">'[3]Centralized Electronics - 1NN:27 HR Expand Safety Training'!$D$85</definedName>
    <definedName name="_ins06">'[3]Centralized Electronics - 1NN:27 HR Expand Safety Training'!$E$85</definedName>
    <definedName name="_ins07">'[3]Centralized Electronics - 1NN:27 HR Expand Safety Training'!$F$85</definedName>
    <definedName name="_ins08">'[3]Centralized Electronics - 1NN:27 HR Expand Safety Training'!$G$85</definedName>
    <definedName name="_ins09">'[3]Centralized Electronics - 1NN:27 HR Expand Safety Training'!$H$85</definedName>
    <definedName name="_lia04">'[3]Centralized Electronics - 1NN:27 HR Expand Safety Training'!$C$86</definedName>
    <definedName name="_lia05">'[3]Centralized Electronics - 1NN:27 HR Expand Safety Training'!$D$86</definedName>
    <definedName name="_lia06">'[3]Centralized Electronics - 1NN:27 HR Expand Safety Training'!$E$86</definedName>
    <definedName name="_lia07">'[3]Centralized Electronics - 1NN:27 HR Expand Safety Training'!$F$86</definedName>
    <definedName name="_lia08">'[3]Centralized Electronics - 1NN:27 HR Expand Safety Training'!$G$86</definedName>
    <definedName name="_lia09">'[3]Centralized Electronics - 1NN:27 HR Expand Safety Training'!$H$86</definedName>
    <definedName name="_mat04">'[3]Centralized Electronics - 1NN:27 HR Expand Safety Training'!$C$90</definedName>
    <definedName name="_mat05">'[3]Centralized Electronics - 1NN:27 HR Expand Safety Training'!$D$90</definedName>
    <definedName name="_mat06">'[3]Centralized Electronics - 1NN:27 HR Expand Safety Training'!$E$90</definedName>
    <definedName name="_mat07">'[3]Centralized Electronics - 1NN:27 HR Expand Safety Training'!$F$90</definedName>
    <definedName name="_mat08">'[3]Centralized Electronics - 1NN:27 HR Expand Safety Training'!$G$90</definedName>
    <definedName name="_mat09">'[3]Centralized Electronics - 1NN:27 HR Expand Safety Training'!$H$90</definedName>
    <definedName name="_med04">'[3]Centralized Electronics - 1NN:27 HR Expand Safety Training'!$C$78</definedName>
    <definedName name="_med05">'[3]Centralized Electronics - 1NN:27 HR Expand Safety Training'!$D$78</definedName>
    <definedName name="_med06">'[3]Centralized Electronics - 1NN:27 HR Expand Safety Training'!$E$78</definedName>
    <definedName name="_med07">'[3]Centralized Electronics - 1NN:27 HR Expand Safety Training'!$F$78</definedName>
    <definedName name="_med08">'[3]Centralized Electronics - 1NN:27 HR Expand Safety Training'!$G$78</definedName>
    <definedName name="_med09">'[3]Centralized Electronics - 1NN:27 HR Expand Safety Training'!$H$78</definedName>
    <definedName name="_moc04">'[3]Centralized Electronics - 1NN:27 HR Expand Safety Training'!$C$88</definedName>
    <definedName name="_moc05">'[3]Centralized Electronics - 1NN:27 HR Expand Safety Training'!$D$88</definedName>
    <definedName name="_moc06">'[3]Centralized Electronics - 1NN:27 HR Expand Safety Training'!$E$88</definedName>
    <definedName name="_moc07">'[3]Centralized Electronics - 1NN:27 HR Expand Safety Training'!$F$88</definedName>
    <definedName name="_moc08">'[3]Centralized Electronics - 1NN:27 HR Expand Safety Training'!$G$88</definedName>
    <definedName name="_moc09">'[3]Centralized Electronics - 1NN:27 HR Expand Safety Training'!$H$88</definedName>
    <definedName name="_mon23">#REF!</definedName>
    <definedName name="_mon24">#REF!</definedName>
    <definedName name="_mon27">#REF!</definedName>
    <definedName name="_mon30">#REF!</definedName>
    <definedName name="_Non2006">[4]Details!#REF!</definedName>
    <definedName name="_Non2007">[4]Details!#REF!</definedName>
    <definedName name="_Non2008">[4]Details!#REF!</definedName>
    <definedName name="_Non2009">[4]Details!#REF!</definedName>
    <definedName name="_OA151">#REF!</definedName>
    <definedName name="_obe04">'[3]Centralized Electronics - 1NN:27 HR Expand Safety Training'!$C$91</definedName>
    <definedName name="_obe05">'[3]Centralized Electronics - 1NN:27 HR Expand Safety Training'!$D$91</definedName>
    <definedName name="_obe06">'[3]Centralized Electronics - 1NN:27 HR Expand Safety Training'!$E$91</definedName>
    <definedName name="_obe07">'[3]Centralized Electronics - 1NN:27 HR Expand Safety Training'!$F$91</definedName>
    <definedName name="_obe08">'[3]Centralized Electronics - 1NN:27 HR Expand Safety Training'!$G$91</definedName>
    <definedName name="_obe09">'[3]Centralized Electronics - 1NN:27 HR Expand Safety Training'!$H$91</definedName>
    <definedName name="_ofb04">'[3]Centralized Electronics - 1NN:27 HR Expand Safety Training'!$C$79</definedName>
    <definedName name="_ofb05">'[3]Centralized Electronics - 1NN:27 HR Expand Safety Training'!$D$79</definedName>
    <definedName name="_ofb06">'[3]Centralized Electronics - 1NN:27 HR Expand Safety Training'!$E$79</definedName>
    <definedName name="_ofb07">'[3]Centralized Electronics - 1NN:27 HR Expand Safety Training'!$F$79</definedName>
    <definedName name="_ofb08">'[3]Centralized Electronics - 1NN:27 HR Expand Safety Training'!$G$79</definedName>
    <definedName name="_ofb09">'[3]Centralized Electronics - 1NN:27 HR Expand Safety Training'!$H$79</definedName>
    <definedName name="_ot04">'[3]Centralized Electronics - 1NN:27 HR Expand Safety Training'!$C$76</definedName>
    <definedName name="_ot05">'[3]Centralized Electronics - 1NN:27 HR Expand Safety Training'!$D$76</definedName>
    <definedName name="_ot06">'[3]Centralized Electronics - 1NN:27 HR Expand Safety Training'!$E$76</definedName>
    <definedName name="_ot07">'[3]Centralized Electronics - 1NN:27 HR Expand Safety Training'!$F$76</definedName>
    <definedName name="_ot08">'[3]Centralized Electronics - 1NN:27 HR Expand Safety Training'!$G$76</definedName>
    <definedName name="_ot09">'[3]Centralized Electronics - 1NN:27 HR Expand Safety Training'!$H$76</definedName>
    <definedName name="_par04">'[3]Centralized Electronics - 1NN:27 HR Expand Safety Training'!$C$87</definedName>
    <definedName name="_par05">'[3]Centralized Electronics - 1NN:27 HR Expand Safety Training'!$D$87</definedName>
    <definedName name="_par06">'[3]Centralized Electronics - 1NN:27 HR Expand Safety Training'!$E$87</definedName>
    <definedName name="_par07">'[3]Centralized Electronics - 1NN:27 HR Expand Safety Training'!$F$87</definedName>
    <definedName name="_par08">'[3]Centralized Electronics - 1NN:27 HR Expand Safety Training'!$G$87</definedName>
    <definedName name="_par09">'[3]Centralized Electronics - 1NN:27 HR Expand Safety Training'!$H$87</definedName>
    <definedName name="_pay04">'[3]Centralized Electronics - 1NN:27 HR Expand Safety Training'!$C$75</definedName>
    <definedName name="_pay05">'[3]Centralized Electronics - 1NN:27 HR Expand Safety Training'!$D$75</definedName>
    <definedName name="_pay06">'[3]Centralized Electronics - 1NN:27 HR Expand Safety Training'!$E$75</definedName>
    <definedName name="_pay07">'[3]Centralized Electronics - 1NN:27 HR Expand Safety Training'!$F$75</definedName>
    <definedName name="_pay08">'[3]Centralized Electronics - 1NN:27 HR Expand Safety Training'!$G$75</definedName>
    <definedName name="_pay09">'[3]Centralized Electronics - 1NN:27 HR Expand Safety Training'!$H$75</definedName>
    <definedName name="_pay1">[4]Details!#REF!</definedName>
    <definedName name="_Pay2006">[4]Details!#REF!</definedName>
    <definedName name="_Pay2007">[4]Details!#REF!</definedName>
    <definedName name="_Pay2008">[4]Details!#REF!</definedName>
    <definedName name="_Pay2009">[4]Details!#REF!</definedName>
    <definedName name="_PCOLQ">[2]A!#REF!</definedName>
    <definedName name="_pen04">'[3]Centralized Electronics - 1NN:27 HR Expand Safety Training'!$C$77</definedName>
    <definedName name="_pen05">'[3]Centralized Electronics - 1NN:27 HR Expand Safety Training'!$D$77</definedName>
    <definedName name="_pen06">'[3]Centralized Electronics - 1NN:27 HR Expand Safety Training'!$E$77</definedName>
    <definedName name="_pen07">'[3]Centralized Electronics - 1NN:27 HR Expand Safety Training'!$F$77</definedName>
    <definedName name="_pen08">'[3]Centralized Electronics - 1NN:27 HR Expand Safety Training'!$G$77</definedName>
    <definedName name="_pen09">'[3]Centralized Electronics - 1NN:27 HR Expand Safety Training'!$H$77</definedName>
    <definedName name="_pos04">'[5]Admin &amp; Fin Redu -1P:119 EVP-rev-contracted security'!$C$44</definedName>
    <definedName name="_pos05">'[5]Admin &amp; Fin Redu -1P:119 EVP-rev-contracted security'!$D$44</definedName>
    <definedName name="_pos06">'[5]Admin &amp; Fin Redu -1P:119 EVP-rev-contracted security'!$E$44</definedName>
    <definedName name="_pos07">'[5]Admin &amp; Fin Redu -1P:119 EVP-rev-contracted security'!$F$44</definedName>
    <definedName name="_pos08">'[5]Admin &amp; Fin Redu -1P:119 EVP-rev-contracted security'!$G$44</definedName>
    <definedName name="_pos09">'[5]Admin &amp; Fin Redu -1P:119 EVP-rev-contracted security'!$H$44</definedName>
    <definedName name="_pow04">'[3]Centralized Electronics - 1NN:27 HR Expand Safety Training'!$C$83</definedName>
    <definedName name="_pow05">'[3]Centralized Electronics - 1NN:27 HR Expand Safety Training'!$D$83</definedName>
    <definedName name="_pow06">'[3]Centralized Electronics - 1NN:27 HR Expand Safety Training'!$E$83</definedName>
    <definedName name="_pow07">'[3]Centralized Electronics - 1NN:27 HR Expand Safety Training'!$F$83</definedName>
    <definedName name="_pow08">'[3]Centralized Electronics - 1NN:27 HR Expand Safety Training'!$G$83</definedName>
    <definedName name="_pow09">'[3]Centralized Electronics - 1NN:27 HR Expand Safety Training'!$H$83</definedName>
    <definedName name="_psc04">'[3]Centralized Electronics - 1NN:27 HR Expand Safety Training'!$C$89</definedName>
    <definedName name="_psc05">'[3]Centralized Electronics - 1NN:27 HR Expand Safety Training'!$D$89</definedName>
    <definedName name="_psc06">'[3]Centralized Electronics - 1NN:27 HR Expand Safety Training'!$E$89</definedName>
    <definedName name="_psc07">'[3]Centralized Electronics - 1NN:27 HR Expand Safety Training'!$F$89</definedName>
    <definedName name="_psc08">'[3]Centralized Electronics - 1NN:27 HR Expand Safety Training'!$G$89</definedName>
    <definedName name="_psc09">'[3]Centralized Electronics - 1NN:27 HR Expand Safety Training'!$H$89</definedName>
    <definedName name="_rev04">'[5]Admin &amp; Fin Redu -1P:119 EVP-rev-contracted security'!$C$85</definedName>
    <definedName name="_rev05">'[5]Admin &amp; Fin Redu -1P:119 EVP-rev-contracted security'!$D$85</definedName>
    <definedName name="_rev06">'[5]Admin &amp; Fin Redu -1P:119 EVP-rev-contracted security'!$E$85</definedName>
    <definedName name="_rev07">'[5]Admin &amp; Fin Redu -1P:119 EVP-rev-contracted security'!$F$85</definedName>
    <definedName name="_rev08">'[5]Admin &amp; Fin Redu -1P:119 EVP-rev-contracted security'!$G$85</definedName>
    <definedName name="_rev09">'[5]Admin &amp; Fin Redu -1P:119 EVP-rev-contracted security'!$H$85</definedName>
    <definedName name="_roh04">'[3]Centralized Electronics - 1NN:27 HR Expand Safety Training'!$C$80</definedName>
    <definedName name="_roh05">'[3]Centralized Electronics - 1NN:27 HR Expand Safety Training'!$D$80</definedName>
    <definedName name="_roh06">'[3]Centralized Electronics - 1NN:27 HR Expand Safety Training'!$E$80</definedName>
    <definedName name="_roh07">'[3]Centralized Electronics - 1NN:27 HR Expand Safety Training'!$F$80</definedName>
    <definedName name="_roh08">'[3]Centralized Electronics - 1NN:27 HR Expand Safety Training'!$G$80</definedName>
    <definedName name="_roh09">'[3]Centralized Electronics - 1NN:27 HR Expand Safety Training'!$H$80</definedName>
    <definedName name="_TA151">#REF!</definedName>
    <definedName name="a">[6]TB_disbtribution!#REF!</definedName>
    <definedName name="aa">[7]TBTAsrDS!$A$9:$D$38</definedName>
    <definedName name="AB">#REF!</definedName>
    <definedName name="ACCTNO">#REF!</definedName>
    <definedName name="ACR_7_89_4_1">[2]B!#REF!</definedName>
    <definedName name="ACR_7_89_7_2">[2]B!#REF!</definedName>
    <definedName name="ACR_7_89_7_3">[2]B!#REF!</definedName>
    <definedName name="ACR_7_89_GS_1">[2]B!#REF!</definedName>
    <definedName name="ACR_7_89_GS_2">[2]B!#REF!</definedName>
    <definedName name="ACR_7_89_GS_3">[2]B!#REF!</definedName>
    <definedName name="ACR_7_90_B">[2]E!#REF!</definedName>
    <definedName name="ACTIVE_03">#REF!</definedName>
    <definedName name="ACW_1_90_1_1">#REF!</definedName>
    <definedName name="ACW_1_90_1_2">#REF!</definedName>
    <definedName name="ACW_1_90_1_3">#REF!</definedName>
    <definedName name="ACW_1_90_2_1">#REF!</definedName>
    <definedName name="ACW_1_90_2_2">#REF!</definedName>
    <definedName name="ACW_1_90_2_3">#REF!</definedName>
    <definedName name="ACW_1_90_3_1">#REF!</definedName>
    <definedName name="ACW_1_90_3_2">#REF!</definedName>
    <definedName name="ACW_1_90_3_3">#REF!</definedName>
    <definedName name="ACW_1_90_4_1">#REF!</definedName>
    <definedName name="ACW_1_90_4_2">#REF!</definedName>
    <definedName name="ACW_1_90_4_3">#REF!</definedName>
    <definedName name="ACW_1_90_5_1">#REF!</definedName>
    <definedName name="ACW_1_90_5_2">#REF!</definedName>
    <definedName name="ACW_1_90_5_3">#REF!</definedName>
    <definedName name="ACW_1_90_6_1">#REF!</definedName>
    <definedName name="ACW_1_90_6_2">#REF!</definedName>
    <definedName name="ACW_1_90_6_3">#REF!</definedName>
    <definedName name="ACW_1_90_7_1">#REF!</definedName>
    <definedName name="ACW_1_90_7_2">#REF!</definedName>
    <definedName name="ACW_1_90_7_3">#REF!</definedName>
    <definedName name="ACW_1_90_GS_1">#REF!</definedName>
    <definedName name="ACW_1_90_GS_2">#REF!</definedName>
    <definedName name="ACW_1_90_GS_3">#REF!</definedName>
    <definedName name="ACW_7_89_1_1">[2]B!#REF!</definedName>
    <definedName name="ACW_7_89_1_2">[2]B!#REF!</definedName>
    <definedName name="ACW_7_89_1_3">[2]B!#REF!</definedName>
    <definedName name="ACW_7_89_2_1">[2]B!#REF!</definedName>
    <definedName name="ACW_7_89_2_2">[2]B!#REF!</definedName>
    <definedName name="ACW_7_89_2_3">[2]B!#REF!</definedName>
    <definedName name="ACW_7_89_3_1">[2]B!#REF!</definedName>
    <definedName name="ACW_7_89_3_2">[2]B!#REF!</definedName>
    <definedName name="ACW_7_89_3_3">[2]B!#REF!</definedName>
    <definedName name="ACW_7_89_4_1">[2]B!#REF!</definedName>
    <definedName name="ACW_7_89_4_2">[2]B!#REF!</definedName>
    <definedName name="ACW_7_89_4_3">[2]B!#REF!</definedName>
    <definedName name="ACW_7_89_5_1">[2]B!#REF!</definedName>
    <definedName name="ACW_7_89_5_2">[2]B!#REF!</definedName>
    <definedName name="ACW_7_89_5_3">[2]B!#REF!</definedName>
    <definedName name="ACW_7_89_6_1">[2]B!#REF!</definedName>
    <definedName name="ACW_7_89_6_2">[2]B!#REF!</definedName>
    <definedName name="ACW_7_89_6_3">[2]B!#REF!</definedName>
    <definedName name="ACW_7_89_7_1">[2]B!#REF!</definedName>
    <definedName name="ACW_7_89_7_2">[2]B!#REF!</definedName>
    <definedName name="ACW_7_89_7_3">[2]B!#REF!</definedName>
    <definedName name="ACW_7_89_GS_1">[2]B!#REF!</definedName>
    <definedName name="ACW_7_89_GS_2">[2]B!#REF!</definedName>
    <definedName name="ACW_7_89_GS_3">[2]B!#REF!</definedName>
    <definedName name="AFI">#REF!</definedName>
    <definedName name="AHFR">#REF!</definedName>
    <definedName name="al">#REF!</definedName>
    <definedName name="APA">#REF!</definedName>
    <definedName name="APN">#REF!</definedName>
    <definedName name="AR">#REF!</definedName>
    <definedName name="AREA2">'[8]2000 VK Cash 6'!#REF!</definedName>
    <definedName name="ASD">#REF!</definedName>
    <definedName name="ATR_1_90_1_1">#REF!</definedName>
    <definedName name="ATR_1_90_1_2">#REF!</definedName>
    <definedName name="ATR_1_90_1_3">#REF!</definedName>
    <definedName name="ATR_1_90_2_1">#REF!</definedName>
    <definedName name="ATR_1_90_2_2">#REF!</definedName>
    <definedName name="ATR_1_90_2_3">#REF!</definedName>
    <definedName name="ATR_1_90_3_1">#REF!</definedName>
    <definedName name="ATR_1_90_3_2">#REF!</definedName>
    <definedName name="ATR_1_90_3_3">#REF!</definedName>
    <definedName name="ATR_1_90_4_1">#REF!</definedName>
    <definedName name="ATR_1_90_4_2">#REF!</definedName>
    <definedName name="ATR_1_90_4_3">#REF!</definedName>
    <definedName name="ATR_1_90_5_1">#REF!</definedName>
    <definedName name="ATR_1_90_5_2">#REF!</definedName>
    <definedName name="ATR_1_90_5_3">#REF!</definedName>
    <definedName name="ATR_1_90_6_1">#REF!</definedName>
    <definedName name="ATR_1_90_6_2">#REF!</definedName>
    <definedName name="ATR_1_90_6_3">#REF!</definedName>
    <definedName name="ATR_1_90_7_1">#REF!</definedName>
    <definedName name="ATR_1_90_7_2">#REF!</definedName>
    <definedName name="ATR_1_90_7_3">#REF!</definedName>
    <definedName name="ATR_1_90_GS_1">#REF!</definedName>
    <definedName name="ATR_1_90_GS_2">#REF!</definedName>
    <definedName name="ATR_1_90_GS_3">#REF!</definedName>
    <definedName name="ATR_7_89_1_1">[2]B!#REF!</definedName>
    <definedName name="ATR_7_89_1_2">[2]B!#REF!</definedName>
    <definedName name="ATR_7_89_1_3">[2]B!#REF!</definedName>
    <definedName name="ATR_7_89_2_1">[2]B!#REF!</definedName>
    <definedName name="ATR_7_89_2_2">[2]B!#REF!</definedName>
    <definedName name="ATR_7_89_2_3">[2]B!#REF!</definedName>
    <definedName name="ATR_7_89_3_1">[2]B!#REF!</definedName>
    <definedName name="ATR_7_89_3_2">[2]B!#REF!</definedName>
    <definedName name="ATR_7_89_3_3">[2]B!#REF!</definedName>
    <definedName name="ATR_7_89_4_1">[2]B!#REF!</definedName>
    <definedName name="ATR_7_89_4_2">[2]B!#REF!</definedName>
    <definedName name="ATR_7_89_4_3">[2]B!#REF!</definedName>
    <definedName name="ATR_7_89_5_1">[2]B!#REF!</definedName>
    <definedName name="ATR_7_89_5_2">[2]B!#REF!</definedName>
    <definedName name="ATR_7_89_5_3">[2]B!#REF!</definedName>
    <definedName name="ATR_7_89_6_1">[2]B!#REF!</definedName>
    <definedName name="ATR_7_89_6_2">[2]B!#REF!</definedName>
    <definedName name="ATR_7_89_6_3">[2]B!#REF!</definedName>
    <definedName name="ATR_7_89_7_1">[2]B!#REF!</definedName>
    <definedName name="ATR_7_89_7_2">[2]B!#REF!</definedName>
    <definedName name="ATR_7_89_7_3">[2]B!#REF!</definedName>
    <definedName name="ATR_7_89_GS_1">[2]B!#REF!</definedName>
    <definedName name="ATR_7_89_GS_2">[2]B!#REF!</definedName>
    <definedName name="ATR_7_89_GS_3">[2]B!#REF!</definedName>
    <definedName name="ATRS_1_90_1_1">#REF!</definedName>
    <definedName name="ATRS_1_90_1_2">#REF!</definedName>
    <definedName name="ATRS_1_90_1_3">#REF!</definedName>
    <definedName name="ATRS_1_90_2_1">#REF!</definedName>
    <definedName name="ATRS_1_90_2_2">#REF!</definedName>
    <definedName name="ATRS_1_90_2_3">#REF!</definedName>
    <definedName name="ATRS_1_90_3_1">#REF!</definedName>
    <definedName name="ATRS_1_90_3_2">#REF!</definedName>
    <definedName name="ATRS_1_90_3_3">#REF!</definedName>
    <definedName name="ATRS_1_90_4_1">#REF!</definedName>
    <definedName name="ATRS_1_90_4_2">#REF!</definedName>
    <definedName name="ATRS_1_90_4_3">#REF!</definedName>
    <definedName name="ATRS_1_90_5_1">#REF!</definedName>
    <definedName name="ATRS_1_90_5_2">#REF!</definedName>
    <definedName name="ATRS_1_90_5_3">#REF!</definedName>
    <definedName name="ATRS_1_90_6_1">#REF!</definedName>
    <definedName name="ATRS_1_90_6_2">#REF!</definedName>
    <definedName name="ATRS_1_90_6_3">#REF!</definedName>
    <definedName name="ATRS_1_90_7_1">#REF!</definedName>
    <definedName name="ATRS_1_90_7_2">#REF!</definedName>
    <definedName name="ATRS_1_90_7_3">#REF!</definedName>
    <definedName name="ATRS_1_90_GS_1">#REF!</definedName>
    <definedName name="ATRS_1_90_GS_2">#REF!</definedName>
    <definedName name="ATRS_1_90_GS_3">#REF!</definedName>
    <definedName name="ATRS_7_89_1_1">[2]B!#REF!</definedName>
    <definedName name="ATRS_7_89_1_2">[2]B!#REF!</definedName>
    <definedName name="ATRS_7_89_1_3">[2]B!#REF!</definedName>
    <definedName name="ATRS_7_89_2_1">[2]B!#REF!</definedName>
    <definedName name="ATRS_7_89_2_2">[2]B!#REF!</definedName>
    <definedName name="ATRS_7_89_2_3">[2]B!#REF!</definedName>
    <definedName name="ATRS_7_89_3_1">[2]B!#REF!</definedName>
    <definedName name="ATRS_7_89_3_2">[2]B!#REF!</definedName>
    <definedName name="ATRS_7_89_3_3">[2]B!#REF!</definedName>
    <definedName name="ATRS_7_89_4_1">[2]B!#REF!</definedName>
    <definedName name="ATRS_7_89_4_2">[2]B!#REF!</definedName>
    <definedName name="ATRS_7_89_4_3">[2]B!#REF!</definedName>
    <definedName name="ATRS_7_89_5_1">[2]B!#REF!</definedName>
    <definedName name="ATRS_7_89_5_2">[2]B!#REF!</definedName>
    <definedName name="ATRS_7_89_5_3">[2]B!#REF!</definedName>
    <definedName name="ATRS_7_89_6_1">[2]B!#REF!</definedName>
    <definedName name="ATRS_7_89_6_2">[2]B!#REF!</definedName>
    <definedName name="ATRS_7_89_6_3">[2]B!#REF!</definedName>
    <definedName name="ATRS_7_89_7_1">[2]B!#REF!</definedName>
    <definedName name="ATRS_7_89_7_2">[2]B!#REF!</definedName>
    <definedName name="ATRS_7_89_7_3">[2]B!#REF!</definedName>
    <definedName name="ATRS_7_89_GS_1">[2]B!#REF!</definedName>
    <definedName name="ATRS_7_89_GS_2">[2]B!#REF!</definedName>
    <definedName name="ATRS_7_89_GS_3">[2]B!#REF!</definedName>
    <definedName name="B">[2]B!#REF!</definedName>
    <definedName name="baldata2">[9]balsht1!$A$589:$D$1627</definedName>
    <definedName name="baldata3">#REF!</definedName>
    <definedName name="BCR_11_89_A_1">[2]E!#REF!</definedName>
    <definedName name="BCR_11_89_A_2">[2]E!#REF!</definedName>
    <definedName name="BCR_11_89_A_3">[2]E!#REF!</definedName>
    <definedName name="BCR_11_89_B_1">[2]E!#REF!</definedName>
    <definedName name="BCR_11_89_B_2">[2]E!#REF!</definedName>
    <definedName name="BCR_11_89_B_3">[2]E!#REF!</definedName>
    <definedName name="BCR_11_89_C_1">[2]E!#REF!</definedName>
    <definedName name="BCR_11_89_C_2">[2]E!#REF!</definedName>
    <definedName name="BCR_11_89_C_3">[2]E!#REF!</definedName>
    <definedName name="BCR_11_89_D_1">[2]E!#REF!</definedName>
    <definedName name="BCR_11_89_D_2">[2]E!#REF!</definedName>
    <definedName name="BCR_11_89_D_3">[2]E!#REF!</definedName>
    <definedName name="BCR_11_89_E_1">[2]E!#REF!</definedName>
    <definedName name="BCR_11_89_E_2">[2]E!#REF!</definedName>
    <definedName name="BCR_11_89_E_3">[2]E!#REF!</definedName>
    <definedName name="BCR_11_89_F_1">[2]E!#REF!</definedName>
    <definedName name="BCR_11_89_F_2">[2]E!#REF!</definedName>
    <definedName name="BCR_11_89_F_3">[2]E!#REF!</definedName>
    <definedName name="BCR_11_89_FS_1">[2]E!#REF!</definedName>
    <definedName name="BCR_11_89_FS_2">[2]E!#REF!</definedName>
    <definedName name="BCR_11_89_FS_3">[2]E!#REF!</definedName>
    <definedName name="BCR_11_89_G_1">[2]E!#REF!</definedName>
    <definedName name="BCR_11_89_G_2">[2]E!#REF!</definedName>
    <definedName name="BCR_11_89_G_3">[2]E!#REF!</definedName>
    <definedName name="BCR_11_89_H_1">[2]E!#REF!</definedName>
    <definedName name="BCR_11_89_H_2">[2]E!#REF!</definedName>
    <definedName name="BCR_11_89_H_3">[2]E!#REF!</definedName>
    <definedName name="BCR_11_89_J_1">[2]E!#REF!</definedName>
    <definedName name="BCR_11_89_J_2">[2]E!#REF!</definedName>
    <definedName name="BCR_11_89_J_3">[2]E!#REF!</definedName>
    <definedName name="BCR_11_89_L_1">[2]E!#REF!</definedName>
    <definedName name="BCR_11_89_L_2">[2]E!#REF!</definedName>
    <definedName name="BCR_11_89_L_3">[2]E!#REF!</definedName>
    <definedName name="BCR_11_89_M_1">[2]E!#REF!</definedName>
    <definedName name="BCR_11_89_M_2">[2]E!#REF!</definedName>
    <definedName name="BCR_11_89_M_3">[2]E!#REF!</definedName>
    <definedName name="BCR_11_89_N_1">[2]E!#REF!</definedName>
    <definedName name="BCR_11_89_N_2">[2]E!#REF!</definedName>
    <definedName name="BCR_11_89_N_3">[2]E!#REF!</definedName>
    <definedName name="BCR_11_89_Q_1">[2]E!#REF!</definedName>
    <definedName name="BCR_11_89_Q_2">[2]E!#REF!</definedName>
    <definedName name="BCR_11_89_Q_3">[2]E!#REF!</definedName>
    <definedName name="BCR_11_89_R_1">[2]E!#REF!</definedName>
    <definedName name="BCR_11_89_R_2">[2]E!#REF!</definedName>
    <definedName name="BCR_11_89_R_3">[2]E!#REF!</definedName>
    <definedName name="BCR_11_90_A_1">#REF!</definedName>
    <definedName name="BCR_11_90_A_2">#REF!</definedName>
    <definedName name="BCR_11_90_A_3">#REF!</definedName>
    <definedName name="BCR_11_90_B_1">#REF!</definedName>
    <definedName name="BCR_11_90_B_2">#REF!</definedName>
    <definedName name="BCR_11_90_B_3">#REF!</definedName>
    <definedName name="BCR_11_90_C_1">#REF!</definedName>
    <definedName name="BCR_11_90_C_2">#REF!</definedName>
    <definedName name="BCR_11_90_C_3">#REF!</definedName>
    <definedName name="BCR_11_90_D_1">#REF!</definedName>
    <definedName name="BCR_11_90_D_2">#REF!</definedName>
    <definedName name="BCR_11_90_D_3">#REF!</definedName>
    <definedName name="BCR_11_90_E_1">#REF!</definedName>
    <definedName name="BCR_11_90_E_2">#REF!</definedName>
    <definedName name="BCR_11_90_E_3">#REF!</definedName>
    <definedName name="BCR_11_90_F_1">#REF!</definedName>
    <definedName name="BCR_11_90_F_2">#REF!</definedName>
    <definedName name="BCR_11_90_F_3">#REF!</definedName>
    <definedName name="BCR_11_90_FS_1">#REF!</definedName>
    <definedName name="BCR_11_90_FS_2">#REF!</definedName>
    <definedName name="BCR_11_90_FS_3">#REF!</definedName>
    <definedName name="BCR_11_90_G_1">#REF!</definedName>
    <definedName name="BCR_11_90_G_2">#REF!</definedName>
    <definedName name="BCR_11_90_G_3">#REF!</definedName>
    <definedName name="BCR_11_90_H_1">#REF!</definedName>
    <definedName name="BCR_11_90_H_2">#REF!</definedName>
    <definedName name="BCR_11_90_H_3">#REF!</definedName>
    <definedName name="BCR_11_90_J_1">#REF!</definedName>
    <definedName name="BCR_11_90_J_2">#REF!</definedName>
    <definedName name="BCR_11_90_J_3">#REF!</definedName>
    <definedName name="BCR_11_90_L_1">#REF!</definedName>
    <definedName name="BCR_11_90_L_2">#REF!</definedName>
    <definedName name="BCR_11_90_L_3">#REF!</definedName>
    <definedName name="BCR_11_90_M_1">#REF!</definedName>
    <definedName name="BCR_11_90_M_2">#REF!</definedName>
    <definedName name="BCR_11_90_M_3">#REF!</definedName>
    <definedName name="BCR_11_90_N_1">#REF!</definedName>
    <definedName name="BCR_11_90_N_2">#REF!</definedName>
    <definedName name="BCR_11_90_N_3">#REF!</definedName>
    <definedName name="BCR_11_90_Q_1">#REF!</definedName>
    <definedName name="BCR_11_90_Q_2">#REF!</definedName>
    <definedName name="BCR_11_90_Q_3">#REF!</definedName>
    <definedName name="BCR_11_90_R_1">#REF!</definedName>
    <definedName name="BCR_11_90_R_2">#REF!</definedName>
    <definedName name="BCR_11_90_R_3">#REF!</definedName>
    <definedName name="BCR_5_90_A_1">[2]F!#REF!</definedName>
    <definedName name="BCR_5_90_A_2">[2]F!#REF!</definedName>
    <definedName name="BCR_5_90_A_3">[2]F!#REF!</definedName>
    <definedName name="BCR_5_90_B_1">[2]F!#REF!</definedName>
    <definedName name="BCR_5_90_B_2">[2]F!#REF!</definedName>
    <definedName name="BCR_5_90_B_3">[2]F!#REF!</definedName>
    <definedName name="BCR_5_90_C_1">[2]F!#REF!</definedName>
    <definedName name="BCR_5_90_C_2">[2]F!#REF!</definedName>
    <definedName name="BCR_5_90_C_3">[2]F!#REF!</definedName>
    <definedName name="BCR_5_90_D_1">[2]F!#REF!</definedName>
    <definedName name="BCR_5_90_D_2">[2]F!#REF!</definedName>
    <definedName name="BCR_5_90_D_3">[2]F!#REF!</definedName>
    <definedName name="BCR_5_90_E_1">[2]F!#REF!</definedName>
    <definedName name="BCR_5_90_E_2">[2]F!#REF!</definedName>
    <definedName name="BCR_5_90_E_3">[2]F!#REF!</definedName>
    <definedName name="BCR_5_90_F_1">[2]F!#REF!</definedName>
    <definedName name="BCR_5_90_F_2">[2]F!#REF!</definedName>
    <definedName name="BCR_5_90_F_3">[2]F!#REF!</definedName>
    <definedName name="BCR_5_90_FS_1">[2]F!#REF!</definedName>
    <definedName name="BCR_5_90_FS_2">[2]F!#REF!</definedName>
    <definedName name="BCR_5_90_FS_3">[2]F!#REF!</definedName>
    <definedName name="BCR_5_90_G_1">[2]F!#REF!</definedName>
    <definedName name="BCR_5_90_G_2">[2]F!#REF!</definedName>
    <definedName name="BCR_5_90_G_3">[2]F!#REF!</definedName>
    <definedName name="BCR_5_90_H_1">[2]F!#REF!</definedName>
    <definedName name="BCR_5_90_H_2">[2]F!#REF!</definedName>
    <definedName name="BCR_5_90_H_3">[2]F!#REF!</definedName>
    <definedName name="BCR_5_90_J_1">[2]F!#REF!</definedName>
    <definedName name="BCR_5_90_J_2">[2]F!#REF!</definedName>
    <definedName name="BCR_5_90_J_3">[2]F!#REF!</definedName>
    <definedName name="BCR_5_90_L_1">[2]F!#REF!</definedName>
    <definedName name="BCR_5_90_L_2">[2]F!#REF!</definedName>
    <definedName name="BCR_5_90_L_3">[2]F!#REF!</definedName>
    <definedName name="BCR_5_90_M_1">[2]F!#REF!</definedName>
    <definedName name="BCR_5_90_M_2">[2]F!#REF!</definedName>
    <definedName name="BCR_5_90_M_3">[2]F!#REF!</definedName>
    <definedName name="BCR_5_90_N_1">[2]F!#REF!</definedName>
    <definedName name="BCR_5_90_N_2">[2]F!#REF!</definedName>
    <definedName name="BCR_5_90_N_3">[2]F!#REF!</definedName>
    <definedName name="BCR_5_90_Q_1">[2]F!#REF!</definedName>
    <definedName name="BCR_5_90_Q_2">[2]F!#REF!</definedName>
    <definedName name="BCR_5_90_Q_3">[2]F!#REF!</definedName>
    <definedName name="BCR_5_90_R_1">[2]F!#REF!</definedName>
    <definedName name="BCR_5_90_R_2">[2]F!#REF!</definedName>
    <definedName name="BCR_5_90_R_3">[2]F!#REF!</definedName>
    <definedName name="BCROF">#REF!</definedName>
    <definedName name="BCW_11_89_A_1">[2]E!#REF!</definedName>
    <definedName name="BCW_11_89_A_2">[2]E!#REF!</definedName>
    <definedName name="BCW_11_89_A_3">[2]E!#REF!</definedName>
    <definedName name="BCW_11_89_B_1">[2]E!#REF!</definedName>
    <definedName name="BCW_11_89_B_2">[2]E!#REF!</definedName>
    <definedName name="BCW_11_89_B_3">[2]E!#REF!</definedName>
    <definedName name="BCW_11_89_C_1">[2]E!#REF!</definedName>
    <definedName name="BCW_11_89_C_2">[2]E!#REF!</definedName>
    <definedName name="BCW_11_89_C_3">[2]E!#REF!</definedName>
    <definedName name="BCW_11_89_D_1">[2]E!#REF!</definedName>
    <definedName name="BCW_11_89_D_2">[2]E!#REF!</definedName>
    <definedName name="BCW_11_89_D_3">[2]E!#REF!</definedName>
    <definedName name="BCW_11_89_E_1">[2]E!#REF!</definedName>
    <definedName name="BCW_11_89_E_2">[2]E!#REF!</definedName>
    <definedName name="BCW_11_89_E_3">[2]E!#REF!</definedName>
    <definedName name="BCW_11_89_F_1">[2]E!#REF!</definedName>
    <definedName name="BCW_11_89_F_2">[2]E!#REF!</definedName>
    <definedName name="BCW_11_89_F_3">[2]E!#REF!</definedName>
    <definedName name="BCW_11_89_FS_1">[2]E!#REF!</definedName>
    <definedName name="BCW_11_89_FS_2">[2]E!#REF!</definedName>
    <definedName name="BCW_11_89_FS_3">[2]E!#REF!</definedName>
    <definedName name="BCW_11_89_G_1">[2]E!#REF!</definedName>
    <definedName name="BCW_11_89_G_2">[2]E!#REF!</definedName>
    <definedName name="BCW_11_89_G_3">[2]E!#REF!</definedName>
    <definedName name="BCW_11_89_H_1">[2]E!#REF!</definedName>
    <definedName name="BCW_11_89_H_2">[2]E!#REF!</definedName>
    <definedName name="BCW_11_89_H_3">[2]E!#REF!</definedName>
    <definedName name="BCW_11_89_J_1">[2]E!#REF!</definedName>
    <definedName name="BCW_11_89_J_2">[2]E!#REF!</definedName>
    <definedName name="BCW_11_89_J_3">[2]E!#REF!</definedName>
    <definedName name="BCW_11_89_L_1">[2]E!#REF!</definedName>
    <definedName name="BCW_11_89_L_2">[2]E!#REF!</definedName>
    <definedName name="BCW_11_89_L_3">[2]E!#REF!</definedName>
    <definedName name="BCW_11_89_M_1">[2]E!#REF!</definedName>
    <definedName name="BCW_11_89_M_2">[2]E!#REF!</definedName>
    <definedName name="BCW_11_89_M_3">[2]E!#REF!</definedName>
    <definedName name="BCW_11_89_N_1">[2]E!#REF!</definedName>
    <definedName name="BCW_11_89_N_2">[2]E!#REF!</definedName>
    <definedName name="BCW_11_89_N_3">[2]E!#REF!</definedName>
    <definedName name="BCW_11_89_Q_1">[2]E!#REF!</definedName>
    <definedName name="BCW_11_89_Q_2">[2]E!#REF!</definedName>
    <definedName name="BCW_11_89_Q_3">[2]E!#REF!</definedName>
    <definedName name="BCW_11_89_R_1">[2]E!#REF!</definedName>
    <definedName name="BCW_11_89_R_2">[2]E!#REF!</definedName>
    <definedName name="BCW_11_89_R_3">[2]E!#REF!</definedName>
    <definedName name="BCW_11_90_A_1">#REF!</definedName>
    <definedName name="BCW_11_90_A_2">#REF!</definedName>
    <definedName name="BCW_11_90_A_3">#REF!</definedName>
    <definedName name="BCW_11_90_B_1">#REF!</definedName>
    <definedName name="BCW_11_90_B_2">#REF!</definedName>
    <definedName name="BCW_11_90_B_3">#REF!</definedName>
    <definedName name="BCW_11_90_C_1">#REF!</definedName>
    <definedName name="BCW_11_90_C_2">#REF!</definedName>
    <definedName name="BCW_11_90_C_3">#REF!</definedName>
    <definedName name="BCW_11_90_D_1">#REF!</definedName>
    <definedName name="BCW_11_90_D_2">#REF!</definedName>
    <definedName name="BCW_11_90_D_3">#REF!</definedName>
    <definedName name="BCW_11_90_E_1">#REF!</definedName>
    <definedName name="BCW_11_90_E_2">#REF!</definedName>
    <definedName name="BCW_11_90_E_3">#REF!</definedName>
    <definedName name="BCW_11_90_F_1">#REF!</definedName>
    <definedName name="BCW_11_90_F_2">#REF!</definedName>
    <definedName name="BCW_11_90_F_3">#REF!</definedName>
    <definedName name="BCW_11_90_FS_1">#REF!</definedName>
    <definedName name="BCW_11_90_FS_2">#REF!</definedName>
    <definedName name="BCW_11_90_FS_3">#REF!</definedName>
    <definedName name="BCW_11_90_G_1">#REF!</definedName>
    <definedName name="BCW_11_90_G_2">#REF!</definedName>
    <definedName name="BCW_11_90_G_3">#REF!</definedName>
    <definedName name="BCW_11_90_H_1">#REF!</definedName>
    <definedName name="BCW_11_90_H_2">#REF!</definedName>
    <definedName name="BCW_11_90_H_3">#REF!</definedName>
    <definedName name="BCW_11_90_J_1">#REF!</definedName>
    <definedName name="BCW_11_90_J_2">#REF!</definedName>
    <definedName name="BCW_11_90_J_3">#REF!</definedName>
    <definedName name="BCW_11_90_L_1">#REF!</definedName>
    <definedName name="BCW_11_90_L_2">#REF!</definedName>
    <definedName name="BCW_11_90_L_3">#REF!</definedName>
    <definedName name="BCW_11_90_M_1">#REF!</definedName>
    <definedName name="BCW_11_90_M_2">#REF!</definedName>
    <definedName name="BCW_11_90_M_3">#REF!</definedName>
    <definedName name="BCW_11_90_N_1">#REF!</definedName>
    <definedName name="BCW_11_90_N_2">#REF!</definedName>
    <definedName name="BCW_11_90_N_3">#REF!</definedName>
    <definedName name="BCW_11_90_Q_1">#REF!</definedName>
    <definedName name="BCW_11_90_Q_2">#REF!</definedName>
    <definedName name="BCW_11_90_Q_3">#REF!</definedName>
    <definedName name="BCW_11_90_R_1">#REF!</definedName>
    <definedName name="BCW_11_90_R_2">#REF!</definedName>
    <definedName name="BCW_11_90_R_3">#REF!</definedName>
    <definedName name="BCW_5_90_A_1">[2]F!#REF!</definedName>
    <definedName name="BCW_5_90_A_2">[2]F!#REF!</definedName>
    <definedName name="BCW_5_90_A_3">[2]F!#REF!</definedName>
    <definedName name="BCW_5_90_B_1">[2]F!#REF!</definedName>
    <definedName name="BCW_5_90_B_2">[2]F!#REF!</definedName>
    <definedName name="BCW_5_90_B_3">[2]F!#REF!</definedName>
    <definedName name="BCW_5_90_C_1">[2]F!#REF!</definedName>
    <definedName name="BCW_5_90_C_2">[2]F!#REF!</definedName>
    <definedName name="BCW_5_90_C_3">[2]F!#REF!</definedName>
    <definedName name="BCW_5_90_D_1">[2]F!#REF!</definedName>
    <definedName name="BCW_5_90_D_2">[2]F!#REF!</definedName>
    <definedName name="BCW_5_90_D_3">[2]F!#REF!</definedName>
    <definedName name="BCW_5_90_E_1">[2]F!#REF!</definedName>
    <definedName name="BCW_5_90_E_2">[2]F!#REF!</definedName>
    <definedName name="BCW_5_90_E_3">[2]F!#REF!</definedName>
    <definedName name="BCW_5_90_F_1">[2]F!#REF!</definedName>
    <definedName name="BCW_5_90_F_2">[2]F!#REF!</definedName>
    <definedName name="BCW_5_90_F_3">[2]F!#REF!</definedName>
    <definedName name="BCW_5_90_FS_1">[2]F!#REF!</definedName>
    <definedName name="BCW_5_90_FS_2">[2]F!#REF!</definedName>
    <definedName name="BCW_5_90_FS_3">[2]F!#REF!</definedName>
    <definedName name="BCW_5_90_G_1">[2]F!#REF!</definedName>
    <definedName name="BCW_5_90_G_2">[2]F!#REF!</definedName>
    <definedName name="BCW_5_90_G_3">[2]F!#REF!</definedName>
    <definedName name="BCW_5_90_H_1">[2]F!#REF!</definedName>
    <definedName name="BCW_5_90_H_2">[2]F!#REF!</definedName>
    <definedName name="BCW_5_90_H_3">[2]F!#REF!</definedName>
    <definedName name="BCW_5_90_J_1">[2]F!#REF!</definedName>
    <definedName name="BCW_5_90_J_2">[2]F!#REF!</definedName>
    <definedName name="BCW_5_90_J_3">[2]F!#REF!</definedName>
    <definedName name="BCW_5_90_L_1">[2]F!#REF!</definedName>
    <definedName name="BCW_5_90_L_2">[2]F!#REF!</definedName>
    <definedName name="BCW_5_90_L_3">[2]F!#REF!</definedName>
    <definedName name="BCW_5_90_M_1">[2]F!#REF!</definedName>
    <definedName name="BCW_5_90_M_2">[2]F!#REF!</definedName>
    <definedName name="BCW_5_90_M_3">[2]F!#REF!</definedName>
    <definedName name="BCW_5_90_N_1">[2]F!#REF!</definedName>
    <definedName name="BCW_5_90_N_2">[2]F!#REF!</definedName>
    <definedName name="BCW_5_90_N_3">[2]F!#REF!</definedName>
    <definedName name="BCW_5_90_Q_1">[2]F!#REF!</definedName>
    <definedName name="BCW_5_90_Q_2">[2]F!#REF!</definedName>
    <definedName name="BCW_5_90_Q_3">[2]F!#REF!</definedName>
    <definedName name="BCW_5_90_R_1">[2]F!#REF!</definedName>
    <definedName name="BCW_5_90_R_2">[2]F!#REF!</definedName>
    <definedName name="BCW_5_90_R_3">[2]F!#REF!</definedName>
    <definedName name="Beg_Bal">#REF!</definedName>
    <definedName name="beloy">#REF!</definedName>
    <definedName name="BFI">#REF!</definedName>
    <definedName name="BMT">#REF!</definedName>
    <definedName name="BTR_11_89_A_1">[2]E!#REF!</definedName>
    <definedName name="BTR_11_89_A_2">[2]E!#REF!</definedName>
    <definedName name="BTR_11_89_A_3">[2]E!#REF!</definedName>
    <definedName name="BTR_11_89_B_1">[2]E!#REF!</definedName>
    <definedName name="BTR_11_89_B_2">[2]E!#REF!</definedName>
    <definedName name="BTR_11_89_B_3">[2]E!#REF!</definedName>
    <definedName name="BTR_11_89_C_1">[2]E!#REF!</definedName>
    <definedName name="BTR_11_89_C_2">[2]E!#REF!</definedName>
    <definedName name="BTR_11_89_C_3">[2]E!#REF!</definedName>
    <definedName name="BTR_11_89_D_1">[2]E!#REF!</definedName>
    <definedName name="BTR_11_89_D_2">[2]E!#REF!</definedName>
    <definedName name="BTR_11_89_D_3">[2]E!#REF!</definedName>
    <definedName name="BTR_11_89_E_1">[2]E!#REF!</definedName>
    <definedName name="BTR_11_89_E_2">[2]E!#REF!</definedName>
    <definedName name="BTR_11_89_E_3">[2]E!#REF!</definedName>
    <definedName name="BTR_11_89_F_1">[2]E!#REF!</definedName>
    <definedName name="BTR_11_89_F_2">[2]E!#REF!</definedName>
    <definedName name="BTR_11_89_F_3">[2]E!#REF!</definedName>
    <definedName name="BTR_11_89_FS_1">[2]E!#REF!</definedName>
    <definedName name="BTR_11_89_FS_2">[2]E!#REF!</definedName>
    <definedName name="BTR_11_89_FS_3">[2]E!#REF!</definedName>
    <definedName name="BTR_11_89_G_1">[2]E!#REF!</definedName>
    <definedName name="BTR_11_89_G_2">[2]E!#REF!</definedName>
    <definedName name="BTR_11_89_G_3">[2]E!#REF!</definedName>
    <definedName name="BTR_11_89_H_1">[2]E!#REF!</definedName>
    <definedName name="BTR_11_89_H_2">[2]E!#REF!</definedName>
    <definedName name="BTR_11_89_H_3">[2]E!#REF!</definedName>
    <definedName name="BTR_11_89_J_1">[2]E!#REF!</definedName>
    <definedName name="BTR_11_89_J_2">[2]E!#REF!</definedName>
    <definedName name="BTR_11_89_J_3">[2]E!#REF!</definedName>
    <definedName name="BTR_11_89_L_1">[2]E!#REF!</definedName>
    <definedName name="BTR_11_89_L_2">[2]E!#REF!</definedName>
    <definedName name="BTR_11_89_L_3">[2]E!#REF!</definedName>
    <definedName name="BTR_11_89_M_1">[2]E!#REF!</definedName>
    <definedName name="BTR_11_89_M_2">[2]E!#REF!</definedName>
    <definedName name="BTR_11_89_M_3">[2]E!#REF!</definedName>
    <definedName name="BTR_11_89_N_1">[2]E!#REF!</definedName>
    <definedName name="BTR_11_89_N_2">[2]E!#REF!</definedName>
    <definedName name="BTR_11_89_N_3">[2]E!#REF!</definedName>
    <definedName name="BTR_11_89_Q_1">[2]E!#REF!</definedName>
    <definedName name="BTR_11_89_Q_2">[2]E!#REF!</definedName>
    <definedName name="BTR_11_89_Q_3">[2]E!#REF!</definedName>
    <definedName name="BTR_11_89_R_1">[2]E!#REF!</definedName>
    <definedName name="BTR_11_89_R_2">[2]E!#REF!</definedName>
    <definedName name="BTR_11_89_R_3">[2]E!#REF!</definedName>
    <definedName name="BTR_11_90_A_1">#REF!</definedName>
    <definedName name="BTR_11_90_A_2">#REF!</definedName>
    <definedName name="BTR_11_90_A_3">#REF!</definedName>
    <definedName name="BTR_11_90_B_1">#REF!</definedName>
    <definedName name="BTR_11_90_B_2">#REF!</definedName>
    <definedName name="BTR_11_90_B_3">#REF!</definedName>
    <definedName name="BTR_11_90_C_1">#REF!</definedName>
    <definedName name="BTR_11_90_C_2">#REF!</definedName>
    <definedName name="BTR_11_90_C_3">#REF!</definedName>
    <definedName name="BTR_11_90_D_1">#REF!</definedName>
    <definedName name="BTR_11_90_D_2">#REF!</definedName>
    <definedName name="BTR_11_90_D_3">#REF!</definedName>
    <definedName name="BTR_11_90_E_1">#REF!</definedName>
    <definedName name="BTR_11_90_E_2">#REF!</definedName>
    <definedName name="BTR_11_90_E_3">#REF!</definedName>
    <definedName name="BTR_11_90_F_1">#REF!</definedName>
    <definedName name="BTR_11_90_F_2">#REF!</definedName>
    <definedName name="BTR_11_90_F_3">#REF!</definedName>
    <definedName name="BTR_11_90_FS_1">#REF!</definedName>
    <definedName name="BTR_11_90_FS_2">#REF!</definedName>
    <definedName name="BTR_11_90_FS_3">#REF!</definedName>
    <definedName name="BTR_11_90_G_1">#REF!</definedName>
    <definedName name="BTR_11_90_G_2">#REF!</definedName>
    <definedName name="BTR_11_90_G_3">#REF!</definedName>
    <definedName name="BTR_11_90_H_1">#REF!</definedName>
    <definedName name="BTR_11_90_H_2">#REF!</definedName>
    <definedName name="BTR_11_90_H_3">#REF!</definedName>
    <definedName name="BTR_11_90_J_1">#REF!</definedName>
    <definedName name="BTR_11_90_J_2">#REF!</definedName>
    <definedName name="BTR_11_90_J_3">#REF!</definedName>
    <definedName name="BTR_11_90_L_1">#REF!</definedName>
    <definedName name="BTR_11_90_L_2">#REF!</definedName>
    <definedName name="BTR_11_90_L_3">#REF!</definedName>
    <definedName name="BTR_11_90_M_1">#REF!</definedName>
    <definedName name="BTR_11_90_M_2">#REF!</definedName>
    <definedName name="BTR_11_90_M_3">#REF!</definedName>
    <definedName name="BTR_11_90_N_1">#REF!</definedName>
    <definedName name="BTR_11_90_N_2">#REF!</definedName>
    <definedName name="BTR_11_90_N_3">#REF!</definedName>
    <definedName name="BTR_11_90_Q_1">#REF!</definedName>
    <definedName name="BTR_11_90_Q_2">#REF!</definedName>
    <definedName name="BTR_11_90_Q_3">#REF!</definedName>
    <definedName name="BTR_11_90_R_1">#REF!</definedName>
    <definedName name="BTR_11_90_R_2">#REF!</definedName>
    <definedName name="BTR_11_90_R_3">#REF!</definedName>
    <definedName name="BTR_5_90_A_1">[2]F!#REF!</definedName>
    <definedName name="BTR_5_90_A_2">[2]F!#REF!</definedName>
    <definedName name="BTR_5_90_A_3">[2]F!#REF!</definedName>
    <definedName name="BTR_5_90_B_1">[2]F!#REF!</definedName>
    <definedName name="BTR_5_90_B_2">[2]F!#REF!</definedName>
    <definedName name="BTR_5_90_B_3">[2]F!#REF!</definedName>
    <definedName name="BTR_5_90_C_1">[2]F!#REF!</definedName>
    <definedName name="BTR_5_90_C_2">[2]F!#REF!</definedName>
    <definedName name="BTR_5_90_C_3">[2]F!#REF!</definedName>
    <definedName name="BTR_5_90_D_1">[2]F!#REF!</definedName>
    <definedName name="BTR_5_90_D_2">[2]F!#REF!</definedName>
    <definedName name="BTR_5_90_D_3">[2]F!#REF!</definedName>
    <definedName name="BTR_5_90_E_1">[2]F!#REF!</definedName>
    <definedName name="BTR_5_90_E_2">[2]F!#REF!</definedName>
    <definedName name="BTR_5_90_E_3">[2]F!#REF!</definedName>
    <definedName name="BTR_5_90_F_1">[2]F!#REF!</definedName>
    <definedName name="BTR_5_90_F_2">[2]F!#REF!</definedName>
    <definedName name="BTR_5_90_F_3">[2]F!#REF!</definedName>
    <definedName name="BTR_5_90_FS_1">[2]F!#REF!</definedName>
    <definedName name="BTR_5_90_FS_2">[2]F!#REF!</definedName>
    <definedName name="BTR_5_90_FS_3">[2]F!#REF!</definedName>
    <definedName name="BTR_5_90_G_1">[2]F!#REF!</definedName>
    <definedName name="BTR_5_90_G_2">[2]F!#REF!</definedName>
    <definedName name="BTR_5_90_G_3">[2]F!#REF!</definedName>
    <definedName name="BTR_5_90_H_1">[2]F!#REF!</definedName>
    <definedName name="BTR_5_90_H_2">[2]F!#REF!</definedName>
    <definedName name="BTR_5_90_H_3">[2]F!#REF!</definedName>
    <definedName name="BTR_5_90_J_1">[2]F!#REF!</definedName>
    <definedName name="BTR_5_90_J_2">[2]F!#REF!</definedName>
    <definedName name="BTR_5_90_J_3">[2]F!#REF!</definedName>
    <definedName name="BTR_5_90_L_1">[2]F!#REF!</definedName>
    <definedName name="BTR_5_90_L_2">[2]F!#REF!</definedName>
    <definedName name="BTR_5_90_L_3">[2]F!#REF!</definedName>
    <definedName name="BTR_5_90_M_1">[2]F!#REF!</definedName>
    <definedName name="BTR_5_90_M_2">[2]F!#REF!</definedName>
    <definedName name="BTR_5_90_M_3">[2]F!#REF!</definedName>
    <definedName name="BTR_5_90_N_1">[2]F!#REF!</definedName>
    <definedName name="BTR_5_90_N_2">[2]F!#REF!</definedName>
    <definedName name="BTR_5_90_N_3">[2]F!#REF!</definedName>
    <definedName name="BTR_5_90_Q_1">[2]F!#REF!</definedName>
    <definedName name="BTR_5_90_Q_2">[2]F!#REF!</definedName>
    <definedName name="BTR_5_90_Q_3">[2]F!#REF!</definedName>
    <definedName name="BTR_5_90_R_1">[2]F!#REF!</definedName>
    <definedName name="BTR_5_90_R_2">[2]F!#REF!</definedName>
    <definedName name="BTR_5_90_R_3">[2]F!#REF!</definedName>
    <definedName name="BTRS_11_89_A_1">[2]E!#REF!</definedName>
    <definedName name="BTRS_11_89_A_2">[2]E!#REF!</definedName>
    <definedName name="BTRS_11_89_A_3">[2]E!#REF!</definedName>
    <definedName name="BTRS_11_89_B_1">[2]E!#REF!</definedName>
    <definedName name="BTRS_11_89_B_2">[2]E!#REF!</definedName>
    <definedName name="BTRS_11_89_B_3">[2]E!#REF!</definedName>
    <definedName name="BTRS_11_89_C_1">[2]E!#REF!</definedName>
    <definedName name="BTRS_11_89_C_2">[2]E!#REF!</definedName>
    <definedName name="BTRS_11_89_C_3">[2]E!#REF!</definedName>
    <definedName name="BTRS_11_89_D_1">[2]E!#REF!</definedName>
    <definedName name="BTRS_11_89_D_2">[2]E!#REF!</definedName>
    <definedName name="BTRS_11_89_D_3">[2]E!#REF!</definedName>
    <definedName name="BTRS_11_89_E_1">[2]E!#REF!</definedName>
    <definedName name="BTRS_11_89_E_2">[2]E!#REF!</definedName>
    <definedName name="BTRS_11_89_E_3">[2]E!#REF!</definedName>
    <definedName name="BTRS_11_89_F_1">[2]E!#REF!</definedName>
    <definedName name="BTRS_11_89_F_2">[2]E!#REF!</definedName>
    <definedName name="BTRS_11_89_F_3">[2]E!#REF!</definedName>
    <definedName name="BTRS_11_89_FS_1">[2]E!#REF!</definedName>
    <definedName name="BTRS_11_89_FS_2">[2]E!#REF!</definedName>
    <definedName name="BTRS_11_89_FS_3">[2]E!#REF!</definedName>
    <definedName name="BTRS_11_89_G_1">[2]E!#REF!</definedName>
    <definedName name="BTRS_11_89_G_2">[2]E!#REF!</definedName>
    <definedName name="BTRS_11_89_G_3">[2]E!#REF!</definedName>
    <definedName name="BTRS_11_89_J_1">[2]E!#REF!</definedName>
    <definedName name="BTRS_11_89_J_2">[2]E!#REF!</definedName>
    <definedName name="BTRS_11_89_J_3">[2]E!#REF!</definedName>
    <definedName name="BTRS_11_89_L_1">[2]E!#REF!</definedName>
    <definedName name="BTRS_11_89_L_2">[2]E!#REF!</definedName>
    <definedName name="BTRS_11_89_L_3">[2]E!#REF!</definedName>
    <definedName name="BTRS_11_89_M_1">[2]E!#REF!</definedName>
    <definedName name="BTRS_11_89_M_2">[2]E!#REF!</definedName>
    <definedName name="BTRS_11_89_M_3">[2]E!#REF!</definedName>
    <definedName name="BTRS_11_89_N_1">[2]E!#REF!</definedName>
    <definedName name="BTRS_11_89_N_2">[2]E!#REF!</definedName>
    <definedName name="BTRS_11_89_N_3">[2]E!#REF!</definedName>
    <definedName name="BTRS_11_89_Q_1">[2]E!#REF!</definedName>
    <definedName name="BTRS_11_89_Q_2">[2]E!#REF!</definedName>
    <definedName name="BTRS_11_89_Q_3">[2]E!#REF!</definedName>
    <definedName name="BTRS_11_89_R_1">[2]E!#REF!</definedName>
    <definedName name="BTRS_11_89_R_2">[2]E!#REF!</definedName>
    <definedName name="BTRS_11_89_R_3">[2]E!#REF!</definedName>
    <definedName name="BTRS_11_90_A_1">#REF!</definedName>
    <definedName name="BTRS_11_90_A_2">#REF!</definedName>
    <definedName name="BTRS_11_90_A_3">#REF!</definedName>
    <definedName name="BTRS_11_90_B_1">#REF!</definedName>
    <definedName name="BTRS_11_90_B_2">#REF!</definedName>
    <definedName name="BTRS_11_90_B_3">#REF!</definedName>
    <definedName name="BTRS_11_90_C_1">#REF!</definedName>
    <definedName name="BTRS_11_90_C_2">#REF!</definedName>
    <definedName name="BTRS_11_90_C_3">#REF!</definedName>
    <definedName name="BTRS_11_90_D_1">#REF!</definedName>
    <definedName name="BTRS_11_90_D_2">#REF!</definedName>
    <definedName name="BTRS_11_90_D_3">#REF!</definedName>
    <definedName name="BTRS_11_90_E_1">#REF!</definedName>
    <definedName name="BTRS_11_90_E_2">#REF!</definedName>
    <definedName name="BTRS_11_90_E_3">#REF!</definedName>
    <definedName name="BTRS_11_90_F_1">#REF!</definedName>
    <definedName name="BTRS_11_90_F_2">#REF!</definedName>
    <definedName name="BTRS_11_90_F_3">#REF!</definedName>
    <definedName name="BTRS_11_90_FS_1">#REF!</definedName>
    <definedName name="BTRS_11_90_FS_2">#REF!</definedName>
    <definedName name="BTRS_11_90_FS_3">#REF!</definedName>
    <definedName name="BTRS_11_90_G_1">#REF!</definedName>
    <definedName name="BTRS_11_90_G_2">#REF!</definedName>
    <definedName name="BTRS_11_90_G_3">#REF!</definedName>
    <definedName name="BTRS_11_90_J_1">#REF!</definedName>
    <definedName name="BTRS_11_90_J_2">#REF!</definedName>
    <definedName name="BTRS_11_90_J_3">#REF!</definedName>
    <definedName name="BTRS_11_90_L_1">#REF!</definedName>
    <definedName name="BTRS_11_90_L_2">#REF!</definedName>
    <definedName name="BTRS_11_90_L_3">#REF!</definedName>
    <definedName name="BTRS_11_90_M_1">#REF!</definedName>
    <definedName name="BTRS_11_90_M_2">#REF!</definedName>
    <definedName name="BTRS_11_90_M_3">#REF!</definedName>
    <definedName name="BTRS_11_90_N_1">#REF!</definedName>
    <definedName name="BTRS_11_90_N_2">#REF!</definedName>
    <definedName name="BTRS_11_90_N_3">#REF!</definedName>
    <definedName name="BTRS_11_90_Q_1">#REF!</definedName>
    <definedName name="BTRS_11_90_Q_2">#REF!</definedName>
    <definedName name="BTRS_11_90_Q_3">#REF!</definedName>
    <definedName name="BTRS_11_90_R_1">#REF!</definedName>
    <definedName name="BTRS_11_90_R_2">#REF!</definedName>
    <definedName name="BTRS_11_90_R_3">#REF!</definedName>
    <definedName name="BTRS_5_90_3_1">[2]F!#REF!</definedName>
    <definedName name="BTRS_5_90_A_1">[2]F!#REF!</definedName>
    <definedName name="BTRS_5_90_A_2">[2]F!#REF!</definedName>
    <definedName name="BTRS_5_90_A_3">[2]F!#REF!</definedName>
    <definedName name="BTRS_5_90_B_1">[2]F!#REF!</definedName>
    <definedName name="BTRS_5_90_B_2">[2]F!#REF!</definedName>
    <definedName name="BTRS_5_90_B_3">[2]F!#REF!</definedName>
    <definedName name="BTRS_5_90_C_1">[2]F!#REF!</definedName>
    <definedName name="BTRS_5_90_C_2">[2]F!#REF!</definedName>
    <definedName name="BTRS_5_90_C_3">[2]F!#REF!</definedName>
    <definedName name="BTRS_5_90_D_1">[2]F!#REF!</definedName>
    <definedName name="BTRS_5_90_D_2">[2]F!#REF!</definedName>
    <definedName name="BTRS_5_90_D_3">[2]F!#REF!</definedName>
    <definedName name="BTRS_5_90_E_1">[2]F!#REF!</definedName>
    <definedName name="BTRS_5_90_E_2">[2]F!#REF!</definedName>
    <definedName name="BTRS_5_90_E_3">[2]F!#REF!</definedName>
    <definedName name="BTRS_5_90_F_1">[2]F!#REF!</definedName>
    <definedName name="BTRS_5_90_F_2">[2]F!#REF!</definedName>
    <definedName name="BTRS_5_90_F_3">[2]F!#REF!</definedName>
    <definedName name="BTRS_5_90_FS_1">[2]F!#REF!</definedName>
    <definedName name="BTRS_5_90_FS_2">[2]F!#REF!</definedName>
    <definedName name="BTRS_5_90_FS_3">[2]F!#REF!</definedName>
    <definedName name="BTRS_5_90_G_1">[2]F!#REF!</definedName>
    <definedName name="BTRS_5_90_G_2">[2]F!#REF!</definedName>
    <definedName name="BTRS_5_90_G_3">[2]F!#REF!</definedName>
    <definedName name="BTRS_5_90_J_1">[2]F!#REF!</definedName>
    <definedName name="BTRS_5_90_J_2">[2]F!#REF!</definedName>
    <definedName name="BTRS_5_90_J_3">[2]F!#REF!</definedName>
    <definedName name="BTRS_5_90_L_1">[2]F!#REF!</definedName>
    <definedName name="BTRS_5_90_L_2">[2]F!#REF!</definedName>
    <definedName name="BTRS_5_90_L_3">[2]F!#REF!</definedName>
    <definedName name="BTRS_5_90_M_1">[2]F!#REF!</definedName>
    <definedName name="BTRS_5_90_M_2">[2]F!#REF!</definedName>
    <definedName name="BTRS_5_90_M_3">[2]F!#REF!</definedName>
    <definedName name="BTRS_5_90_N_1">[2]F!#REF!</definedName>
    <definedName name="BTRS_5_90_N_2">[2]F!#REF!</definedName>
    <definedName name="BTRS_5_90_N_3">[2]F!#REF!</definedName>
    <definedName name="BTRS_5_90_Q_1">[2]F!#REF!</definedName>
    <definedName name="BTRS_5_90_Q_2">[2]F!#REF!</definedName>
    <definedName name="BTRS_5_90_Q_3">[2]F!#REF!</definedName>
    <definedName name="BTRS_5_90_R_1">[2]F!#REF!</definedName>
    <definedName name="BTRS_5_90_R_2">[2]F!#REF!</definedName>
    <definedName name="BTRS_5_90_R_3">[2]F!#REF!</definedName>
    <definedName name="CASH">#REF!</definedName>
    <definedName name="CFA">#REF!</definedName>
    <definedName name="CFI">#REF!</definedName>
    <definedName name="cntrl">'[10]Chg Control'!$A$3:$AU$556</definedName>
    <definedName name="CONSOL">#REF!</definedName>
    <definedName name="COPSds">[7]COPsDS!$A$8:$F$64</definedName>
    <definedName name="cr">#REF!</definedName>
    <definedName name="d">[7]COPsDS!$A$8:$F$64</definedName>
    <definedName name="Data">#REF!</definedName>
    <definedName name="_xlnm.Database">#REF!</definedName>
    <definedName name="DAY_OF_MONTH_91">#REF!</definedName>
    <definedName name="dmonthtot">#REF!</definedName>
    <definedName name="DR_Listing_Per_GO_Wk_ERICYU">#REF!</definedName>
    <definedName name="DTFds">[7]DTFds!$A$8:$D$37</definedName>
    <definedName name="dweekday">#REF!</definedName>
    <definedName name="dweekend">#REF!</definedName>
    <definedName name="End_Bal">#REF!</definedName>
    <definedName name="ENG">#REF!</definedName>
    <definedName name="ESTSUM">#REF!</definedName>
    <definedName name="EXTRA">#REF!</definedName>
    <definedName name="Extra_Pay">#REF!</definedName>
    <definedName name="f">"V2010-12-31"</definedName>
    <definedName name="fertg">[4]Details!#REF!</definedName>
    <definedName name="fff">'[3]Centralized Electronics - 1NN:27 HR Expand Safety Training'!$H$79</definedName>
    <definedName name="Full_Print">#REF!</definedName>
    <definedName name="FYxxxx">#REF!</definedName>
    <definedName name="g">[7]TBTAjrDS!$A$9:$D$38</definedName>
    <definedName name="Header_Row">ROW(#REF!)</definedName>
    <definedName name="IDN">#REF!</definedName>
    <definedName name="IFN">#REF!</definedName>
    <definedName name="Impl">#REF!</definedName>
    <definedName name="inc">#REF!</definedName>
    <definedName name="Int">#REF!</definedName>
    <definedName name="Interest_Rate">#REF!</definedName>
    <definedName name="IRT">#REF!</definedName>
    <definedName name="June" hidden="1">{#N/A,#N/A,TRUE,"Flash"}</definedName>
    <definedName name="KEY">#REF!</definedName>
    <definedName name="Last_Row">IF(Values_Entered,Header_Row+Number_of_Payments,Header_Row)</definedName>
    <definedName name="Last_Row2">IF([0]!Values_Entered,Header_Row+[0]!Number_of_Payments,Header_Row)</definedName>
    <definedName name="Loan_Amount">#REF!</definedName>
    <definedName name="Loan_Start">#REF!</definedName>
    <definedName name="Loan_Years">#REF!</definedName>
    <definedName name="LYN">#REF!</definedName>
    <definedName name="Mar">#REF!</definedName>
    <definedName name="Month">[11]Input!$C$31:$C$54</definedName>
    <definedName name="MOW_Track_Supervisor">#REF!</definedName>
    <definedName name="new_employees">#REF!</definedName>
    <definedName name="nk">[12]TB_disbtribution!#REF!</definedName>
    <definedName name="Num_Pmt_Per_Year">#REF!</definedName>
    <definedName name="Number_of_Payments">MATCH(0.01,End_Bal,-1)+1</definedName>
    <definedName name="NvsASD">"V2009-12-31"</definedName>
    <definedName name="NvsAutoDrillOk">"VY"</definedName>
    <definedName name="NvsElapsedTime">0.0000694444461259991</definedName>
    <definedName name="NvsEndTime">39843.6165162037</definedName>
    <definedName name="NvsInstLang">"VENG"</definedName>
    <definedName name="NvsInstSpec">"%"</definedName>
    <definedName name="NvsInstSpec1">","</definedName>
    <definedName name="NvsInstSpec2">","</definedName>
    <definedName name="NvsInstSpec3">","</definedName>
    <definedName name="NvsInstSpec4">","</definedName>
    <definedName name="NvsInstSpec5">","</definedName>
    <definedName name="NvsInstSpec6">","</definedName>
    <definedName name="NvsInstSpec7">","</definedName>
    <definedName name="NvsInstSpec8">","</definedName>
    <definedName name="NvsInstSpec9">","</definedName>
    <definedName name="NvsLayoutType">"M3"</definedName>
    <definedName name="NvsNplSpec">"%,X,RZF..,CZF.."</definedName>
    <definedName name="NvsPanelBusUnit">"V"</definedName>
    <definedName name="NvsPanelEffdt">"V1901-01-01"</definedName>
    <definedName name="NvsPanelSetid">"VSHARE"</definedName>
    <definedName name="NvsReqBU">"VNYCTR"</definedName>
    <definedName name="NvsReqBUOnly">"VY"</definedName>
    <definedName name="NvsTransLed">"VN"</definedName>
    <definedName name="NvsTreeASD">"V2009-12-31"</definedName>
    <definedName name="NvsValTbl.ACCOUNT">"GL_ACCOUNT_TBL"</definedName>
    <definedName name="NvsValTbl.BUDGET_REF">"BUD_REF_TBL"</definedName>
    <definedName name="NvsValTbl.BUSINESS_UNIT">"BP_BU_UNIT_VW"</definedName>
    <definedName name="NvsValTbl.DEPTID">"DEPARTMENT_TBL"</definedName>
    <definedName name="NvsValTbl.LEDGER">"LED_DEFN_TBL"</definedName>
    <definedName name="NvsValTbl.OPERATING_UNIT">"OPER_UNIT_TBL"</definedName>
    <definedName name="NvsValTbl.PF_SCENARIO_ID">"PF_SCENARIO_VW"</definedName>
    <definedName name="NvsValTbl.PRODUCT">"PRODUCT_D00"</definedName>
    <definedName name="NvsValTbl.PRODUCT_ID">"PRODUCT_D00"</definedName>
    <definedName name="NvsValTbl.SCENARIO">"PF_SCENARIO_DFN"</definedName>
    <definedName name="NYCERS">#REF!</definedName>
    <definedName name="OA15825A">#REF!</definedName>
    <definedName name="OAIDP">#REF!</definedName>
    <definedName name="ohtab">#REF!</definedName>
    <definedName name="ohtab3">#REF!</definedName>
    <definedName name="OPR">#REF!</definedName>
    <definedName name="OT">[4]Details!#REF!</definedName>
    <definedName name="othersheetNvsValTbl.Business_Unit">"BUS_UNIT_TBL_GL"</definedName>
    <definedName name="Pay_Date">#REF!</definedName>
    <definedName name="PAY_HRS">[2]B!#REF!</definedName>
    <definedName name="Pay_Num">#REF!</definedName>
    <definedName name="Payment_Date">DATE(YEAR(Loan_Start),MONTH(Loan_Start)+Payment_Number,DAY(Loan_Start))</definedName>
    <definedName name="PER">#REF!</definedName>
    <definedName name="POL">#REF!</definedName>
    <definedName name="Princ">#REF!</definedName>
    <definedName name="print">#REF!</definedName>
    <definedName name="_xlnm.Print_Area" localSheetId="2">'Consolidated Variance Data'!$A$1:$H$58</definedName>
    <definedName name="_xlnm.Print_Area">#REF!</definedName>
    <definedName name="Print_Area_MI">#REF!</definedName>
    <definedName name="Print_Area_Reset">OFFSET(Full_Print,0,0,Last_Row)</definedName>
    <definedName name="_xlnm.Print_Titles" localSheetId="2">'Consolidated Variance Data'!$1:$11</definedName>
    <definedName name="RBN">#REF!</definedName>
    <definedName name="RBU">#REF!</definedName>
    <definedName name="RCRS">[2]A!#REF!</definedName>
    <definedName name="REALTIME">#REF!</definedName>
    <definedName name="Recover">[13]Macro1!$A$62</definedName>
    <definedName name="RID">#REF!</definedName>
    <definedName name="ROFDETAIL">#REF!</definedName>
    <definedName name="RTO_Conductor">#REF!</definedName>
    <definedName name="Scenario">[11]Input!$C$18:$C$21</definedName>
    <definedName name="Sched_Pay">#REF!</definedName>
    <definedName name="Scheduled_Extra_Payments">#REF!</definedName>
    <definedName name="Scheduled_Interest_Rate">#REF!</definedName>
    <definedName name="Scheduled_Monthly_Payment">#REF!</definedName>
    <definedName name="SD">#REF!</definedName>
    <definedName name="SFD">#REF!</definedName>
    <definedName name="SFN">#REF!</definedName>
    <definedName name="SFV">#REF!</definedName>
    <definedName name="SH1_S">[2]A!#REF!</definedName>
    <definedName name="SH1_S_SH2_S_SH3">[2]A!#REF!</definedName>
    <definedName name="SH2_S">[2]B!#REF!</definedName>
    <definedName name="SH3_S">#REF!</definedName>
    <definedName name="SH4_L">#REF!</definedName>
    <definedName name="SH4_S">[2]E!#REF!</definedName>
    <definedName name="SH5_S">[2]F!#REF!</definedName>
    <definedName name="SH6_S">#REF!</definedName>
    <definedName name="SH7_L">#REF!</definedName>
    <definedName name="SR">#REF!</definedName>
    <definedName name="ss">[4]Details!#REF!</definedName>
    <definedName name="subprt">#REF!</definedName>
    <definedName name="TA15825A">#REF!</definedName>
    <definedName name="Table_IV">#REF!</definedName>
    <definedName name="Table_V">#REF!</definedName>
    <definedName name="Table_VI">#REF!</definedName>
    <definedName name="TableName">"Dummy"</definedName>
    <definedName name="TAIDP">#REF!</definedName>
    <definedName name="TAOA">#REF!</definedName>
    <definedName name="tb">[7]TranspDS!$A$8:$D$37</definedName>
    <definedName name="TBTAjrDS">[7]TBTAjrDS!$A$9:$D$38</definedName>
    <definedName name="TBTAsrDS">[7]TBTAsrDS!$A$9:$D$38</definedName>
    <definedName name="Total_Interest">#REF!</definedName>
    <definedName name="Total_Pay">#REF!</definedName>
    <definedName name="Total_Payment">Scheduled_Payment+Extra_Payment</definedName>
    <definedName name="TotPos03">'[3]Centralized Electronics - 1NN:27 HR Expand Safety Training'!$B$39</definedName>
    <definedName name="TotPos04">'[3]Centralized Electronics - 1NN:27 HR Expand Safety Training'!$C$39</definedName>
    <definedName name="TotPos05">'[3]Centralized Electronics - 1NN:27 HR Expand Safety Training'!$D$39</definedName>
    <definedName name="TotPos06">'[3]Centralized Electronics - 1NN:27 HR Expand Safety Training'!$E$39</definedName>
    <definedName name="TotPos07">'[3]Centralized Electronics - 1NN:27 HR Expand Safety Training'!$F$39</definedName>
    <definedName name="TotPos08">'[3]Centralized Electronics - 1NN:27 HR Expand Safety Training'!$G$39</definedName>
    <definedName name="TotPos09">'[3]Centralized Electronics - 1NN:27 HR Expand Safety Training'!$H$39</definedName>
    <definedName name="TranspDS">[7]TranspDS!$A$8:$D$37</definedName>
    <definedName name="Values_Entered">IF(Loan_Amount*Interest_Rate*Loan_Years*Loan_Start&gt;0,1,0)</definedName>
    <definedName name="Version">[11]Input!$C$56:$C$62</definedName>
    <definedName name="WD">#REF!</definedName>
    <definedName name="wrn.Flash." localSheetId="0" hidden="1">{#N/A,#N/A,TRUE,"Flash"}</definedName>
    <definedName name="wrn.Flash." localSheetId="2" hidden="1">{#N/A,#N/A,TRUE,"Flash"}</definedName>
    <definedName name="wrn.Flash." hidden="1">{#N/A,#N/A,TRUE,"Flash"}</definedName>
    <definedName name="x">"V2006-12-31"</definedName>
    <definedName name="xxx">[4]Details!#REF!</definedName>
    <definedName name="xxxx" localSheetId="0" hidden="1">{#N/A,#N/A,TRUE,"Flash"}</definedName>
    <definedName name="xxxx" localSheetId="2" hidden="1">{#N/A,#N/A,TRUE,"Flash"}</definedName>
    <definedName name="xxxx" hidden="1">{#N/A,#N/A,TRUE,"Flash"}</definedName>
    <definedName name="Years">[11]Input!$C$24:$C$29</definedName>
    <definedName name="z">38762.5848726852</definedName>
  </definedNames>
  <calcPr calcId="171027"/>
</workbook>
</file>

<file path=xl/calcChain.xml><?xml version="1.0" encoding="utf-8"?>
<calcChain xmlns="http://schemas.openxmlformats.org/spreadsheetml/2006/main">
  <c r="E31" i="64" l="1"/>
  <c r="F31" i="64"/>
  <c r="F54" i="64" l="1"/>
  <c r="E54" i="64"/>
  <c r="F51" i="64"/>
  <c r="E51" i="64"/>
  <c r="F47" i="64"/>
  <c r="E47" i="64"/>
  <c r="F46" i="64"/>
  <c r="E46" i="64"/>
  <c r="F41" i="64"/>
  <c r="E41" i="64"/>
  <c r="F40" i="64"/>
  <c r="E40" i="64"/>
  <c r="F39" i="64"/>
  <c r="E39" i="64"/>
  <c r="H4" i="64" l="1"/>
  <c r="AI75" i="24" l="1"/>
  <c r="AH75" i="24"/>
  <c r="Y76" i="24"/>
  <c r="X76" i="24"/>
  <c r="AH76" i="24" s="1"/>
  <c r="F76" i="24"/>
  <c r="P76" i="24" s="1"/>
  <c r="E76" i="24"/>
  <c r="O76" i="24" s="1"/>
  <c r="AF76" i="24"/>
  <c r="AE76" i="24"/>
  <c r="M76" i="24"/>
  <c r="L76" i="24"/>
  <c r="AF75" i="24"/>
  <c r="AE75" i="24"/>
  <c r="Z75" i="24"/>
  <c r="AA75" i="24" s="1"/>
  <c r="P75" i="24"/>
  <c r="O75" i="24"/>
  <c r="M75" i="24"/>
  <c r="L75" i="24"/>
  <c r="G75" i="24"/>
  <c r="H75" i="24" s="1"/>
  <c r="R75" i="24" s="1"/>
  <c r="AH69" i="24"/>
  <c r="AK69" i="24" s="1"/>
  <c r="AD69" i="24"/>
  <c r="AC69" i="24"/>
  <c r="AF69" i="24" s="1"/>
  <c r="X69" i="24"/>
  <c r="AA69" i="24" s="1"/>
  <c r="O69" i="24"/>
  <c r="Q69" i="24" s="1"/>
  <c r="K69" i="24"/>
  <c r="J69" i="24"/>
  <c r="E69" i="24"/>
  <c r="H69" i="24" s="1"/>
  <c r="AD68" i="24"/>
  <c r="AC68" i="24"/>
  <c r="Y68" i="24"/>
  <c r="X68" i="24"/>
  <c r="V68" i="24"/>
  <c r="M68" i="24"/>
  <c r="L68" i="24"/>
  <c r="F68" i="24"/>
  <c r="P68" i="24" s="1"/>
  <c r="E68" i="24"/>
  <c r="O68" i="24" s="1"/>
  <c r="AD67" i="24"/>
  <c r="AC67" i="24"/>
  <c r="Y67" i="24"/>
  <c r="X67" i="24"/>
  <c r="V67" i="24"/>
  <c r="M67" i="24"/>
  <c r="L67" i="24"/>
  <c r="F67" i="24"/>
  <c r="E67" i="24"/>
  <c r="O67" i="24" s="1"/>
  <c r="AD66" i="24"/>
  <c r="AC66" i="24"/>
  <c r="AF66" i="24" s="1"/>
  <c r="Y66" i="24"/>
  <c r="X66" i="24"/>
  <c r="M66" i="24"/>
  <c r="L66" i="24"/>
  <c r="F66" i="24"/>
  <c r="P66" i="24" s="1"/>
  <c r="E66" i="24"/>
  <c r="AD62" i="24"/>
  <c r="AC62" i="24"/>
  <c r="AF62" i="24" s="1"/>
  <c r="Y62" i="24"/>
  <c r="X62" i="24"/>
  <c r="K62" i="24"/>
  <c r="J62" i="24"/>
  <c r="M62" i="24" s="1"/>
  <c r="F62" i="24"/>
  <c r="E62" i="24"/>
  <c r="H62" i="24" s="1"/>
  <c r="AI61" i="24"/>
  <c r="AI62" i="24" s="1"/>
  <c r="AH61" i="24"/>
  <c r="AF61" i="24"/>
  <c r="AE61" i="24"/>
  <c r="AE62" i="24" s="1"/>
  <c r="AA61" i="24"/>
  <c r="Z61" i="24"/>
  <c r="P61" i="24"/>
  <c r="P62" i="24" s="1"/>
  <c r="O61" i="24"/>
  <c r="M61" i="24"/>
  <c r="L61" i="24"/>
  <c r="L62" i="24" s="1"/>
  <c r="H61" i="24"/>
  <c r="G61" i="24"/>
  <c r="AD57" i="24"/>
  <c r="AC57" i="24"/>
  <c r="AF57" i="24" s="1"/>
  <c r="Y57" i="24"/>
  <c r="X57" i="24"/>
  <c r="P57" i="24"/>
  <c r="O57" i="24"/>
  <c r="R57" i="24" s="1"/>
  <c r="M57" i="24"/>
  <c r="L57" i="24"/>
  <c r="H57" i="24"/>
  <c r="G57" i="24"/>
  <c r="K56" i="24"/>
  <c r="J56" i="24"/>
  <c r="J58" i="24" s="1"/>
  <c r="M58" i="24" s="1"/>
  <c r="AD54" i="24"/>
  <c r="AI54" i="24" s="1"/>
  <c r="AC54" i="24"/>
  <c r="AF54" i="24" s="1"/>
  <c r="AA54" i="24"/>
  <c r="Z54" i="24"/>
  <c r="P54" i="24"/>
  <c r="O54" i="24"/>
  <c r="M54" i="24"/>
  <c r="L54" i="24"/>
  <c r="H54" i="24"/>
  <c r="G54" i="24"/>
  <c r="AD53" i="24"/>
  <c r="AC53" i="24"/>
  <c r="AF53" i="24" s="1"/>
  <c r="Y53" i="24"/>
  <c r="X53" i="24"/>
  <c r="AA53" i="24" s="1"/>
  <c r="M53" i="24"/>
  <c r="L53" i="24"/>
  <c r="F53" i="24"/>
  <c r="P53" i="24" s="1"/>
  <c r="E53" i="24"/>
  <c r="O53" i="24" s="1"/>
  <c r="R53" i="24" s="1"/>
  <c r="AD52" i="24"/>
  <c r="AC52" i="24"/>
  <c r="AF52" i="24" s="1"/>
  <c r="AA52" i="24"/>
  <c r="Y52" i="24"/>
  <c r="Z52" i="24" s="1"/>
  <c r="P52" i="24"/>
  <c r="O52" i="24"/>
  <c r="M52" i="24"/>
  <c r="L52" i="24"/>
  <c r="H52" i="24"/>
  <c r="G52" i="24"/>
  <c r="AD51" i="24"/>
  <c r="AC51" i="24"/>
  <c r="AF51" i="24" s="1"/>
  <c r="Y51" i="24"/>
  <c r="X51" i="24"/>
  <c r="M51" i="24"/>
  <c r="L51" i="24"/>
  <c r="F51" i="24"/>
  <c r="P51" i="24" s="1"/>
  <c r="E51" i="24"/>
  <c r="O51" i="24" s="1"/>
  <c r="AD49" i="24"/>
  <c r="AC49" i="24"/>
  <c r="Y49" i="24"/>
  <c r="X49" i="24"/>
  <c r="K49" i="24"/>
  <c r="J49" i="24"/>
  <c r="F49" i="24"/>
  <c r="E49" i="24"/>
  <c r="AD47" i="24"/>
  <c r="AC47" i="24"/>
  <c r="Y47" i="24"/>
  <c r="X47" i="24"/>
  <c r="K47" i="24"/>
  <c r="J47" i="24"/>
  <c r="F47" i="24"/>
  <c r="E47" i="24"/>
  <c r="AD46" i="24"/>
  <c r="AC46" i="24"/>
  <c r="Y46" i="24"/>
  <c r="X46" i="24"/>
  <c r="K46" i="24"/>
  <c r="J46" i="24"/>
  <c r="F46" i="24"/>
  <c r="E46" i="24"/>
  <c r="AD45" i="24"/>
  <c r="AC45" i="24"/>
  <c r="Y45" i="24"/>
  <c r="X45" i="24"/>
  <c r="K45" i="24"/>
  <c r="J45" i="24"/>
  <c r="F45" i="24"/>
  <c r="E45" i="24"/>
  <c r="AD44" i="24"/>
  <c r="AC44" i="24"/>
  <c r="Y44" i="24"/>
  <c r="X44" i="24"/>
  <c r="K44" i="24"/>
  <c r="J44" i="24"/>
  <c r="F44" i="24"/>
  <c r="E44" i="24"/>
  <c r="AD43" i="24"/>
  <c r="AC43" i="24"/>
  <c r="AF43" i="24" s="1"/>
  <c r="Y43" i="24"/>
  <c r="X43" i="24"/>
  <c r="K43" i="24"/>
  <c r="J43" i="24"/>
  <c r="F43" i="24"/>
  <c r="E43" i="24"/>
  <c r="AD42" i="24"/>
  <c r="AC42" i="24"/>
  <c r="Y42" i="24"/>
  <c r="X42" i="24"/>
  <c r="K42" i="24"/>
  <c r="J42" i="24"/>
  <c r="M42" i="24" s="1"/>
  <c r="F42" i="24"/>
  <c r="E42" i="24"/>
  <c r="AD41" i="24"/>
  <c r="AC41" i="24"/>
  <c r="Y41" i="24"/>
  <c r="X41" i="24"/>
  <c r="K41" i="24"/>
  <c r="J41" i="24"/>
  <c r="F41" i="24"/>
  <c r="E41" i="24"/>
  <c r="AI40" i="24"/>
  <c r="AH40" i="24"/>
  <c r="AK40" i="24" s="1"/>
  <c r="AF40" i="24"/>
  <c r="AE40" i="24"/>
  <c r="AA40" i="24"/>
  <c r="Z40" i="24"/>
  <c r="P40" i="24"/>
  <c r="O40" i="24"/>
  <c r="R40" i="24" s="1"/>
  <c r="M40" i="24"/>
  <c r="L40" i="24"/>
  <c r="H40" i="24"/>
  <c r="G40" i="24"/>
  <c r="AI39" i="24"/>
  <c r="AH39" i="24"/>
  <c r="AK39" i="24" s="1"/>
  <c r="AF39" i="24"/>
  <c r="AE39" i="24"/>
  <c r="AA39" i="24"/>
  <c r="Z39" i="24"/>
  <c r="P39" i="24"/>
  <c r="O39" i="24"/>
  <c r="R39" i="24" s="1"/>
  <c r="M39" i="24"/>
  <c r="L39" i="24"/>
  <c r="H39" i="24"/>
  <c r="G39" i="24"/>
  <c r="AD38" i="24"/>
  <c r="AC38" i="24"/>
  <c r="Y38" i="24"/>
  <c r="X38" i="24"/>
  <c r="K38" i="24"/>
  <c r="J38" i="24"/>
  <c r="F38" i="24"/>
  <c r="E38" i="24"/>
  <c r="AI37" i="24"/>
  <c r="AH37" i="24"/>
  <c r="AK37" i="24" s="1"/>
  <c r="AF37" i="24"/>
  <c r="AE37" i="24"/>
  <c r="AA37" i="24"/>
  <c r="Z37" i="24"/>
  <c r="P37" i="24"/>
  <c r="O37" i="24"/>
  <c r="R37" i="24" s="1"/>
  <c r="M37" i="24"/>
  <c r="L37" i="24"/>
  <c r="H37" i="24"/>
  <c r="G37" i="24"/>
  <c r="AI36" i="24"/>
  <c r="AH36" i="24"/>
  <c r="AK36" i="24" s="1"/>
  <c r="AF36" i="24"/>
  <c r="AE36" i="24"/>
  <c r="AA36" i="24"/>
  <c r="Z36" i="24"/>
  <c r="P36" i="24"/>
  <c r="O36" i="24"/>
  <c r="R36" i="24" s="1"/>
  <c r="M36" i="24"/>
  <c r="L36" i="24"/>
  <c r="H36" i="24"/>
  <c r="G36" i="24"/>
  <c r="AD35" i="24"/>
  <c r="AC35" i="24"/>
  <c r="Y35" i="24"/>
  <c r="X35" i="24"/>
  <c r="K35" i="24"/>
  <c r="J35" i="24"/>
  <c r="F35" i="24"/>
  <c r="E35" i="24"/>
  <c r="AD33" i="24"/>
  <c r="AC33" i="24"/>
  <c r="Y33" i="24"/>
  <c r="X33" i="24"/>
  <c r="K33" i="24"/>
  <c r="J33" i="24"/>
  <c r="F33" i="24"/>
  <c r="E33" i="24"/>
  <c r="AD31" i="24"/>
  <c r="AC31" i="24"/>
  <c r="Y31" i="24"/>
  <c r="X31" i="24"/>
  <c r="K31" i="24"/>
  <c r="J31" i="24"/>
  <c r="F31" i="24"/>
  <c r="E31" i="24"/>
  <c r="AD30" i="24"/>
  <c r="AC30" i="24"/>
  <c r="Y30" i="24"/>
  <c r="X30" i="24"/>
  <c r="K30" i="24"/>
  <c r="J30" i="24"/>
  <c r="F30" i="24"/>
  <c r="E30" i="24"/>
  <c r="AD29" i="24"/>
  <c r="AC29" i="24"/>
  <c r="Y29" i="24"/>
  <c r="X29" i="24"/>
  <c r="K29" i="24"/>
  <c r="J29" i="24"/>
  <c r="F29" i="24"/>
  <c r="E29" i="24"/>
  <c r="AD28" i="24"/>
  <c r="AC28" i="24"/>
  <c r="Y28" i="24"/>
  <c r="X28" i="24"/>
  <c r="V28" i="24"/>
  <c r="K28" i="24"/>
  <c r="J28" i="24"/>
  <c r="F28" i="24"/>
  <c r="E28" i="24"/>
  <c r="AD27" i="24"/>
  <c r="AC27" i="24"/>
  <c r="Y27" i="24"/>
  <c r="X27" i="24"/>
  <c r="K27" i="24"/>
  <c r="J27" i="24"/>
  <c r="F27" i="24"/>
  <c r="E27" i="24"/>
  <c r="AD26" i="24"/>
  <c r="AC26" i="24"/>
  <c r="Y26" i="24"/>
  <c r="X26" i="24"/>
  <c r="K26" i="24"/>
  <c r="J26" i="24"/>
  <c r="F26" i="24"/>
  <c r="E26" i="24"/>
  <c r="AD25" i="24"/>
  <c r="AC25" i="24"/>
  <c r="Y25" i="24"/>
  <c r="X25" i="24"/>
  <c r="K25" i="24"/>
  <c r="J25" i="24"/>
  <c r="F25" i="24"/>
  <c r="E25" i="24"/>
  <c r="AD22" i="24"/>
  <c r="AC22" i="24"/>
  <c r="Y22" i="24"/>
  <c r="X22" i="24"/>
  <c r="K22" i="24"/>
  <c r="J22" i="24"/>
  <c r="F22" i="24"/>
  <c r="E22" i="24"/>
  <c r="AD20" i="24"/>
  <c r="AC20" i="24"/>
  <c r="Y20" i="24"/>
  <c r="X20" i="24"/>
  <c r="K20" i="24"/>
  <c r="K21" i="24" s="1"/>
  <c r="J20" i="24"/>
  <c r="F20" i="24"/>
  <c r="E20" i="24"/>
  <c r="H20" i="24" s="1"/>
  <c r="BN19" i="24"/>
  <c r="AD19" i="24"/>
  <c r="AC19" i="24"/>
  <c r="Y19" i="24"/>
  <c r="X19" i="24"/>
  <c r="M19" i="24"/>
  <c r="L19" i="24"/>
  <c r="F19" i="24"/>
  <c r="P19" i="24" s="1"/>
  <c r="E19" i="24"/>
  <c r="O19" i="24" s="1"/>
  <c r="AD18" i="24"/>
  <c r="AI18" i="24" s="1"/>
  <c r="AC18" i="24"/>
  <c r="AA18" i="24"/>
  <c r="Z18" i="24"/>
  <c r="P18" i="24"/>
  <c r="O18" i="24"/>
  <c r="R18" i="24" s="1"/>
  <c r="M18" i="24"/>
  <c r="L18" i="24"/>
  <c r="H18" i="24"/>
  <c r="G18" i="24"/>
  <c r="AD17" i="24"/>
  <c r="AC17" i="24"/>
  <c r="AH17" i="24" s="1"/>
  <c r="AK17" i="24" s="1"/>
  <c r="AA17" i="24"/>
  <c r="Z17" i="24"/>
  <c r="P17" i="24"/>
  <c r="O17" i="24"/>
  <c r="R17" i="24" s="1"/>
  <c r="M17" i="24"/>
  <c r="L17" i="24"/>
  <c r="H17" i="24"/>
  <c r="G17" i="24"/>
  <c r="BN16" i="24"/>
  <c r="AD16" i="24"/>
  <c r="AC16" i="24"/>
  <c r="AF16" i="24" s="1"/>
  <c r="Y16" i="24"/>
  <c r="X16" i="24"/>
  <c r="M16" i="24"/>
  <c r="L16" i="24"/>
  <c r="F16" i="24"/>
  <c r="P16" i="24" s="1"/>
  <c r="E16" i="24"/>
  <c r="O16" i="24" s="1"/>
  <c r="AD15" i="24"/>
  <c r="AC15" i="24"/>
  <c r="Y15" i="24"/>
  <c r="X15" i="24"/>
  <c r="M15" i="24"/>
  <c r="L15" i="24"/>
  <c r="F15" i="24"/>
  <c r="P15" i="24" s="1"/>
  <c r="E15" i="24"/>
  <c r="X13" i="24"/>
  <c r="AC13" i="24" s="1"/>
  <c r="AH13" i="24" s="1"/>
  <c r="O13" i="24"/>
  <c r="J13" i="24"/>
  <c r="V5" i="24"/>
  <c r="AA57" i="24"/>
  <c r="AE54" i="24" l="1"/>
  <c r="AJ54" i="24" s="1"/>
  <c r="AH57" i="24"/>
  <c r="AK57" i="24" s="1"/>
  <c r="AH54" i="24"/>
  <c r="AK54" i="24" s="1"/>
  <c r="AE53" i="24"/>
  <c r="AH51" i="24"/>
  <c r="AI53" i="24"/>
  <c r="AI57" i="24"/>
  <c r="Q61" i="24"/>
  <c r="Q62" i="24" s="1"/>
  <c r="AJ61" i="24"/>
  <c r="AJ62" i="24" s="1"/>
  <c r="AI66" i="24"/>
  <c r="AI52" i="24"/>
  <c r="AH16" i="24"/>
  <c r="AI51" i="24"/>
  <c r="AE52" i="24"/>
  <c r="AJ52" i="24" s="1"/>
  <c r="Q57" i="24"/>
  <c r="AE51" i="24"/>
  <c r="AH43" i="24"/>
  <c r="Z46" i="24"/>
  <c r="AA46" i="24" s="1"/>
  <c r="Z69" i="24"/>
  <c r="Z45" i="24"/>
  <c r="AA45" i="24" s="1"/>
  <c r="P25" i="24"/>
  <c r="Z31" i="24"/>
  <c r="AA31" i="24" s="1"/>
  <c r="O62" i="24"/>
  <c r="R62" i="24" s="1"/>
  <c r="AE57" i="24"/>
  <c r="Z26" i="24"/>
  <c r="AA26" i="24" s="1"/>
  <c r="R61" i="24"/>
  <c r="Q75" i="24"/>
  <c r="Z62" i="24"/>
  <c r="E21" i="24"/>
  <c r="AI68" i="24"/>
  <c r="O44" i="24"/>
  <c r="AH44" i="24"/>
  <c r="AH46" i="24"/>
  <c r="AH47" i="24"/>
  <c r="G66" i="24"/>
  <c r="H66" i="24" s="1"/>
  <c r="Z57" i="24"/>
  <c r="Q76" i="24"/>
  <c r="AH52" i="24"/>
  <c r="AK52" i="24" s="1"/>
  <c r="G62" i="24"/>
  <c r="AH62" i="24"/>
  <c r="AK62" i="24" s="1"/>
  <c r="Z51" i="24"/>
  <c r="AA51" i="24" s="1"/>
  <c r="AF17" i="24"/>
  <c r="AE19" i="24"/>
  <c r="G20" i="24"/>
  <c r="G43" i="24"/>
  <c r="H43" i="24" s="1"/>
  <c r="L69" i="24"/>
  <c r="O66" i="24"/>
  <c r="Q66" i="24" s="1"/>
  <c r="R66" i="24" s="1"/>
  <c r="AA62" i="24"/>
  <c r="AE26" i="24"/>
  <c r="AF26" i="24" s="1"/>
  <c r="AE27" i="24"/>
  <c r="AF27" i="24" s="1"/>
  <c r="AJ75" i="24"/>
  <c r="AK75" i="24" s="1"/>
  <c r="AK61" i="24"/>
  <c r="AI15" i="24"/>
  <c r="AI19" i="24"/>
  <c r="AH20" i="24"/>
  <c r="AH25" i="24"/>
  <c r="AH27" i="24"/>
  <c r="AI28" i="24"/>
  <c r="AI30" i="24"/>
  <c r="AI35" i="24"/>
  <c r="AJ40" i="24"/>
  <c r="AI44" i="24"/>
  <c r="AI45" i="24"/>
  <c r="P47" i="24"/>
  <c r="AE47" i="24"/>
  <c r="AF47" i="24" s="1"/>
  <c r="AI67" i="24"/>
  <c r="L56" i="24"/>
  <c r="AC56" i="24"/>
  <c r="AE16" i="24"/>
  <c r="AH28" i="24"/>
  <c r="Q36" i="24"/>
  <c r="O41" i="24"/>
  <c r="O42" i="24"/>
  <c r="Z68" i="24"/>
  <c r="AA68" i="24" s="1"/>
  <c r="AF19" i="24"/>
  <c r="X32" i="24"/>
  <c r="AE66" i="24"/>
  <c r="X21" i="24"/>
  <c r="L25" i="24"/>
  <c r="M25" i="24" s="1"/>
  <c r="L26" i="24"/>
  <c r="M26" i="24" s="1"/>
  <c r="L27" i="24"/>
  <c r="M27" i="24" s="1"/>
  <c r="L28" i="24"/>
  <c r="M28" i="24" s="1"/>
  <c r="P31" i="24"/>
  <c r="AI38" i="24"/>
  <c r="AI41" i="24"/>
  <c r="AI42" i="24"/>
  <c r="P43" i="24"/>
  <c r="AI43" i="24"/>
  <c r="P44" i="24"/>
  <c r="AI47" i="24"/>
  <c r="M56" i="24"/>
  <c r="AD21" i="24"/>
  <c r="L38" i="24"/>
  <c r="AE38" i="24"/>
  <c r="AF38" i="24" s="1"/>
  <c r="L46" i="24"/>
  <c r="M46" i="24" s="1"/>
  <c r="Z67" i="24"/>
  <c r="AA67" i="24" s="1"/>
  <c r="Q40" i="24"/>
  <c r="Q51" i="24"/>
  <c r="R51" i="24" s="1"/>
  <c r="K32" i="24"/>
  <c r="AI46" i="24"/>
  <c r="J32" i="24"/>
  <c r="Z28" i="24"/>
  <c r="AA28" i="24" s="1"/>
  <c r="L20" i="24"/>
  <c r="M20" i="24" s="1"/>
  <c r="F32" i="24"/>
  <c r="P26" i="24"/>
  <c r="P27" i="24"/>
  <c r="P28" i="24"/>
  <c r="O29" i="24"/>
  <c r="G30" i="24"/>
  <c r="H30" i="24" s="1"/>
  <c r="G31" i="24"/>
  <c r="H31" i="24" s="1"/>
  <c r="O35" i="24"/>
  <c r="AJ37" i="24"/>
  <c r="AE45" i="24"/>
  <c r="AF45" i="24" s="1"/>
  <c r="AE46" i="24"/>
  <c r="AF46" i="24" s="1"/>
  <c r="L31" i="24"/>
  <c r="M31" i="24" s="1"/>
  <c r="O43" i="24"/>
  <c r="AJ39" i="24"/>
  <c r="P41" i="24"/>
  <c r="Q16" i="24"/>
  <c r="R16" i="24" s="1"/>
  <c r="L44" i="24"/>
  <c r="M44" i="24" s="1"/>
  <c r="AE44" i="24"/>
  <c r="AF44" i="24" s="1"/>
  <c r="L30" i="24"/>
  <c r="M30" i="24" s="1"/>
  <c r="L35" i="24"/>
  <c r="M35" i="24" s="1"/>
  <c r="Y21" i="24"/>
  <c r="P20" i="24"/>
  <c r="P42" i="24"/>
  <c r="O47" i="24"/>
  <c r="E56" i="24"/>
  <c r="E58" i="24" s="1"/>
  <c r="O58" i="24" s="1"/>
  <c r="AE69" i="24"/>
  <c r="Z15" i="24"/>
  <c r="AA15" i="24" s="1"/>
  <c r="AH29" i="24"/>
  <c r="AH30" i="24"/>
  <c r="AE35" i="24"/>
  <c r="AF35" i="24" s="1"/>
  <c r="Z44" i="24"/>
  <c r="AA44" i="24" s="1"/>
  <c r="AH45" i="24"/>
  <c r="P45" i="24"/>
  <c r="AH26" i="24"/>
  <c r="Q37" i="24"/>
  <c r="L43" i="24"/>
  <c r="Z16" i="24"/>
  <c r="AA16" i="24" s="1"/>
  <c r="J21" i="24"/>
  <c r="L21" i="24" s="1"/>
  <c r="G26" i="24"/>
  <c r="H26" i="24" s="1"/>
  <c r="G27" i="24"/>
  <c r="H27" i="24" s="1"/>
  <c r="AE29" i="24"/>
  <c r="AF29" i="24" s="1"/>
  <c r="AE31" i="24"/>
  <c r="AF31" i="24" s="1"/>
  <c r="AH38" i="24"/>
  <c r="Z41" i="24"/>
  <c r="AA41" i="24" s="1"/>
  <c r="G46" i="24"/>
  <c r="H46" i="24" s="1"/>
  <c r="G47" i="24"/>
  <c r="H47" i="24" s="1"/>
  <c r="F56" i="24"/>
  <c r="P56" i="24" s="1"/>
  <c r="M69" i="24"/>
  <c r="Q39" i="24"/>
  <c r="AC48" i="24"/>
  <c r="G76" i="24"/>
  <c r="H76" i="24" s="1"/>
  <c r="R76" i="24" s="1"/>
  <c r="O20" i="24"/>
  <c r="G29" i="24"/>
  <c r="H29" i="24" s="1"/>
  <c r="G38" i="24"/>
  <c r="H38" i="24" s="1"/>
  <c r="AE41" i="24"/>
  <c r="AF41" i="24" s="1"/>
  <c r="Z43" i="24"/>
  <c r="AA43" i="24" s="1"/>
  <c r="Z76" i="24"/>
  <c r="AJ76" i="24" s="1"/>
  <c r="AK76" i="24" s="1"/>
  <c r="L42" i="24"/>
  <c r="G25" i="24"/>
  <c r="H25" i="24" s="1"/>
  <c r="Z53" i="24"/>
  <c r="G68" i="24"/>
  <c r="H68" i="24" s="1"/>
  <c r="AI20" i="24"/>
  <c r="L41" i="24"/>
  <c r="M41" i="24" s="1"/>
  <c r="AH53" i="24"/>
  <c r="AK53" i="24" s="1"/>
  <c r="O31" i="24"/>
  <c r="Q18" i="24"/>
  <c r="Z20" i="24"/>
  <c r="AI25" i="24"/>
  <c r="AI26" i="24"/>
  <c r="AI27" i="24"/>
  <c r="Z29" i="24"/>
  <c r="Z30" i="24"/>
  <c r="AA30" i="24" s="1"/>
  <c r="AH31" i="24"/>
  <c r="Z35" i="24"/>
  <c r="AA35" i="24" s="1"/>
  <c r="Y56" i="24"/>
  <c r="Y58" i="24" s="1"/>
  <c r="X56" i="24"/>
  <c r="E48" i="24"/>
  <c r="Q19" i="24"/>
  <c r="R19" i="24" s="1"/>
  <c r="AH19" i="24"/>
  <c r="O30" i="24"/>
  <c r="AC32" i="24"/>
  <c r="M43" i="24"/>
  <c r="G44" i="24"/>
  <c r="H44" i="24" s="1"/>
  <c r="G45" i="24"/>
  <c r="H45" i="24" s="1"/>
  <c r="Q68" i="24"/>
  <c r="R68" i="24" s="1"/>
  <c r="AD48" i="24"/>
  <c r="AE28" i="24"/>
  <c r="Z27" i="24"/>
  <c r="Z25" i="24"/>
  <c r="AA25" i="24" s="1"/>
  <c r="AA20" i="24"/>
  <c r="Z38" i="24"/>
  <c r="AA38" i="24" s="1"/>
  <c r="Q17" i="24"/>
  <c r="O27" i="24"/>
  <c r="G19" i="24"/>
  <c r="H19" i="24" s="1"/>
  <c r="P35" i="24"/>
  <c r="P30" i="24"/>
  <c r="O26" i="24"/>
  <c r="O25" i="24"/>
  <c r="Y48" i="24"/>
  <c r="AH42" i="24"/>
  <c r="L47" i="24"/>
  <c r="M47" i="24" s="1"/>
  <c r="G51" i="24"/>
  <c r="H51" i="24" s="1"/>
  <c r="G42" i="24"/>
  <c r="H42" i="24" s="1"/>
  <c r="E32" i="24"/>
  <c r="F21" i="24"/>
  <c r="AE30" i="24"/>
  <c r="AF30" i="24" s="1"/>
  <c r="AJ36" i="24"/>
  <c r="G16" i="24"/>
  <c r="H16" i="24" s="1"/>
  <c r="P38" i="24"/>
  <c r="L29" i="24"/>
  <c r="M29" i="24" s="1"/>
  <c r="Y32" i="24"/>
  <c r="G35" i="24"/>
  <c r="H35" i="24" s="1"/>
  <c r="AH41" i="24"/>
  <c r="AH35" i="24"/>
  <c r="Z42" i="24"/>
  <c r="AA42" i="24" s="1"/>
  <c r="O46" i="24"/>
  <c r="X48" i="24"/>
  <c r="AI76" i="24"/>
  <c r="AF15" i="24"/>
  <c r="AH15" i="24"/>
  <c r="O45" i="24"/>
  <c r="AE67" i="24"/>
  <c r="AF67" i="24"/>
  <c r="Q53" i="24"/>
  <c r="F48" i="24"/>
  <c r="R69" i="24"/>
  <c r="K48" i="24"/>
  <c r="AI31" i="24"/>
  <c r="O28" i="24"/>
  <c r="AI29" i="24"/>
  <c r="P46" i="24"/>
  <c r="AE25" i="24"/>
  <c r="AF25" i="24" s="1"/>
  <c r="AE43" i="24"/>
  <c r="AI16" i="24"/>
  <c r="AE17" i="24"/>
  <c r="AI17" i="24"/>
  <c r="AJ17" i="24" s="1"/>
  <c r="AD32" i="24"/>
  <c r="Z47" i="24"/>
  <c r="Z66" i="24"/>
  <c r="AH66" i="24"/>
  <c r="AF42" i="24"/>
  <c r="AE42" i="24"/>
  <c r="AC21" i="24"/>
  <c r="P29" i="24"/>
  <c r="G28" i="24"/>
  <c r="H28" i="24" s="1"/>
  <c r="G69" i="24"/>
  <c r="G15" i="24"/>
  <c r="H15" i="24" s="1"/>
  <c r="O15" i="24"/>
  <c r="AH18" i="24"/>
  <c r="AE18" i="24"/>
  <c r="AF18" i="24"/>
  <c r="Z19" i="24"/>
  <c r="AA19" i="24" s="1"/>
  <c r="O38" i="24"/>
  <c r="M38" i="24"/>
  <c r="G41" i="24"/>
  <c r="H41" i="24" s="1"/>
  <c r="Q52" i="24"/>
  <c r="R52" i="24"/>
  <c r="G53" i="24"/>
  <c r="H53" i="24"/>
  <c r="G67" i="24"/>
  <c r="H67" i="24" s="1"/>
  <c r="P67" i="24"/>
  <c r="Q67" i="24" s="1"/>
  <c r="R67" i="24" s="1"/>
  <c r="AH67" i="24"/>
  <c r="Q54" i="24"/>
  <c r="R54" i="24"/>
  <c r="J48" i="24"/>
  <c r="AE15" i="24"/>
  <c r="L45" i="24"/>
  <c r="M45" i="24" s="1"/>
  <c r="AE20" i="24"/>
  <c r="AF20" i="24" s="1"/>
  <c r="AD56" i="24"/>
  <c r="AD58" i="24" s="1"/>
  <c r="K58" i="24"/>
  <c r="AE68" i="24"/>
  <c r="AH68" i="24"/>
  <c r="AF68" i="24"/>
  <c r="O56" i="24" l="1"/>
  <c r="AJ57" i="24"/>
  <c r="AJ16" i="24"/>
  <c r="AK16" i="24" s="1"/>
  <c r="AJ51" i="24"/>
  <c r="AK51" i="24" s="1"/>
  <c r="AJ69" i="24"/>
  <c r="AJ53" i="24"/>
  <c r="F58" i="24"/>
  <c r="G58" i="24" s="1"/>
  <c r="H58" i="24" s="1"/>
  <c r="AJ46" i="24"/>
  <c r="AK46" i="24" s="1"/>
  <c r="Q27" i="24"/>
  <c r="R27" i="24" s="1"/>
  <c r="Q31" i="24"/>
  <c r="R31" i="24" s="1"/>
  <c r="AJ45" i="24"/>
  <c r="AK45" i="24" s="1"/>
  <c r="Q20" i="24"/>
  <c r="R20" i="24" s="1"/>
  <c r="Q47" i="24"/>
  <c r="R47" i="24" s="1"/>
  <c r="Q41" i="24"/>
  <c r="R41" i="24" s="1"/>
  <c r="G32" i="24"/>
  <c r="H32" i="24" s="1"/>
  <c r="AJ31" i="24"/>
  <c r="AK31" i="24" s="1"/>
  <c r="Q44" i="24"/>
  <c r="R44" i="24" s="1"/>
  <c r="Q26" i="24"/>
  <c r="R26" i="24" s="1"/>
  <c r="AJ44" i="24"/>
  <c r="AK44" i="24" s="1"/>
  <c r="Z21" i="24"/>
  <c r="AA21" i="24" s="1"/>
  <c r="Q43" i="24"/>
  <c r="R43" i="24" s="1"/>
  <c r="AJ47" i="24"/>
  <c r="AK47" i="24" s="1"/>
  <c r="AH48" i="24"/>
  <c r="AJ26" i="24"/>
  <c r="AK26" i="24" s="1"/>
  <c r="Q56" i="24"/>
  <c r="R56" i="24" s="1"/>
  <c r="AJ38" i="24"/>
  <c r="AK38" i="24" s="1"/>
  <c r="Q30" i="24"/>
  <c r="R30" i="24" s="1"/>
  <c r="AJ19" i="24"/>
  <c r="AK19" i="24" s="1"/>
  <c r="AJ27" i="24"/>
  <c r="AK27" i="24" s="1"/>
  <c r="O21" i="24"/>
  <c r="AJ67" i="24"/>
  <c r="AK67" i="24" s="1"/>
  <c r="AJ29" i="24"/>
  <c r="AK29" i="24" s="1"/>
  <c r="Q42" i="24"/>
  <c r="R42" i="24" s="1"/>
  <c r="AJ20" i="24"/>
  <c r="AK20" i="24" s="1"/>
  <c r="AJ68" i="24"/>
  <c r="AK68" i="24" s="1"/>
  <c r="AJ66" i="24"/>
  <c r="AK66" i="24" s="1"/>
  <c r="E64" i="24"/>
  <c r="E71" i="24" s="1"/>
  <c r="Q35" i="24"/>
  <c r="R35" i="24" s="1"/>
  <c r="G56" i="24"/>
  <c r="H56" i="24" s="1"/>
  <c r="AJ42" i="24"/>
  <c r="AK42" i="24" s="1"/>
  <c r="K64" i="24"/>
  <c r="K71" i="24" s="1"/>
  <c r="K73" i="24" s="1"/>
  <c r="Z56" i="24"/>
  <c r="AA56" i="24" s="1"/>
  <c r="L32" i="24"/>
  <c r="M32" i="24" s="1"/>
  <c r="AF56" i="24"/>
  <c r="AC58" i="24"/>
  <c r="AF58" i="24" s="1"/>
  <c r="AI48" i="24"/>
  <c r="G48" i="24"/>
  <c r="H48" i="24" s="1"/>
  <c r="AI32" i="24"/>
  <c r="AI21" i="24"/>
  <c r="AA29" i="24"/>
  <c r="AJ43" i="24"/>
  <c r="AK43" i="24" s="1"/>
  <c r="AE48" i="24"/>
  <c r="AF48" i="24" s="1"/>
  <c r="AJ30" i="24"/>
  <c r="AK30" i="24" s="1"/>
  <c r="AJ41" i="24"/>
  <c r="AK41" i="24" s="1"/>
  <c r="AA76" i="24"/>
  <c r="X58" i="24"/>
  <c r="AH56" i="24"/>
  <c r="AH32" i="24"/>
  <c r="AA66" i="24"/>
  <c r="P21" i="24"/>
  <c r="G21" i="24"/>
  <c r="H21" i="24" s="1"/>
  <c r="Q25" i="24"/>
  <c r="R25" i="24" s="1"/>
  <c r="AA27" i="24"/>
  <c r="O32" i="24"/>
  <c r="Y64" i="24"/>
  <c r="Y71" i="24" s="1"/>
  <c r="Y73" i="24" s="1"/>
  <c r="Z32" i="24"/>
  <c r="AA32" i="24" s="1"/>
  <c r="AJ35" i="24"/>
  <c r="AK35" i="24" s="1"/>
  <c r="AA47" i="24"/>
  <c r="Z48" i="24"/>
  <c r="AA48" i="24" s="1"/>
  <c r="AF28" i="24"/>
  <c r="AJ28" i="24"/>
  <c r="AK28" i="24" s="1"/>
  <c r="Q46" i="24"/>
  <c r="R46" i="24" s="1"/>
  <c r="P48" i="24"/>
  <c r="AI58" i="24"/>
  <c r="Q29" i="24"/>
  <c r="R29" i="24" s="1"/>
  <c r="P32" i="24"/>
  <c r="AJ25" i="24"/>
  <c r="AK25" i="24" s="1"/>
  <c r="Q15" i="24"/>
  <c r="R15" i="24" s="1"/>
  <c r="AI56" i="24"/>
  <c r="L48" i="24"/>
  <c r="M48" i="24" s="1"/>
  <c r="O48" i="24"/>
  <c r="Q38" i="24"/>
  <c r="R38" i="24" s="1"/>
  <c r="AE21" i="24"/>
  <c r="AF21" i="24" s="1"/>
  <c r="AH21" i="24"/>
  <c r="AD64" i="24"/>
  <c r="AD71" i="24" s="1"/>
  <c r="AD73" i="24" s="1"/>
  <c r="AE56" i="24"/>
  <c r="Q28" i="24"/>
  <c r="R28" i="24" s="1"/>
  <c r="J64" i="24"/>
  <c r="Q45" i="24"/>
  <c r="R45" i="24" s="1"/>
  <c r="AE32" i="24"/>
  <c r="AF32" i="24" s="1"/>
  <c r="L58" i="24"/>
  <c r="M21" i="24"/>
  <c r="AJ18" i="24"/>
  <c r="AK18" i="24"/>
  <c r="AJ15" i="24"/>
  <c r="AK15" i="24" s="1"/>
  <c r="Q21" i="24" l="1"/>
  <c r="R21" i="24" s="1"/>
  <c r="P58" i="24"/>
  <c r="Q58" i="24" s="1"/>
  <c r="R58" i="24" s="1"/>
  <c r="F64" i="24"/>
  <c r="F71" i="24" s="1"/>
  <c r="F73" i="24" s="1"/>
  <c r="O64" i="24"/>
  <c r="O71" i="24" s="1"/>
  <c r="AJ48" i="24"/>
  <c r="AK48" i="24" s="1"/>
  <c r="AJ32" i="24"/>
  <c r="AK32" i="24" s="1"/>
  <c r="AJ56" i="24"/>
  <c r="AK56" i="24" s="1"/>
  <c r="AI64" i="24"/>
  <c r="AI71" i="24" s="1"/>
  <c r="AI73" i="24" s="1"/>
  <c r="Q32" i="24"/>
  <c r="R32" i="24" s="1"/>
  <c r="AC64" i="24"/>
  <c r="AC71" i="24" s="1"/>
  <c r="AC73" i="24" s="1"/>
  <c r="AE58" i="24"/>
  <c r="AH58" i="24"/>
  <c r="AH64" i="24" s="1"/>
  <c r="Z58" i="24"/>
  <c r="X64" i="24"/>
  <c r="X71" i="24" s="1"/>
  <c r="X73" i="24" s="1"/>
  <c r="G64" i="24"/>
  <c r="H64" i="24" s="1"/>
  <c r="AJ21" i="24"/>
  <c r="E73" i="24"/>
  <c r="Q48" i="24"/>
  <c r="R48" i="24" s="1"/>
  <c r="J71" i="24"/>
  <c r="L64" i="24"/>
  <c r="M64" i="24" s="1"/>
  <c r="G71" i="24" l="1"/>
  <c r="G73" i="24" s="1"/>
  <c r="H73" i="24" s="1"/>
  <c r="P64" i="24"/>
  <c r="P71" i="24" s="1"/>
  <c r="P73" i="24" s="1"/>
  <c r="AE71" i="24"/>
  <c r="AE73" i="24" s="1"/>
  <c r="AF73" i="24" s="1"/>
  <c r="AE64" i="24"/>
  <c r="AF64" i="24" s="1"/>
  <c r="Z64" i="24"/>
  <c r="AA64" i="24" s="1"/>
  <c r="AJ64" i="24"/>
  <c r="AK64" i="24" s="1"/>
  <c r="Z71" i="24"/>
  <c r="AA71" i="24" s="1"/>
  <c r="AH71" i="24"/>
  <c r="AH73" i="24" s="1"/>
  <c r="AJ58" i="24"/>
  <c r="AK58" i="24" s="1"/>
  <c r="AA58" i="24"/>
  <c r="AK21" i="24"/>
  <c r="L71" i="24"/>
  <c r="L73" i="24" s="1"/>
  <c r="J73" i="24"/>
  <c r="O73" i="24"/>
  <c r="H71" i="24" l="1"/>
  <c r="Q71" i="24"/>
  <c r="Q73" i="24" s="1"/>
  <c r="R73" i="24" s="1"/>
  <c r="Q64" i="24"/>
  <c r="R64" i="24" s="1"/>
  <c r="AF71" i="24"/>
  <c r="Z73" i="24"/>
  <c r="AA73" i="24" s="1"/>
  <c r="AJ71" i="24"/>
  <c r="AJ73" i="24" s="1"/>
  <c r="AK73" i="24" s="1"/>
  <c r="M73" i="24"/>
  <c r="M71" i="24"/>
  <c r="R71" i="24" l="1"/>
  <c r="AK71" i="24"/>
</calcChain>
</file>

<file path=xl/comments1.xml><?xml version="1.0" encoding="utf-8"?>
<comments xmlns="http://schemas.openxmlformats.org/spreadsheetml/2006/main">
  <authors>
    <author>Hickson, Chanise</author>
  </authors>
  <commentList>
    <comment ref="J48" authorId="0" shapeId="0">
      <text>
        <r>
          <rPr>
            <b/>
            <sz val="9"/>
            <color indexed="81"/>
            <rFont val="Tahoma"/>
            <family val="2"/>
          </rPr>
          <t>Hickson, Chanise:</t>
        </r>
        <r>
          <rPr>
            <sz val="9"/>
            <color indexed="81"/>
            <rFont val="Tahoma"/>
            <family val="2"/>
          </rPr>
          <t xml:space="preserve">
plug $0.003</t>
        </r>
      </text>
    </comment>
    <comment ref="AC73" authorId="0" shapeId="0">
      <text>
        <r>
          <rPr>
            <b/>
            <sz val="9"/>
            <color indexed="81"/>
            <rFont val="Tahoma"/>
            <family val="2"/>
          </rPr>
          <t>Hickson, Chanise:</t>
        </r>
        <r>
          <rPr>
            <sz val="9"/>
            <color indexed="81"/>
            <rFont val="Tahoma"/>
            <family val="2"/>
          </rPr>
          <t xml:space="preserve">
$0.012 plug</t>
        </r>
      </text>
    </comment>
  </commentList>
</comments>
</file>

<file path=xl/sharedStrings.xml><?xml version="1.0" encoding="utf-8"?>
<sst xmlns="http://schemas.openxmlformats.org/spreadsheetml/2006/main" count="381" uniqueCount="194">
  <si>
    <t>METROPOLITAN TRANSPORTATION AUTHORITY</t>
  </si>
  <si>
    <t>($ in millions)</t>
  </si>
  <si>
    <t>Nonreimbursable</t>
  </si>
  <si>
    <t>Pensions</t>
  </si>
  <si>
    <t>Other Fringe Benefits</t>
  </si>
  <si>
    <t>Reimbursable Overhead</t>
  </si>
  <si>
    <t>Total Labor Expenses</t>
  </si>
  <si>
    <t>Non-Labor:</t>
  </si>
  <si>
    <t>Insurance</t>
  </si>
  <si>
    <t>Fuel</t>
  </si>
  <si>
    <t xml:space="preserve"> </t>
  </si>
  <si>
    <t>General Reserve</t>
  </si>
  <si>
    <t>Total Other Expense Adjustments</t>
  </si>
  <si>
    <t>Depreciation</t>
  </si>
  <si>
    <t>Environmental Remediation</t>
  </si>
  <si>
    <t>Total Expenses</t>
  </si>
  <si>
    <t>Month</t>
  </si>
  <si>
    <t>Year-to-Date</t>
  </si>
  <si>
    <t>Debt Service</t>
  </si>
  <si>
    <t>* Variance exceeds 100%.</t>
  </si>
  <si>
    <t>Nonreimb</t>
  </si>
  <si>
    <t>or Reimb</t>
  </si>
  <si>
    <t>Reason for Variance</t>
  </si>
  <si>
    <t>$</t>
  </si>
  <si>
    <t>%</t>
  </si>
  <si>
    <t>NR</t>
  </si>
  <si>
    <t>No variance.</t>
  </si>
  <si>
    <t>R</t>
  </si>
  <si>
    <t>Generic Revenue 
or Expense Category</t>
  </si>
  <si>
    <t>*</t>
  </si>
  <si>
    <t>Claims</t>
  </si>
  <si>
    <t>Other Expense Adjustments</t>
  </si>
  <si>
    <t>Paratransit Service Contracts</t>
  </si>
  <si>
    <t>Maintenance and Other Operating Contracts</t>
  </si>
  <si>
    <t>Professional Service Contracts</t>
  </si>
  <si>
    <t>Materials &amp; Supplies</t>
  </si>
  <si>
    <t>Other Business Expenses</t>
  </si>
  <si>
    <t>Total Non-Labor Expenses</t>
  </si>
  <si>
    <t>Other Expense Adjustments:</t>
  </si>
  <si>
    <t>B&amp;T Capital Transfer</t>
  </si>
  <si>
    <t>Other</t>
  </si>
  <si>
    <t>Interagency Subsidy</t>
  </si>
  <si>
    <t xml:space="preserve">Subsidies </t>
  </si>
  <si>
    <t>Reimbursable</t>
  </si>
  <si>
    <t>Total</t>
  </si>
  <si>
    <t>Favorable</t>
  </si>
  <si>
    <t>(Unfavorable)</t>
  </si>
  <si>
    <t>Actual</t>
  </si>
  <si>
    <t>Variance</t>
  </si>
  <si>
    <t>Percent</t>
  </si>
  <si>
    <t>Revenue</t>
  </si>
  <si>
    <t>Farebox Revenue</t>
  </si>
  <si>
    <t>Vehicle Toll Revenue</t>
  </si>
  <si>
    <t>Other Operating Revenue</t>
  </si>
  <si>
    <t>Capital &amp; Other Reimbursements</t>
  </si>
  <si>
    <t>Total Revenue</t>
  </si>
  <si>
    <t>Expenses</t>
  </si>
  <si>
    <t>Labor:</t>
  </si>
  <si>
    <t xml:space="preserve">Payroll </t>
  </si>
  <si>
    <t>Overtime</t>
  </si>
  <si>
    <t>Health and Welfare</t>
  </si>
  <si>
    <t>OPEB Current Payment</t>
  </si>
  <si>
    <t>Electric Power</t>
  </si>
  <si>
    <t>Amortization of Pension Contribution</t>
  </si>
  <si>
    <t>%,QGC_LEDG_BUD_F00_QRY,CEXP6_30,SPER,FPRODUCT,VBNR,FLEDGER,VBUDGETS</t>
  </si>
  <si>
    <t>%,QMTA_GC_LDGRF00_RPT_VW,CAmt4,SPER,FPRODUCT,VANR,FLEDGER,VACTUALS</t>
  </si>
  <si>
    <t>%,QGC_LEDG_BUD_F00_QRY,CEXP6_30,SPER,FPRODUCT,VBRE,FLEDGER,VBUDGETS</t>
  </si>
  <si>
    <t>%,QMTA_GC_LDGRF00_RPT_VW,CAmt4,SPER_W90X,FPRODUCT,VARE,FLEDGER,VACTUALS</t>
  </si>
  <si>
    <t>%,QGC_LEDG_BUD_F00_QRY,CEXP6_30,SYTD,FPRODUCT,VBNR,FLEDGER,VBUDGETS</t>
  </si>
  <si>
    <t>%,QMTA_GC_LDGRF00_RPT_VW,CAmt4,SYTD_W90X,FPRODUCT,VANR,FLEDGER,VACTUALS</t>
  </si>
  <si>
    <t>%,QGC_LEDG_BUD_F00_QRY,CEXP6_30,SYTD,FPRODUCT,VBRE,FLEDGER,VBUDGETS</t>
  </si>
  <si>
    <t>%,QMTA_GC_LDGRF00_RPT_VW,CAmt4,SYTD_W90REL,FPRODUCT,VARE,FLEDGER,VACTUALS</t>
  </si>
  <si>
    <t>%,QGC_LEDG_BUD_F00_QRY,CPosted_total_amt,SPER,FLEDGER,VBUDGETS</t>
  </si>
  <si>
    <t>%,QMTA_GC_LDGRF00_RPT_VW,CA.POSTED_TOTAL_AMT,SPER,FLEDGER,VACTUALS</t>
  </si>
  <si>
    <t>DO NOT DELETE HIDDEN COLUMNS</t>
  </si>
  <si>
    <t>Consolidated Accrual Statement of Operations by Category</t>
  </si>
  <si>
    <t>DO NOT DELETE</t>
  </si>
  <si>
    <t>nbv</t>
  </si>
  <si>
    <t>November</t>
  </si>
  <si>
    <t>2010</t>
  </si>
  <si>
    <t>11</t>
  </si>
  <si>
    <t>Error</t>
  </si>
  <si>
    <t>Mid-Year Forecast</t>
  </si>
  <si>
    <t>MTA01</t>
  </si>
  <si>
    <t>MTA CONSOLIDATED</t>
  </si>
  <si>
    <t>%,R,FACCOUNT,TBUDGET_REPORTING,NFAREBOX_REVENUE,FBUSINESS_UNIT,TMTA_BUDGET_BU_TREE,NMTA01,FDEPTID,TMTA_GC_DEPTS,NHQ_DEPTS</t>
  </si>
  <si>
    <t>%,R,FACCOUNT,TBUDGET_REPORTING,NVEHICLE_TOLL_REV,FBUSINESS_UNIT,TMTA_BUDGET_BU_TREE,NMTA01,FDEPTID,TMTA_GC_DEPTS,NHQ_DEPTS</t>
  </si>
  <si>
    <t>%,R,FACCOUNT,V41161</t>
  </si>
  <si>
    <r>
      <t>Additional Actions for Budget Balance: Revenue Impact</t>
    </r>
    <r>
      <rPr>
        <vertAlign val="superscript"/>
        <sz val="11"/>
        <rFont val="Arial"/>
        <family val="2"/>
      </rPr>
      <t>1</t>
    </r>
  </si>
  <si>
    <t>%,R,FACCOUNT,V41167</t>
  </si>
  <si>
    <t>Student Fare</t>
  </si>
  <si>
    <t>%,R,FACCOUNT,TBUDGET_REPORTING,NOTHER_OPER_REVENUE,NINVESTMENT_INCOME,FBUSINESS_UNIT,TMTA_BUDGET_BU_TREE,NMTA01,FDEPTID,TMTA_GC_DEPTS,NHQ_DEPTS</t>
  </si>
  <si>
    <t>%,R,FACCOUNT,TBUDGET_REPORTING,NCAP_AND_OTH_REIMBURS,FBUSINESS_UNIT,TMTA_BUDGET_BU_TREE,NMTA01,FDEPTID,TMTA_GC_DEPTS,NHQ_DEPTS</t>
  </si>
  <si>
    <t>Adopted Budget</t>
  </si>
  <si>
    <t>Check</t>
  </si>
  <si>
    <t>%,FACCOUNT,TBUDGET_REPORTING,NPAYROLL,FBUSINESS_UNIT,TMTA_BUDGET_BU_TREE,NMTA01,FDEPTID,TMTA_GC_DEPTS,NHQ_DEPTS</t>
  </si>
  <si>
    <t>%,FACCOUNT,V42120,FBUSINESS_UNIT,TMTA_BUDGET_BU_TREE,NMTA01,FDEPTID,TMTA_GC_DEPTS,NHQ_DEPTS</t>
  </si>
  <si>
    <t>%,FACCOUNT,V42210,FBUSINESS_UNIT,TMTA_BUDGET_BU_TREE,NMTA01,FDEPTID,TMTA_GC_DEPTS,NHQ_DEPTS</t>
  </si>
  <si>
    <t>%,FACCOUNT,V42237,FBUSINESS_UNIT,TMTA_BUDGET_BU_TREE,NMTA01,FDEPTID,TMTA_GC_DEPTS,NHQ_DEPTS</t>
  </si>
  <si>
    <t>%,FACCOUNT,TBUDGET_REPORTING,NPENSIONS,FBUSINESS_UNIT,TMTA_BUDGET_BU_TREE,NMTA01,FDEPTID,TMTA_GC_DEPTS,NHQ_DEPTS</t>
  </si>
  <si>
    <t>%,FACCOUNT,TBUDGET_REPORTING,NOTHER_FRINGE_BENEFIT,FBUSINESS_UNIT,TMTA_BUDGET_BU_TREE,NMTA01,FDEPTID,TMTA_GC_DEPTS,NHQ_DEPTS</t>
  </si>
  <si>
    <t>%,FACCOUNT,V42240,FBUSINESS_UNIT,TMTA_BUDGET_BU_TREE,NMTA01,FDEPTID,TMTA_GC_DEPTS,NHQ_DEPTS</t>
  </si>
  <si>
    <t>%,FACCOUNT,TBUDGET_REPORTING,NTRACTION&amp;PROPULSION,FBUSINESS_UNIT,TMTA_BUDGET_BU_TREE,NMTA01,FDEPTID,TMTA_GC_DEPTS,NHQ_DEPTS</t>
  </si>
  <si>
    <t>Traction Power</t>
  </si>
  <si>
    <t>Non-Traction Power</t>
  </si>
  <si>
    <t>%,FACCOUNT,TBUDGET_REPORTING,NFUEL_FOR_BUSES&amp;TRAIN,FBUSINESS_UNIT,TMTA_BUDGET_BU_TREE,NMTA01,FDEPTID,TMTA_GC_DEPTS,NHQ_DEPTS</t>
  </si>
  <si>
    <t>Revenue Vehicle Fuel</t>
  </si>
  <si>
    <t>Non-Revenue Fuel</t>
  </si>
  <si>
    <t>%,FACCOUNT,V42410,FBUSINESS_UNIT,TMTA_BUDGET_BU_TREE,NMTA01,FDEPTID,TMTA_GC_DEPTS,NHQ_DEPTS</t>
  </si>
  <si>
    <t>%,FACCOUNT,V42420,FBUSINESS_UNIT,TMTA_BUDGET_BU_TREE,NMTA01,FDEPTID,TMTA_GC_DEPTS,NHQ_DEPTS</t>
  </si>
  <si>
    <t>%,FACCOUNT,V42510,FBUSINESS_UNIT,TMTA_BUDGET_BU_TREE,NMTA01,FDEPTID,TMTA_GC_DEPTS,NHQ_DEPTS</t>
  </si>
  <si>
    <t>%,FACCOUNT,TBUDGET_REPORTING,NMAINT_OTHER_OPER_CON,FBUSINESS_UNIT,TMTA_BUDGET_BU_TREE,NMTA01,FDEPTID,TMTA_GC_DEPTS,NHQ_DEPTS</t>
  </si>
  <si>
    <t>%,FACCOUNT,TBUDGET_REPORTING,NPROFESSIONAL_SERV.CO,FBUSINESS_UNIT,TMTA_BUDGET_BU_TREE,NMTA01,FDEPTID,TMTA_GC_DEPTS,NHQ_DEPTS</t>
  </si>
  <si>
    <t>%,FACCOUNT,TBUDGET_REPORTING,NMATERIALS_SUPPLIES,FBUSINESS_UNIT,TMTA_BUDGET_BU_TREE,NMTA01,FDEPTID,TMTA_GC_DEPTS,NHQ_DEPTS</t>
  </si>
  <si>
    <t>%,FACCOUNT,TBUDGET_REPORTING,NOTHER_BUSINESS_EXP,FBUSINESS_UNIT,TMTA_BUDGET_BU_TREE,NMTA01,FDEPTID,TMTA_GC_DEPTS,NHQ_DEPTS</t>
  </si>
  <si>
    <t>%,FACCOUNT,VBT1000,VBT1010,FBUSINESS_UNIT,TMTA_BUDGET_BU_TREE,NMTA01,FDEPTID,TMTA_GC_DEPTS,NHQ_DEPTS</t>
  </si>
  <si>
    <t>%,FACCOUNT,V42260,FBUSINESS_UNIT,TMTA_BUDGET_BU_TREE,NMTA01,FDEPTID,TMTA_GC_DEPTS,NHQ_DEPTS</t>
  </si>
  <si>
    <t>GASB Account</t>
  </si>
  <si>
    <t>%,FACCOUNT,V42912,FBUSINESS_UNIT,TMTA_BUDGET_BU_TREE,NMTA01,FDEPTID,TMTA_GC_DEPTS,NHQ_DEPTS</t>
  </si>
  <si>
    <t>%,FACCOUNT,V51780,V51670,V51680,V51690,FBUSINESS_UNIT,TMTA_BUDGET_BU_TREE,NMTAHQ,FDEPTID,TMTA_GC_DEPTS,NHQ_DEPTS</t>
  </si>
  <si>
    <t>To report only consolidated</t>
  </si>
  <si>
    <t>%,FACCOUNT,V45020,FBUSINESS_UNIT,TMTA_BUDGET_BU_TREE,NMTA01,FDEPTID,TMTA_GC_DEPTS,NHQ_DEPTS</t>
  </si>
  <si>
    <t>Gap Closing Expenses:</t>
  </si>
  <si>
    <t>%,FACCOUNT,V41162</t>
  </si>
  <si>
    <r>
      <t>Additional Actions for Budget Balance: Expense Impact</t>
    </r>
    <r>
      <rPr>
        <vertAlign val="superscript"/>
        <sz val="11"/>
        <rFont val="Arial"/>
        <family val="2"/>
      </rPr>
      <t>1</t>
    </r>
  </si>
  <si>
    <t>Total Gap Closing Expenses</t>
  </si>
  <si>
    <t>Total Expenses before Non-Cash Liability Adjs.</t>
  </si>
  <si>
    <t>%,FACCOUNT,TBUDGET_REPORTING,NDEPRECIATION,FBUSINESS_UNIT,TMTA_BUDGET_BU_TREE,NMTA01,FDEPTID,TMTA_GC_DEPTS,NHQ_DEPTS</t>
  </si>
  <si>
    <t>%,FACCOUNT,V42236,FDEPTID,TMTA_GC_DEPTS,NHQ_DEPTS</t>
  </si>
  <si>
    <t>OPEB Obligation</t>
  </si>
  <si>
    <t>%,FACCOUNT,V42238,FDEPTID,TMTA_GC_DEPTS,NHQ_DEPTS</t>
  </si>
  <si>
    <t>CASH SUBSIDY</t>
  </si>
  <si>
    <t>Net Surplus/(Deficit) excluding Subsidies and Debt Service</t>
  </si>
  <si>
    <t>Budget</t>
  </si>
  <si>
    <t>%,R,FACCOUNT,V51111,V51112,V51113,V51114,V51115,V51116,V51117,V51118,V51140,V51141,V51150,V51210,V51220,V51232,V51240,V51250,V51310,V51320,V51330,V51340,V51350,V51360,V51400,V51410,V51420,V51440,V51450,V51460,V51470,V51480,V51490,V51500,V51710,V51720,V51801,V51802,V51790,V51803,FBUSINESS_UNIT,VMTAHQ</t>
  </si>
  <si>
    <t>Subsidies</t>
  </si>
  <si>
    <t>%,FACCOUNT,VDS6000,VDS1000,VDS1001,VDS2000,VDS2001,VDS3000,VDS3001,VDS4000,VDS4001,VDS5000,VDS5001,VDS5010,VDS6001,VDS6002,VDS7000,FPRODUCT,VANR,VBNR,FBUSINESS_UNIT,VBRTUN,VCRRBU,VMTBUS,VNYCTR,VMTAHQ</t>
  </si>
  <si>
    <t>-- Differences are due to rounding.</t>
  </si>
  <si>
    <r>
      <t>1</t>
    </r>
    <r>
      <rPr>
        <sz val="10"/>
        <rFont val="Arial"/>
        <family val="2"/>
      </rPr>
      <t xml:space="preserve">AABB actual operating savings are captured within the category construct of MTA's traditional financial statements.  </t>
    </r>
  </si>
  <si>
    <r>
      <t>1</t>
    </r>
    <r>
      <rPr>
        <sz val="10"/>
        <rFont val="Arial"/>
        <family val="2"/>
      </rPr>
      <t>AABB actual operating savings are captured within the category construct of MTA's traditional financial statements.</t>
    </r>
  </si>
  <si>
    <t>Variance due to timing differences in project completions.</t>
  </si>
  <si>
    <t>January Year-to-Date</t>
  </si>
  <si>
    <t>OPEB - Current Payment</t>
  </si>
  <si>
    <t>January 2016</t>
  </si>
  <si>
    <t>FEBRUARY FINANCIAL PLAN - 2016 ADOPTED BUDGET</t>
  </si>
  <si>
    <t>Adopted
Budget</t>
  </si>
  <si>
    <t>Note: Results are based on the preliminary close of the general ledger and are subject to review and adjustment.  Please note that the current months’ actuals do not include post-close adjustments, which will be captured in the subsequent month’s YTD results.</t>
  </si>
  <si>
    <t>Agency variances were minor.</t>
  </si>
  <si>
    <t>GASB 68 Pension Adjustment</t>
  </si>
  <si>
    <t>OPEB Liability Adjustment</t>
  </si>
  <si>
    <t>Reimbursable revenue and expense activity are primarily influenced by the nature and timing of project activity. Accordingly, variances reflect the impact of the aforementioned influences as well as changes in reimbursement and vacancy assumptions, refinements to project scheduling, as well as project delays/accelerations. At MTAHQ, impacts reflect reimbursable directed patrol (police coverage) requirements. The following lists the major contributors of the variance by Agency.</t>
  </si>
  <si>
    <t>GASB 75 Pension Adjustment</t>
  </si>
  <si>
    <t>The GASB adjustment reflects the value associated with the unfunded accrued liability for post-employment health benefits.</t>
  </si>
  <si>
    <t xml:space="preserve">YTD results continue to reflect savings from the impact of favorably negotiated contract modifications. </t>
  </si>
  <si>
    <t>EXPLANATION OF VARIANCES BETWEEN FINAL ESTIMATE AND PRELIMINARY ACTUAL - ACCRUAL BASIS</t>
  </si>
  <si>
    <t>CONSOLIDATED ACCRUAL STATEMENT OF OPERATIONS BY CATEGORY</t>
  </si>
  <si>
    <t>Passenger revenue was higher at NYCT by $31.5M due to higher subway and bus ridership. These results were partially offset by unfavorable variances of ($7.6M) at MNR and ($2.5M) at the LIRR primarily due to lower ridership and yields.</t>
  </si>
  <si>
    <t xml:space="preserve">NYCT and SIR were favorable by $15.5M and $0.9M, respectively, due to higher-than-forecasted credits. The LIRR and MTAHQ were favorable by $3.8M and $0.6M, respectively, due to vacancies.  Lower rates were responsible for the favorable variance of $2.0M at MNR.  These results were partially offset by an unfavorable variance of ($12.3M) at MTA Bus due to higher medical expenses. </t>
  </si>
  <si>
    <t xml:space="preserve">NYCT was unfavorable by ($3.0M) mainly due to timing. MTAHQ was unfavorable by ($1.8M) due to higher expenses. MTA Bus was unfavorable by ($1.8M) due to higher medical expenses. These results were partially offset by favorable variances of $3.9M at the LIRR due to fewer retirees; and $0.9M at MNR due to lower rates.  </t>
  </si>
  <si>
    <t>NYCT was favorable by $14.7M due to Workers' Compensation accrued reserve requirements. MTA Bus was favorable by $7.4M due to timing. MTAHQ and B&amp;T were favorable by $3.6M and $1.4M, respectively, due to vacancies. These results were partially offset by unfavorable variances of ($3.6M) at the LIRR due to higher FELA indemnity reserves; and ($2.1M) at MNR due to higher labor expenses, employee reimbursements and an employee claims provision.</t>
  </si>
  <si>
    <t>Timing was responsible for an unfavorable variance of ($7.3M) at FMTAC, and partially offset by favorable variances of $1.7M at MTA Bus and $0.8M at MTAHQ. Also, B&amp;T was unfavorable by ($4.8M) due to a higher than estimated actuarial adjustment to the general liability reserve.</t>
  </si>
  <si>
    <t xml:space="preserve">Timing differences in project completions and assets reaching beneficial use resulted in unfavorable variances of ($91.2M) at NYCT, ($14.4M) at B&amp;T, and ($1.0M) at the LIRR and favorable variances of $16.8M at MNR, $12.0M at MTA Bus, $6.1M at MTAHQ, and $4.4M at SIR.
</t>
  </si>
  <si>
    <t>Reflects Agencies' adjustments to account for net pension liability. NYCT, B&amp;T, and the LIRR were unfavorable by ($250.7M), ($17.8M) and ($13.8M), respectively, partially offset by favorable variances of $110.7M, $2.3M and $0.7M at MTA Bus, MNR and SIR, respectively.</t>
  </si>
  <si>
    <t xml:space="preserve">Favorable variance: $0.5M at the LIRR. Other Agency variances were minor. </t>
  </si>
  <si>
    <t xml:space="preserve">The unfavorable results are primarily due to lower average toll yield compared to forecast. </t>
  </si>
  <si>
    <t>Timing was largely responsible for the favorable variances of $13.3M at MTAHQ, $1.1M at NYCT and $0.7M at MTA Bus, and for the unfavorable variance of ($0.6M) at B&amp;T. Additionally, MNR had a $1.5M favorable variance due to lower rates and the LIRR was ($1.6M) unfavorable pending results of the final actuarial report.</t>
  </si>
  <si>
    <t>Timing was mainly responsible for the unfavorable variance of ($4.1M) at NYCT, which is still under review. This result was partially offset by a favorable variance of $1.0M at MNR due to lower rates. Other agency variences were minor.</t>
  </si>
  <si>
    <t>Timing was largely responsible for the unfavorable variances of ($44.7M) at FMTAC and ($11.6M) at MTA Bus  Additionally, MNR had a ($2.3M) unfavorable variance due to higher passenger claims. Other agency variences were minor.</t>
  </si>
  <si>
    <t xml:space="preserve">The overall favorable result was mainly attributable to revised spending assumptions and timing. These factors resulted in lower costs of $23.0M at NYCT due to the timing of revenue and non-revenue vehicle maintenance &amp; repair expenses and auto purchases; $18.8M at MTA Bus due to delays in shop programs, installation of new bus technology, and facility maintenance; $15.8M at MTAHQ due to the timing of MTA IT telephone service, maintenance &amp; repairs, including Gowanus HOV lane expenses, real estate rentals,  and janitorial services; $14.1M at B&amp;T for major and routine maintenance, security and surveillance equipment, and the E-ZPass Customer Service Center; $4.7M at MNR due to delays in locomotive overhauls, as well as lower expenses for miscellaneous maintenance; and $3.6M at SIR due to lower work requirements and timing. Partially offsetting these results was an unfavorable variance of ($2.3M) at the LIRR due to higher right-of-way activities, bussing services, elevator &amp; escalator maintenance, and Heating, Venting and Air Conditioning (HVAC) maintenance. </t>
  </si>
  <si>
    <t>The overall favorable outcome was mainly attributable to timing and curtailed spending, reflecting lower costs of $111.5M at MTAHQ primarily due to recoveries, a waiver for a NYS Assessment, the timing of IT hardware, software, maintenance and consulting costs, engineering services, and office equipment and maintenance; $17.6M at MTA Bus due to the timing of interagency charges, New Fare Payment System/OMNY costs, and new bus technology; $10.4M at B&amp;T due to lower bond issuance costs, planning studies and engineering services; $9.3M at NYCT largely due to IT-related requirements and bond services expenses; and $2.4M at MNR due to lower costs for consulting and engineering services.  Partially offsetting these results was an unfavorable variance of ($0.9M) at the LIRR due to higher-than-anticipated expenses for biometric clocks, and higher consulting and other outside services fees.</t>
  </si>
  <si>
    <t>MTA Bus and the LIRR were ($1.7M) and ($0.7M) unfavorable, respectively. MNR was $0.9M favorable.</t>
  </si>
  <si>
    <t xml:space="preserve">Favorable variances: $0.8M at NYCT, $0.6M at B&amp;T and $0.5M at MTA CC. Unfavorable variance: ($0.8M) at the LIRR. Other Agency variances were minor.
</t>
  </si>
  <si>
    <t xml:space="preserve">Favorable variance: $29.5M at MNR. Unfavorable variances: ($8.3M) at NYCT and ($4.0M) at the LIRR.
</t>
  </si>
  <si>
    <t xml:space="preserve">Unfavorable variances: ($28.8M) at MTAHQ, ($7.2M) at NYCT and ($1.8M) at the LIRR. Favorable variances: $9.9M at MNR and $1.9M at MTA CC.
</t>
  </si>
  <si>
    <t xml:space="preserve">The favorable outcome mostly reflects a positive shift in the market value of the invested asset portfolio and higher realized income from the sale of investments at FMTAC, while higher revenue from cellular equipment rentals and unanticipated proceeds from an insurance settlement contributed to the favorable outcome at B&amp;T, $29.1M and $2.4M, respectively. Partially offsetting these results were shortfalls mostly due to lower advertising revenue, at MTA Bus (including lower student fares revenue), NYCT (includig timing); MNR, and the LIRR (including  miscellaneous revenues, with variances of ($3.1M), ($3.1M), ($2.8M), and ($2.5M), respecrtively. </t>
  </si>
  <si>
    <t xml:space="preserve">Higher coverage requirements reflect overspending of ($8.5M) at MTA Bus due to overruns in programmatic/routine maintenance, scheduled service, and vacancy/absentee coverage; ($4.0M) at MNR due to higher programmatic routine maintenance for Reliability Centered Maintenance [RCM] and rolling stock running/infrastructure repairs and timing; and ($0.9M) at MTAHQ for MTA PD coverage requirements mostly in support of Homeless outreach efforts. Partly offsetting these results were favorable outcomes of $8.0M at the LIRR mostly due to lower programmatic/routine maintenance (fleet repairs), fewer weather-related emergencies, and lower unscheduled service; $3.6M at B&amp;T due to underruns across most categories including scheduled service, programmatic/routine maintenance, and safety; and $0.7M at NYCT due to fewer weather emergencies and lower unscheduled service. (See Overtime Decomposition Report for more details)   </t>
  </si>
  <si>
    <t xml:space="preserve">MTAHQ was ($20.0M) unfavorable due to the timing of recoveries. NYCT and B&amp;T were unfavorable by ($13.1M) and ($2.7M), respectively, due to lower project activity.  These results were partially offset by favorable outcomes of $8.3M at the LIRR, $4.1M at MNR, $1.3M at MTA Bus and $1.2M due to the timing of project activity.  </t>
  </si>
  <si>
    <t>The favorable YTD outcome reflects lower rates at the LIRR, MNR and SIR of $3.0M, $2.9M and $1.6M, respectively; coupled with the impact of a favorable mix of timing and lower expenses, $1.3M at MTAHQ and $0.8M at B&amp;T.  Partially offsetting these results was an unfavorable variance of ($3.8M) at NYCT due to higher rates and consumption.</t>
  </si>
  <si>
    <t>Higher material requirements was largely responsible for the unfavorable results of ($12.9M) at NYCT; ($4.5M) at MNR due to higher usage for RCM programs and rolling stock/infrastructure repairs; and ($3.9M) at the LIRR for fleet modifications, higher Reliability Centered Maintenance (RCM) activity, and higher right-of-way material requirements. Partially offsetting these results were favorable variances of $7.1M at MTA Bus for the New Fare System/OMNY, the SBS rollout, and lower general maintenance expenses; $1.2M at B&amp;T for a variety of small equipment and supply categories, and $0.8M at SIR due to lower requirements.</t>
  </si>
  <si>
    <t>Unfavorable variances: ($56.5M) at MNR, ($8.2M) at NYCT, ($6.2M) B&amp;T, and ($5.1M) at MTACC. Favorable variances: $46.4M at the LIRR and $6.7M at MTAHQ</t>
  </si>
  <si>
    <t>Favorable variances: $17.4M at NYCT, $3.5M at the LIRR, $2.4M at B&amp;T, $1.7M at MTACC, $1.5M at SIR, and $0.8M at MTAHQ. Unfavorable variances: ($0.9M) at MTA Bus and ($0.5M) at MNR.</t>
  </si>
  <si>
    <t>Unfavorable variances: ($10.3M) at the LIRR, ($0.9M) at MNR, and ($0.6M) at SIR. Favorable variances: $3.4M at NYCT and $0.8M at MTAHQ. (See Overtime Decomposition Report for more details)</t>
  </si>
  <si>
    <t xml:space="preserve">Favorable variances: $20.0M at MTAHQ, $13.1M at NYCT, and $2.7M at B&amp;T. Unfavorable variances: ($8.3M) at the LIRR, ($3.9M) at MNR, ($1.3M) at MTA Bus, and ($1.2M) at SIR.  </t>
  </si>
  <si>
    <t>Unfavorable variances: ($19.8M) at the LIRR, $12.8M at NYCT, and ($0.6M) at SIR. Favorable variances: $22.7M at MNR and $0.9M at MTA Bus.</t>
  </si>
  <si>
    <t>Reflects the impact of a Generally Accepted Accounting Principles (GAAP) change in OPEB liability (GASB 75). The favorable variances were $1,111.5M at NYCT, $100.2M at MTA Bus, $99.6M at the LIRR, $95.9 at MNR, $40.1M at B&amp;T, $31.8M at MTAHQ, and $7.2M at SIR.</t>
  </si>
  <si>
    <t xml:space="preserve">The MTA-wide hiring freeze had a favorable impact on MTA Agencies, although some Agencies had unfavorable offsets that resulted in a net negative variance. The LIRR (including higher sick pay law claim credits and vacation pay accruals), NYCT, MTAHQ, and SIR had favorable variances of $11.0M, $9.4M, $6.3M, and $1.3M, respectively. These results were partially offset by interagency billing, retro payment and timing at MTA Bus ($16.8M), the unfavorable timing of Retroactive Wage Adjustment (RWA) accruals and higher reserve payments at MNR ($8.2M), coupled lower than anticipated capital reimbursement offsets at B&amp;T ($0.8M).  </t>
  </si>
  <si>
    <t xml:space="preserve">Unfavorable variances: ($2.4M) at the LIRR; and ($1.4M) at NYCT. Favorable variance: $1.2M at MTA Bus. </t>
  </si>
  <si>
    <t>Favorable variances: $4.8M at NYCT; and $0.8M at SIR. Unfavorable variance: ($2.6M) at the LIRR.</t>
  </si>
  <si>
    <t>Unfavorable variance: ($1.8M) at NYCT. Favorable variance: $0.5M at MNR.</t>
  </si>
  <si>
    <t>MTAHQ was favorable by $13.4M due to the timing of fare evasion recovery payments.  The LIRR was favorable by $3.8M due to an Amtrak settlement, lower bad debts reserves and restricted spending on office supplies, print and stationery supplies and other miscellaneous expenses. B&amp;T was favorable by $1.8M due to lower-than-estimated toll collection processing fees. MTA Bus was favorable by $1.4M mainly due to the timing of Automatic Fare Collection (AFC) fees. MNR was favorable by $1.3M due to lower print, stationery and other miscellaneous expenses, as well as lower subsidy payments to New Jersey Transit. SIR was lower by $1.1M due to timing. Partially offsetting these results were unfavorable variances of ($4.2M) at FMTAC due to lower general &amp; administrative, commissions, and safety loss control costs; and ($0.7M) at NYCT.</t>
  </si>
  <si>
    <t xml:space="preserve">The YTD variance of ($94.5M) reflected unfavorable accruals for PBT of ($52.1M), NYC Operating Assistance of ($35.0M) and MTA Aid of ($29.7M), all mostly timing related and will be reversed with the final 2019 year-end reconciliation by MTA Accounting and NYC transactions for operating assistance. This was offset by favorable  Urban Tax of $15.2M due to higher real estate transactions in NYC and MRT transactions of $9.5M due to strong mortgage activity. </t>
  </si>
  <si>
    <t>Favorable variance of $33.8 million primarily due to lower-than-budgeted variable rates and timing related to the realization of investment income.</t>
  </si>
  <si>
    <t>DECEMBER 2019 YEAR-TO-DATE</t>
  </si>
  <si>
    <t>DECEMBER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</si>
</sst>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2">
    <numFmt numFmtId="5" formatCode="&quot;$&quot;#,##0_);\(&quot;$&quot;#,##0\)"/>
    <numFmt numFmtId="8" formatCode="&quot;$&quot;#,##0.00_);[Red]\(&quot;$&quot;#,##0.00\)"/>
    <numFmt numFmtId="41" formatCode="_(* #,##0_);_(* \(#,##0\);_(* &quot;-&quot;_);_(@_)"/>
    <numFmt numFmtId="44" formatCode="_(&quot;$&quot;* #,##0.00_);_(&quot;$&quot;* \(#,##0.00\);_(&quot;$&quot;* &quot;-&quot;??_);_(@_)"/>
    <numFmt numFmtId="43" formatCode="_(* #,##0.00_);_(* \(#,##0.00\);_(* &quot;-&quot;??_);_(@_)"/>
    <numFmt numFmtId="164" formatCode="#,##0.0_);\(#,##0.0\)"/>
    <numFmt numFmtId="165" formatCode="#,##0.000_);\(#,##0.000\)"/>
    <numFmt numFmtId="166" formatCode="0.0_);\(0.0\)"/>
    <numFmt numFmtId="167" formatCode="&quot;$&quot;#,##0.0_);\(&quot;$&quot;#,##0.0\)"/>
    <numFmt numFmtId="168" formatCode="&quot;$&quot;#,##0.000_);\(&quot;$&quot;#,##0.000\)"/>
    <numFmt numFmtId="169" formatCode="0.0"/>
    <numFmt numFmtId="170" formatCode="0.0%"/>
    <numFmt numFmtId="171" formatCode="0.0%;\(0.0%\)"/>
    <numFmt numFmtId="172" formatCode="_([$€-2]* #,##0.00_);_([$€-2]* \(#,##0.00\);_([$€-2]* &quot;-&quot;??_)"/>
    <numFmt numFmtId="173" formatCode=";;"/>
    <numFmt numFmtId="174" formatCode="#,##0.000"/>
    <numFmt numFmtId="175" formatCode="0.000"/>
    <numFmt numFmtId="176" formatCode="#,###_);\(#,###\)"/>
    <numFmt numFmtId="177" formatCode="&quot;$&quot;#,##0.0"/>
    <numFmt numFmtId="178" formatCode="#,##0.00000"/>
    <numFmt numFmtId="179" formatCode="#,##0.000000"/>
    <numFmt numFmtId="180" formatCode="#,##0.000_);[Red]\(#,##0.000\)"/>
  </numFmts>
  <fonts count="138">
    <font>
      <sz val="10"/>
      <name val="Arial"/>
    </font>
    <font>
      <sz val="11"/>
      <color theme="1"/>
      <name val="Calibri"/>
      <family val="2"/>
      <scheme val="minor"/>
    </font>
    <font>
      <sz val="11"/>
      <color theme="1"/>
      <name val="Calibri"/>
      <family val="2"/>
      <scheme val="minor"/>
    </font>
    <font>
      <sz val="10"/>
      <name val="Arial"/>
      <family val="2"/>
    </font>
    <font>
      <b/>
      <sz val="9"/>
      <name val="Arial"/>
      <family val="2"/>
    </font>
    <font>
      <sz val="10"/>
      <name val="MS Sans Serif"/>
      <family val="2"/>
    </font>
    <font>
      <sz val="10"/>
      <name val="Arial"/>
      <family val="2"/>
    </font>
    <font>
      <b/>
      <u/>
      <sz val="10"/>
      <name val="Arial"/>
      <family val="2"/>
    </font>
    <font>
      <b/>
      <sz val="10"/>
      <name val="Arial"/>
      <family val="2"/>
    </font>
    <font>
      <sz val="10"/>
      <color indexed="8"/>
      <name val="HLV"/>
    </font>
    <font>
      <b/>
      <sz val="14"/>
      <name val="Arial"/>
      <family val="2"/>
    </font>
    <font>
      <b/>
      <sz val="11"/>
      <name val="Arial"/>
      <family val="2"/>
    </font>
    <font>
      <b/>
      <sz val="12"/>
      <name val="Arial"/>
      <family val="2"/>
    </font>
    <font>
      <sz val="11"/>
      <name val="Arial"/>
      <family val="2"/>
    </font>
    <font>
      <b/>
      <u/>
      <sz val="11"/>
      <name val="Arial"/>
      <family val="2"/>
    </font>
    <font>
      <sz val="8"/>
      <name val="Arial"/>
      <family val="2"/>
    </font>
    <font>
      <sz val="12"/>
      <name val="Arial"/>
      <family val="2"/>
    </font>
    <font>
      <u/>
      <sz val="12"/>
      <name val="Arial"/>
      <family val="2"/>
    </font>
    <font>
      <sz val="10"/>
      <name val="Arial"/>
      <family val="2"/>
    </font>
    <font>
      <sz val="10"/>
      <name val="Arial"/>
      <family val="2"/>
    </font>
    <font>
      <sz val="10"/>
      <name val="Arial"/>
      <family val="2"/>
    </font>
    <font>
      <sz val="1"/>
      <color indexed="8"/>
      <name val="Courier"/>
      <family val="3"/>
    </font>
    <font>
      <i/>
      <sz val="1"/>
      <color indexed="8"/>
      <name val="Courier"/>
      <family val="3"/>
    </font>
    <font>
      <sz val="10"/>
      <name val="MS Sans Serif"/>
      <family val="2"/>
    </font>
    <font>
      <b/>
      <sz val="10"/>
      <name val="MS Sans Serif"/>
      <family val="2"/>
    </font>
    <font>
      <sz val="10"/>
      <name val="Arial"/>
      <family val="2"/>
    </font>
    <font>
      <sz val="10"/>
      <color rgb="FFFF0000"/>
      <name val="Arial"/>
      <family val="2"/>
    </font>
    <font>
      <sz val="10"/>
      <name val="Arial"/>
      <family val="2"/>
    </font>
    <font>
      <sz val="10"/>
      <name val="Arial"/>
      <family val="2"/>
    </font>
    <font>
      <sz val="10"/>
      <name val="Arial"/>
      <family val="2"/>
    </font>
    <font>
      <sz val="10"/>
      <name val="Arial"/>
      <family val="2"/>
    </font>
    <font>
      <b/>
      <i/>
      <sz val="10"/>
      <name val="Arial"/>
      <family val="2"/>
    </font>
    <font>
      <b/>
      <sz val="12"/>
      <name val="Times New Roman"/>
      <family val="1"/>
    </font>
    <font>
      <u/>
      <sz val="8"/>
      <name val="Arial"/>
      <family val="2"/>
    </font>
    <font>
      <vertAlign val="superscript"/>
      <sz val="11"/>
      <name val="Arial"/>
      <family val="2"/>
    </font>
    <font>
      <i/>
      <sz val="8"/>
      <name val="Arial"/>
      <family val="2"/>
    </font>
    <font>
      <sz val="11"/>
      <color rgb="FFFF0000"/>
      <name val="Arial"/>
      <family val="2"/>
    </font>
    <font>
      <vertAlign val="superscript"/>
      <sz val="10"/>
      <name val="Arial"/>
      <family val="2"/>
    </font>
    <font>
      <sz val="10"/>
      <name val="Arial"/>
      <family val="2"/>
    </font>
    <font>
      <sz val="10"/>
      <name val="Arial"/>
      <family val="2"/>
    </font>
    <font>
      <sz val="10"/>
      <name val="Arial"/>
      <family val="2"/>
    </font>
    <font>
      <b/>
      <sz val="9"/>
      <name val="Tahoma"/>
      <family val="2"/>
    </font>
    <font>
      <sz val="10"/>
      <name val="Helv"/>
    </font>
    <font>
      <sz val="9"/>
      <name val="Tahoma"/>
      <family val="2"/>
    </font>
    <font>
      <b/>
      <sz val="11"/>
      <name val="Tahoma"/>
      <family val="2"/>
    </font>
    <font>
      <b/>
      <sz val="10"/>
      <name val="Tahoma"/>
      <family val="2"/>
    </font>
    <font>
      <sz val="10"/>
      <name val="Arial"/>
      <family val="2"/>
    </font>
    <font>
      <sz val="10"/>
      <name val="Arial"/>
      <family val="2"/>
    </font>
    <font>
      <b/>
      <sz val="16"/>
      <name val="Arial"/>
      <family val="2"/>
    </font>
    <font>
      <sz val="10"/>
      <name val="Arial"/>
      <family val="2"/>
    </font>
    <font>
      <sz val="11"/>
      <color theme="0"/>
      <name val="Arial"/>
      <family val="2"/>
    </font>
    <font>
      <sz val="10"/>
      <name val="Arial"/>
      <family val="2"/>
    </font>
    <font>
      <sz val="10"/>
      <name val="Arial"/>
      <family val="2"/>
    </font>
    <font>
      <sz val="10"/>
      <color theme="0"/>
      <name val="Arial"/>
      <family val="2"/>
    </font>
    <font>
      <sz val="8"/>
      <color theme="0"/>
      <name val="Arial"/>
      <family val="2"/>
    </font>
    <font>
      <b/>
      <sz val="11"/>
      <color theme="0"/>
      <name val="Arial"/>
      <family val="2"/>
    </font>
    <font>
      <b/>
      <sz val="9"/>
      <color indexed="81"/>
      <name val="Tahoma"/>
      <family val="2"/>
    </font>
    <font>
      <sz val="9"/>
      <color indexed="81"/>
      <name val="Tahoma"/>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Bookman"/>
    </font>
    <font>
      <sz val="10"/>
      <name val="Geneva"/>
    </font>
    <font>
      <b/>
      <sz val="18"/>
      <color theme="3"/>
      <name val="Cambria"/>
      <family val="2"/>
      <scheme val="major"/>
    </font>
    <font>
      <u/>
      <sz val="8"/>
      <color rgb="FF800080"/>
      <name val="Calibri"/>
      <family val="2"/>
      <scheme val="minor"/>
    </font>
    <font>
      <u/>
      <sz val="8"/>
      <color rgb="FF0000FF"/>
      <name val="Calibri"/>
      <family val="2"/>
      <scheme val="minor"/>
    </font>
    <font>
      <sz val="10"/>
      <name val="Arial"/>
      <family val="2"/>
    </font>
    <font>
      <sz val="10"/>
      <name val="Arial"/>
      <family val="2"/>
    </font>
    <font>
      <sz val="10"/>
      <name val="Arial"/>
      <family val="2"/>
    </font>
    <font>
      <sz val="12"/>
      <color indexed="8"/>
      <name val="Calibri"/>
      <family val="2"/>
    </font>
    <font>
      <sz val="12"/>
      <color indexed="9"/>
      <name val="Calibri"/>
      <family val="2"/>
    </font>
    <font>
      <sz val="12"/>
      <color indexed="20"/>
      <name val="Calibri"/>
      <family val="2"/>
    </font>
    <font>
      <b/>
      <sz val="12"/>
      <color indexed="52"/>
      <name val="Calibri"/>
      <family val="2"/>
    </font>
    <font>
      <b/>
      <sz val="12"/>
      <color indexed="9"/>
      <name val="Calibri"/>
      <family val="2"/>
    </font>
    <font>
      <i/>
      <sz val="12"/>
      <color indexed="23"/>
      <name val="Calibri"/>
      <family val="2"/>
    </font>
    <font>
      <sz val="12"/>
      <color indexed="17"/>
      <name val="Calibri"/>
      <family val="2"/>
    </font>
    <font>
      <sz val="12"/>
      <color indexed="62"/>
      <name val="Calibri"/>
      <family val="2"/>
    </font>
    <font>
      <sz val="12"/>
      <color indexed="52"/>
      <name val="Calibri"/>
      <family val="2"/>
    </font>
    <font>
      <sz val="12"/>
      <color indexed="60"/>
      <name val="Calibri"/>
      <family val="2"/>
    </font>
    <font>
      <b/>
      <sz val="12"/>
      <color indexed="63"/>
      <name val="Calibri"/>
      <family val="2"/>
    </font>
    <font>
      <b/>
      <sz val="12"/>
      <color indexed="8"/>
      <name val="Calibri"/>
      <family val="2"/>
    </font>
    <font>
      <sz val="12"/>
      <color indexed="10"/>
      <name val="Calibri"/>
      <family val="2"/>
    </font>
    <font>
      <sz val="10"/>
      <name val="Arial"/>
      <family val="2"/>
    </font>
    <font>
      <sz val="10"/>
      <color theme="1"/>
      <name val="Arial"/>
      <family val="2"/>
    </font>
  </fonts>
  <fills count="59">
    <fill>
      <patternFill patternType="none"/>
    </fill>
    <fill>
      <patternFill patternType="gray125"/>
    </fill>
    <fill>
      <patternFill patternType="solid">
        <fgColor indexed="9"/>
        <bgColor indexed="9"/>
      </patternFill>
    </fill>
    <fill>
      <patternFill patternType="solid">
        <fgColor indexed="44"/>
        <bgColor indexed="64"/>
      </patternFill>
    </fill>
    <fill>
      <patternFill patternType="solid">
        <fgColor rgb="FFFFFF00"/>
        <bgColor indexed="64"/>
      </patternFill>
    </fill>
    <fill>
      <patternFill patternType="mediumGray">
        <fgColor indexed="22"/>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38">
    <border>
      <left/>
      <right/>
      <top/>
      <bottom/>
      <diagonal/>
    </border>
    <border>
      <left/>
      <right/>
      <top style="thin">
        <color indexed="64"/>
      </top>
      <bottom/>
      <diagonal/>
    </border>
    <border>
      <left/>
      <right/>
      <top/>
      <bottom style="medium">
        <color indexed="64"/>
      </bottom>
      <diagonal/>
    </border>
    <border>
      <left style="thin">
        <color indexed="64"/>
      </left>
      <right/>
      <top/>
      <bottom/>
      <diagonal/>
    </border>
    <border>
      <left style="thin">
        <color indexed="64"/>
      </left>
      <right/>
      <top style="thin">
        <color indexed="64"/>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right/>
      <top/>
      <bottom style="hair">
        <color indexed="22"/>
      </bottom>
      <diagonal/>
    </border>
    <border>
      <left/>
      <right/>
      <top style="thin">
        <color indexed="64"/>
      </top>
      <bottom style="hair">
        <color indexed="22"/>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s>
  <cellStyleXfs count="1334">
    <xf numFmtId="0" fontId="0" fillId="0" borderId="0"/>
    <xf numFmtId="0" fontId="4" fillId="0" borderId="0" applyFill="0" applyBorder="0" applyProtection="0">
      <alignment horizontal="center"/>
      <protection locked="0"/>
    </xf>
    <xf numFmtId="43" fontId="3"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37" fontId="6" fillId="0" borderId="0" applyFont="0" applyFill="0" applyBorder="0" applyAlignment="0" applyProtection="0"/>
    <xf numFmtId="164" fontId="6" fillId="0" borderId="0" applyFont="0" applyFill="0" applyBorder="0" applyAlignment="0" applyProtection="0"/>
    <xf numFmtId="43" fontId="6" fillId="0" borderId="0" applyFont="0" applyFill="0" applyBorder="0" applyAlignment="0" applyProtection="0"/>
    <xf numFmtId="5" fontId="6" fillId="0" borderId="0" applyFont="0" applyFill="0" applyBorder="0" applyAlignment="0" applyProtection="0"/>
    <xf numFmtId="168" fontId="6" fillId="0" borderId="0" applyFont="0" applyFill="0" applyBorder="0" applyAlignment="0" applyProtection="0"/>
    <xf numFmtId="14" fontId="5" fillId="0" borderId="0" applyFont="0" applyFill="0" applyBorder="0" applyAlignment="0" applyProtection="0"/>
    <xf numFmtId="169" fontId="3" fillId="0" borderId="0" applyFont="0" applyFill="0" applyBorder="0" applyAlignment="0" applyProtection="0"/>
    <xf numFmtId="0" fontId="6" fillId="0" borderId="0" applyProtection="0"/>
    <xf numFmtId="0" fontId="6" fillId="0" borderId="0" applyProtection="0"/>
    <xf numFmtId="0" fontId="6" fillId="0" borderId="0"/>
    <xf numFmtId="0" fontId="18" fillId="0" borderId="0" applyProtection="0"/>
    <xf numFmtId="0" fontId="3" fillId="0" borderId="0" applyProtection="0"/>
    <xf numFmtId="9" fontId="3" fillId="0" borderId="0" applyFont="0" applyFill="0" applyBorder="0" applyAlignment="0" applyProtection="0"/>
    <xf numFmtId="9" fontId="18" fillId="0" borderId="0" applyFont="0" applyFill="0" applyBorder="0" applyAlignment="0" applyProtection="0"/>
    <xf numFmtId="171"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6" fillId="0" borderId="0">
      <protection locked="0"/>
    </xf>
    <xf numFmtId="0" fontId="7" fillId="0" borderId="0">
      <protection locked="0"/>
    </xf>
    <xf numFmtId="0" fontId="6" fillId="0" borderId="0">
      <protection locked="0"/>
    </xf>
    <xf numFmtId="0" fontId="8" fillId="0" borderId="0">
      <protection locked="0"/>
    </xf>
    <xf numFmtId="0" fontId="5" fillId="0" borderId="0" applyNumberFormat="0" applyFont="0" applyFill="0" applyBorder="0" applyAlignment="0" applyProtection="0">
      <alignment horizontal="left"/>
    </xf>
    <xf numFmtId="0" fontId="9" fillId="2" borderId="0"/>
    <xf numFmtId="0" fontId="9" fillId="2" borderId="0"/>
    <xf numFmtId="0" fontId="9" fillId="2" borderId="0"/>
    <xf numFmtId="0" fontId="9" fillId="2" borderId="0"/>
    <xf numFmtId="0" fontId="9" fillId="2" borderId="0"/>
    <xf numFmtId="0" fontId="9" fillId="2" borderId="0"/>
    <xf numFmtId="0" fontId="9" fillId="2" borderId="0"/>
    <xf numFmtId="0" fontId="9" fillId="2" borderId="0"/>
    <xf numFmtId="18" fontId="5" fillId="0" borderId="0" applyFont="0" applyFill="0" applyBorder="0" applyAlignment="0" applyProtection="0"/>
    <xf numFmtId="0" fontId="19" fillId="0" borderId="0" applyProtection="0"/>
    <xf numFmtId="43" fontId="19" fillId="0" borderId="0" applyFont="0" applyFill="0" applyBorder="0" applyAlignment="0" applyProtection="0"/>
    <xf numFmtId="0" fontId="20" fillId="0" borderId="0" applyProtection="0"/>
    <xf numFmtId="9" fontId="20" fillId="0" borderId="0" applyFont="0" applyFill="0" applyBorder="0" applyAlignment="0" applyProtection="0"/>
    <xf numFmtId="43" fontId="3" fillId="0" borderId="0" applyFont="0" applyFill="0" applyBorder="0" applyAlignment="0" applyProtection="0"/>
    <xf numFmtId="5"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9" fontId="3" fillId="0" borderId="0" applyFont="0" applyFill="0" applyBorder="0" applyAlignment="0" applyProtection="0"/>
    <xf numFmtId="37" fontId="20" fillId="0" borderId="0" applyFont="0" applyFill="0" applyBorder="0" applyAlignment="0" applyProtection="0"/>
    <xf numFmtId="0" fontId="3" fillId="0" borderId="0"/>
    <xf numFmtId="164" fontId="3" fillId="0" borderId="0" applyFont="0" applyFill="0" applyBorder="0" applyAlignment="0" applyProtection="0"/>
    <xf numFmtId="164" fontId="3" fillId="0" borderId="0" applyFont="0" applyFill="0" applyBorder="0" applyAlignment="0" applyProtection="0"/>
    <xf numFmtId="168" fontId="3" fillId="0" borderId="0" applyFont="0" applyFill="0" applyBorder="0" applyAlignment="0" applyProtection="0"/>
    <xf numFmtId="0" fontId="20" fillId="0" borderId="0" applyProtection="0"/>
    <xf numFmtId="43" fontId="20" fillId="0" borderId="0" applyFont="0" applyFill="0" applyBorder="0" applyAlignment="0" applyProtection="0"/>
    <xf numFmtId="43" fontId="3" fillId="0" borderId="0" applyFont="0" applyFill="0" applyBorder="0" applyAlignment="0" applyProtection="0"/>
    <xf numFmtId="3" fontId="20" fillId="0" borderId="0" applyFont="0" applyFill="0" applyBorder="0" applyAlignment="0" applyProtection="0"/>
    <xf numFmtId="44" fontId="3" fillId="0" borderId="0" applyFont="0" applyFill="0" applyBorder="0" applyAlignment="0" applyProtection="0"/>
    <xf numFmtId="172" fontId="20" fillId="0" borderId="0" applyFont="0" applyFill="0" applyBorder="0" applyAlignment="0" applyProtection="0"/>
    <xf numFmtId="173" fontId="21" fillId="0" borderId="0">
      <protection locked="0"/>
    </xf>
    <xf numFmtId="173" fontId="21" fillId="0" borderId="0">
      <protection locked="0"/>
    </xf>
    <xf numFmtId="173" fontId="22" fillId="0" borderId="0">
      <protection locked="0"/>
    </xf>
    <xf numFmtId="173" fontId="21" fillId="0" borderId="0">
      <protection locked="0"/>
    </xf>
    <xf numFmtId="173" fontId="21" fillId="0" borderId="0">
      <protection locked="0"/>
    </xf>
    <xf numFmtId="173" fontId="21" fillId="0" borderId="0">
      <protection locked="0"/>
    </xf>
    <xf numFmtId="173" fontId="22" fillId="0" borderId="0">
      <protection locked="0"/>
    </xf>
    <xf numFmtId="0" fontId="20" fillId="0" borderId="0"/>
    <xf numFmtId="15" fontId="23" fillId="0" borderId="0" applyFont="0" applyFill="0" applyBorder="0" applyAlignment="0" applyProtection="0"/>
    <xf numFmtId="4" fontId="23" fillId="0" borderId="0" applyFont="0" applyFill="0" applyBorder="0" applyAlignment="0" applyProtection="0"/>
    <xf numFmtId="0" fontId="24" fillId="0" borderId="2">
      <alignment horizontal="center"/>
    </xf>
    <xf numFmtId="3" fontId="23" fillId="0" borderId="0" applyFont="0" applyFill="0" applyBorder="0" applyAlignment="0" applyProtection="0"/>
    <xf numFmtId="0" fontId="23" fillId="5" borderId="0" applyNumberFormat="0" applyFont="0" applyBorder="0" applyAlignment="0" applyProtection="0"/>
    <xf numFmtId="37" fontId="25" fillId="0" borderId="0" applyFont="0" applyFill="0" applyBorder="0" applyAlignment="0" applyProtection="0"/>
    <xf numFmtId="0" fontId="25" fillId="0" borderId="0" applyProtection="0"/>
    <xf numFmtId="43" fontId="25" fillId="0" borderId="0" applyFont="0" applyFill="0" applyBorder="0" applyAlignment="0" applyProtection="0"/>
    <xf numFmtId="0" fontId="25" fillId="0" borderId="0" applyProtection="0"/>
    <xf numFmtId="0" fontId="25" fillId="0" borderId="0" applyProtection="0"/>
    <xf numFmtId="0" fontId="25" fillId="0" borderId="0" applyProtection="0"/>
    <xf numFmtId="37" fontId="27" fillId="0" borderId="0" applyFont="0" applyFill="0" applyBorder="0" applyAlignment="0" applyProtection="0"/>
    <xf numFmtId="164" fontId="3" fillId="0" borderId="0" applyFont="0" applyFill="0" applyBorder="0" applyAlignment="0" applyProtection="0"/>
    <xf numFmtId="0" fontId="27" fillId="0" borderId="0" applyProtection="0"/>
    <xf numFmtId="43" fontId="27" fillId="0" borderId="0" applyFont="0" applyFill="0" applyBorder="0" applyAlignment="0" applyProtection="0"/>
    <xf numFmtId="0" fontId="27" fillId="0" borderId="0" applyProtection="0"/>
    <xf numFmtId="37" fontId="28" fillId="0" borderId="0" applyFont="0" applyFill="0" applyBorder="0" applyAlignment="0" applyProtection="0"/>
    <xf numFmtId="0" fontId="29" fillId="0" borderId="0" applyProtection="0"/>
    <xf numFmtId="43" fontId="29" fillId="0" borderId="0" applyFont="0" applyFill="0" applyBorder="0" applyAlignment="0" applyProtection="0"/>
    <xf numFmtId="0" fontId="29" fillId="0" borderId="0" applyProtection="0"/>
    <xf numFmtId="37" fontId="3" fillId="0" borderId="0" applyFont="0" applyFill="0" applyBorder="0" applyAlignment="0" applyProtection="0"/>
    <xf numFmtId="5" fontId="3" fillId="0" borderId="0" applyFont="0" applyFill="0" applyBorder="0" applyAlignment="0" applyProtection="0"/>
    <xf numFmtId="171" fontId="3" fillId="0" borderId="0" applyFont="0" applyFill="0" applyBorder="0" applyAlignment="0" applyProtection="0"/>
    <xf numFmtId="0" fontId="30" fillId="0" borderId="0" applyProtection="0"/>
    <xf numFmtId="43" fontId="30" fillId="0" borderId="0" applyFont="0" applyFill="0" applyBorder="0" applyAlignment="0" applyProtection="0"/>
    <xf numFmtId="0" fontId="38" fillId="0" borderId="0" applyProtection="0"/>
    <xf numFmtId="43" fontId="38" fillId="0" borderId="0" applyFont="0" applyFill="0" applyBorder="0" applyAlignment="0" applyProtection="0"/>
    <xf numFmtId="0" fontId="38" fillId="0" borderId="0" applyProtection="0"/>
    <xf numFmtId="37" fontId="39" fillId="0" borderId="0" applyFont="0" applyFill="0" applyBorder="0" applyAlignment="0" applyProtection="0"/>
    <xf numFmtId="0" fontId="39" fillId="0" borderId="0" applyProtection="0"/>
    <xf numFmtId="43" fontId="39" fillId="0" borderId="0" applyFont="0" applyFill="0" applyBorder="0" applyAlignment="0" applyProtection="0"/>
    <xf numFmtId="0" fontId="3" fillId="0" borderId="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37" fontId="3" fillId="0" borderId="0" applyFont="0" applyFill="0" applyBorder="0" applyAlignment="0" applyProtection="0"/>
    <xf numFmtId="37"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3"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5" fontId="3" fillId="0" borderId="0" applyFont="0" applyFill="0" applyBorder="0" applyAlignment="0" applyProtection="0"/>
    <xf numFmtId="44"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applyProtection="0"/>
    <xf numFmtId="0" fontId="3" fillId="0" borderId="0" applyProtection="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171" fontId="3" fillId="0" borderId="0" applyFont="0" applyFill="0" applyBorder="0" applyAlignment="0" applyProtection="0"/>
    <xf numFmtId="171"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protection locked="0"/>
    </xf>
    <xf numFmtId="0" fontId="3" fillId="0" borderId="0">
      <protection locked="0"/>
    </xf>
    <xf numFmtId="15" fontId="5" fillId="0" borderId="0" applyFont="0" applyFill="0" applyBorder="0" applyAlignment="0" applyProtection="0"/>
    <xf numFmtId="4" fontId="5" fillId="0" borderId="0" applyFont="0" applyFill="0" applyBorder="0" applyAlignment="0" applyProtection="0"/>
    <xf numFmtId="3" fontId="5" fillId="0" borderId="0" applyFont="0" applyFill="0" applyBorder="0" applyAlignment="0" applyProtection="0"/>
    <xf numFmtId="0" fontId="5" fillId="5" borderId="0" applyNumberFormat="0" applyFont="0" applyBorder="0" applyAlignment="0" applyProtection="0"/>
    <xf numFmtId="37" fontId="40" fillId="0" borderId="0" applyFont="0" applyFill="0" applyBorder="0" applyAlignment="0" applyProtection="0"/>
    <xf numFmtId="0" fontId="40" fillId="0" borderId="0" applyProtection="0"/>
    <xf numFmtId="43" fontId="40" fillId="0" borderId="0" applyFont="0" applyFill="0" applyBorder="0" applyAlignment="0" applyProtection="0"/>
    <xf numFmtId="0" fontId="41" fillId="3" borderId="0" applyNumberFormat="0">
      <alignment horizontal="center"/>
    </xf>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8" fontId="42" fillId="0" borderId="0" applyFont="0" applyFill="0" applyBorder="0" applyAlignment="0" applyProtection="0"/>
    <xf numFmtId="39" fontId="43" fillId="0" borderId="0">
      <alignment horizontal="right"/>
    </xf>
    <xf numFmtId="0" fontId="3" fillId="0" borderId="18" applyNumberFormat="0" applyFont="0" applyFill="0" applyAlignment="0" applyProtection="0"/>
    <xf numFmtId="0" fontId="3" fillId="3" borderId="11" applyNumberFormat="0" applyFont="0" applyBorder="0" applyAlignment="0" applyProtection="0"/>
    <xf numFmtId="0" fontId="3" fillId="0" borderId="18" applyNumberFormat="0" applyFont="0" applyFill="0" applyAlignment="0" applyProtection="0"/>
    <xf numFmtId="0" fontId="3" fillId="0" borderId="19" applyNumberFormat="0" applyFont="0" applyFill="0" applyAlignment="0" applyProtection="0"/>
    <xf numFmtId="49" fontId="43" fillId="0" borderId="0"/>
    <xf numFmtId="0" fontId="44" fillId="0" borderId="0">
      <alignment horizontal="center"/>
    </xf>
    <xf numFmtId="0" fontId="45" fillId="0" borderId="0">
      <alignment horizontal="center"/>
    </xf>
    <xf numFmtId="0" fontId="3" fillId="3" borderId="0" applyNumberFormat="0" applyFont="0" applyBorder="0" applyAlignment="0" applyProtection="0"/>
    <xf numFmtId="0" fontId="3" fillId="0" borderId="2" applyNumberFormat="0" applyFont="0" applyFill="0" applyAlignment="0" applyProtection="0"/>
    <xf numFmtId="37" fontId="46" fillId="0" borderId="0" applyFont="0" applyFill="0" applyBorder="0" applyAlignment="0" applyProtection="0"/>
    <xf numFmtId="0" fontId="47" fillId="0" borderId="0" applyProtection="0"/>
    <xf numFmtId="43" fontId="47" fillId="0" borderId="0" applyFont="0" applyFill="0" applyBorder="0" applyAlignment="0" applyProtection="0"/>
    <xf numFmtId="0" fontId="47" fillId="0" borderId="0" applyProtection="0"/>
    <xf numFmtId="37" fontId="49" fillId="0" borderId="0" applyFont="0" applyFill="0" applyBorder="0" applyAlignment="0" applyProtection="0"/>
    <xf numFmtId="0" fontId="49" fillId="0" borderId="0" applyProtection="0"/>
    <xf numFmtId="43" fontId="49" fillId="0" borderId="0" applyFont="0" applyFill="0" applyBorder="0" applyAlignment="0" applyProtection="0"/>
    <xf numFmtId="37" fontId="51" fillId="0" borderId="0" applyFont="0" applyFill="0" applyBorder="0" applyAlignment="0" applyProtection="0"/>
    <xf numFmtId="0" fontId="51" fillId="0" borderId="0" applyProtection="0"/>
    <xf numFmtId="43" fontId="51" fillId="0" borderId="0" applyFont="0" applyFill="0" applyBorder="0" applyAlignment="0" applyProtection="0"/>
    <xf numFmtId="0" fontId="52" fillId="0" borderId="0" applyProtection="0"/>
    <xf numFmtId="43" fontId="52" fillId="0" borderId="0" applyFont="0" applyFill="0" applyBorder="0" applyAlignment="0" applyProtection="0"/>
    <xf numFmtId="0" fontId="58" fillId="0" borderId="0" applyProtection="0"/>
    <xf numFmtId="43" fontId="58" fillId="0" borderId="0" applyFont="0" applyFill="0" applyBorder="0" applyAlignment="0" applyProtection="0"/>
    <xf numFmtId="0" fontId="59" fillId="0" borderId="0" applyProtection="0"/>
    <xf numFmtId="43" fontId="59" fillId="0" borderId="0" applyFont="0" applyFill="0" applyBorder="0" applyAlignment="0" applyProtection="0"/>
    <xf numFmtId="0" fontId="59" fillId="0" borderId="0" applyProtection="0"/>
    <xf numFmtId="0" fontId="3" fillId="0" borderId="0"/>
    <xf numFmtId="0" fontId="60" fillId="0" borderId="0" applyProtection="0"/>
    <xf numFmtId="43" fontId="60" fillId="0" borderId="0" applyFont="0" applyFill="0" applyBorder="0" applyAlignment="0" applyProtection="0"/>
    <xf numFmtId="0" fontId="61" fillId="0" borderId="0" applyProtection="0"/>
    <xf numFmtId="43" fontId="61" fillId="0" borderId="0" applyFont="0" applyFill="0" applyBorder="0" applyAlignment="0" applyProtection="0"/>
    <xf numFmtId="0" fontId="62" fillId="0" borderId="0" applyProtection="0"/>
    <xf numFmtId="43" fontId="62" fillId="0" borderId="0" applyFont="0" applyFill="0" applyBorder="0" applyAlignment="0" applyProtection="0"/>
    <xf numFmtId="0" fontId="63" fillId="0" borderId="0" applyProtection="0"/>
    <xf numFmtId="43" fontId="63" fillId="0" borderId="0" applyFont="0" applyFill="0" applyBorder="0" applyAlignment="0" applyProtection="0"/>
    <xf numFmtId="0" fontId="64" fillId="0" borderId="0" applyProtection="0"/>
    <xf numFmtId="43" fontId="64" fillId="0" borderId="0" applyFont="0" applyFill="0" applyBorder="0" applyAlignment="0" applyProtection="0"/>
    <xf numFmtId="0" fontId="65" fillId="0" borderId="0" applyProtection="0"/>
    <xf numFmtId="43" fontId="65" fillId="0" borderId="0" applyFont="0" applyFill="0" applyBorder="0" applyAlignment="0" applyProtection="0"/>
    <xf numFmtId="0" fontId="66" fillId="0" borderId="0" applyProtection="0"/>
    <xf numFmtId="43" fontId="66" fillId="0" borderId="0" applyFont="0" applyFill="0" applyBorder="0" applyAlignment="0" applyProtection="0"/>
    <xf numFmtId="0" fontId="67" fillId="0" borderId="0" applyProtection="0"/>
    <xf numFmtId="43" fontId="67" fillId="0" borderId="0" applyFont="0" applyFill="0" applyBorder="0" applyAlignment="0" applyProtection="0"/>
    <xf numFmtId="0" fontId="68" fillId="0" borderId="0" applyProtection="0"/>
    <xf numFmtId="43" fontId="68" fillId="0" borderId="0" applyFont="0" applyFill="0" applyBorder="0" applyAlignment="0" applyProtection="0"/>
    <xf numFmtId="0" fontId="3" fillId="0" borderId="0"/>
    <xf numFmtId="0" fontId="69" fillId="0" borderId="0" applyProtection="0"/>
    <xf numFmtId="43" fontId="69" fillId="0" borderId="0" applyFont="0" applyFill="0" applyBorder="0" applyAlignment="0" applyProtection="0"/>
    <xf numFmtId="0" fontId="70" fillId="0" borderId="0" applyProtection="0"/>
    <xf numFmtId="43" fontId="70" fillId="0" borderId="0" applyFont="0" applyFill="0" applyBorder="0" applyAlignment="0" applyProtection="0"/>
    <xf numFmtId="0" fontId="71" fillId="0" borderId="0" applyProtection="0"/>
    <xf numFmtId="43" fontId="71" fillId="0" borderId="0" applyFont="0" applyFill="0" applyBorder="0" applyAlignment="0" applyProtection="0"/>
    <xf numFmtId="0" fontId="71" fillId="0" borderId="0" applyProtection="0"/>
    <xf numFmtId="0" fontId="72" fillId="0" borderId="0" applyProtection="0"/>
    <xf numFmtId="43" fontId="72" fillId="0" borderId="0" applyFont="0" applyFill="0" applyBorder="0" applyAlignment="0" applyProtection="0"/>
    <xf numFmtId="0" fontId="73" fillId="0" borderId="0" applyProtection="0"/>
    <xf numFmtId="0" fontId="74" fillId="0" borderId="0" applyProtection="0"/>
    <xf numFmtId="43" fontId="74" fillId="0" borderId="0" applyFont="0" applyFill="0" applyBorder="0" applyAlignment="0" applyProtection="0"/>
    <xf numFmtId="0" fontId="75" fillId="0" borderId="0" applyProtection="0"/>
    <xf numFmtId="43" fontId="75" fillId="0" borderId="0" applyFont="0" applyFill="0" applyBorder="0" applyAlignment="0" applyProtection="0"/>
    <xf numFmtId="0" fontId="3" fillId="0" borderId="0" applyProtection="0"/>
    <xf numFmtId="0" fontId="76" fillId="0" borderId="0" applyProtection="0"/>
    <xf numFmtId="43" fontId="76" fillId="0" borderId="0" applyFont="0" applyFill="0" applyBorder="0" applyAlignment="0" applyProtection="0"/>
    <xf numFmtId="0" fontId="76" fillId="0" borderId="0" applyProtection="0"/>
    <xf numFmtId="0" fontId="77" fillId="0" borderId="0" applyProtection="0"/>
    <xf numFmtId="43" fontId="77" fillId="0" borderId="0" applyFont="0" applyFill="0" applyBorder="0" applyAlignment="0" applyProtection="0"/>
    <xf numFmtId="0" fontId="78" fillId="0" borderId="0" applyProtection="0"/>
    <xf numFmtId="43" fontId="78" fillId="0" borderId="0" applyFont="0" applyFill="0" applyBorder="0" applyAlignment="0" applyProtection="0"/>
    <xf numFmtId="0" fontId="79" fillId="0" borderId="0" applyProtection="0"/>
    <xf numFmtId="43" fontId="79" fillId="0" borderId="0" applyFont="0" applyFill="0" applyBorder="0" applyAlignment="0" applyProtection="0"/>
    <xf numFmtId="0" fontId="80" fillId="0" borderId="0" applyProtection="0"/>
    <xf numFmtId="43" fontId="80" fillId="0" borderId="0" applyFont="0" applyFill="0" applyBorder="0" applyAlignment="0" applyProtection="0"/>
    <xf numFmtId="0" fontId="81" fillId="0" borderId="0" applyProtection="0"/>
    <xf numFmtId="43" fontId="81" fillId="0" borderId="0" applyFont="0" applyFill="0" applyBorder="0" applyAlignment="0" applyProtection="0"/>
    <xf numFmtId="0" fontId="82" fillId="0" borderId="0" applyProtection="0"/>
    <xf numFmtId="43" fontId="82" fillId="0" borderId="0" applyFont="0" applyFill="0" applyBorder="0" applyAlignment="0" applyProtection="0"/>
    <xf numFmtId="0" fontId="3" fillId="0" borderId="0" applyProtection="0"/>
    <xf numFmtId="0" fontId="3" fillId="0" borderId="0" applyProtection="0"/>
    <xf numFmtId="43" fontId="3" fillId="0" borderId="0" applyFont="0" applyFill="0" applyBorder="0" applyAlignment="0" applyProtection="0"/>
    <xf numFmtId="169" fontId="3" fillId="0" borderId="0" applyFont="0" applyFill="0" applyBorder="0" applyAlignment="0" applyProtection="0"/>
    <xf numFmtId="0" fontId="3" fillId="0" borderId="0"/>
    <xf numFmtId="0" fontId="3" fillId="0" borderId="0" applyProtection="0"/>
    <xf numFmtId="9" fontId="3" fillId="0" borderId="0" applyFont="0" applyFill="0" applyBorder="0" applyAlignment="0" applyProtection="0"/>
    <xf numFmtId="43" fontId="3" fillId="0" borderId="0" applyFont="0" applyFill="0" applyBorder="0" applyAlignment="0" applyProtection="0"/>
    <xf numFmtId="0" fontId="3" fillId="0" borderId="0" applyProtection="0"/>
    <xf numFmtId="9" fontId="3" fillId="0" borderId="0" applyFont="0" applyFill="0" applyBorder="0" applyAlignment="0" applyProtection="0"/>
    <xf numFmtId="0" fontId="83" fillId="37" borderId="0" applyNumberFormat="0" applyBorder="0" applyAlignment="0" applyProtection="0"/>
    <xf numFmtId="0" fontId="83" fillId="38" borderId="0" applyNumberFormat="0" applyBorder="0" applyAlignment="0" applyProtection="0"/>
    <xf numFmtId="0" fontId="83" fillId="39" borderId="0" applyNumberFormat="0" applyBorder="0" applyAlignment="0" applyProtection="0"/>
    <xf numFmtId="0" fontId="83" fillId="40" borderId="0" applyNumberFormat="0" applyBorder="0" applyAlignment="0" applyProtection="0"/>
    <xf numFmtId="0" fontId="83" fillId="41" borderId="0" applyNumberFormat="0" applyBorder="0" applyAlignment="0" applyProtection="0"/>
    <xf numFmtId="0" fontId="83" fillId="42" borderId="0" applyNumberFormat="0" applyBorder="0" applyAlignment="0" applyProtection="0"/>
    <xf numFmtId="0" fontId="83" fillId="43" borderId="0" applyNumberFormat="0" applyBorder="0" applyAlignment="0" applyProtection="0"/>
    <xf numFmtId="0" fontId="83" fillId="44" borderId="0" applyNumberFormat="0" applyBorder="0" applyAlignment="0" applyProtection="0"/>
    <xf numFmtId="0" fontId="83" fillId="45" borderId="0" applyNumberFormat="0" applyBorder="0" applyAlignment="0" applyProtection="0"/>
    <xf numFmtId="0" fontId="83" fillId="40" borderId="0" applyNumberFormat="0" applyBorder="0" applyAlignment="0" applyProtection="0"/>
    <xf numFmtId="0" fontId="83" fillId="43" borderId="0" applyNumberFormat="0" applyBorder="0" applyAlignment="0" applyProtection="0"/>
    <xf numFmtId="0" fontId="83" fillId="46" borderId="0" applyNumberFormat="0" applyBorder="0" applyAlignment="0" applyProtection="0"/>
    <xf numFmtId="0" fontId="84" fillId="47" borderId="0" applyNumberFormat="0" applyBorder="0" applyAlignment="0" applyProtection="0"/>
    <xf numFmtId="0" fontId="84" fillId="44" borderId="0" applyNumberFormat="0" applyBorder="0" applyAlignment="0" applyProtection="0"/>
    <xf numFmtId="0" fontId="84" fillId="45" borderId="0" applyNumberFormat="0" applyBorder="0" applyAlignment="0" applyProtection="0"/>
    <xf numFmtId="0" fontId="84" fillId="48" borderId="0" applyNumberFormat="0" applyBorder="0" applyAlignment="0" applyProtection="0"/>
    <xf numFmtId="0" fontId="84" fillId="49" borderId="0" applyNumberFormat="0" applyBorder="0" applyAlignment="0" applyProtection="0"/>
    <xf numFmtId="0" fontId="84" fillId="50" borderId="0" applyNumberFormat="0" applyBorder="0" applyAlignment="0" applyProtection="0"/>
    <xf numFmtId="0" fontId="84" fillId="51" borderId="0" applyNumberFormat="0" applyBorder="0" applyAlignment="0" applyProtection="0"/>
    <xf numFmtId="0" fontId="84" fillId="52" borderId="0" applyNumberFormat="0" applyBorder="0" applyAlignment="0" applyProtection="0"/>
    <xf numFmtId="0" fontId="84" fillId="53" borderId="0" applyNumberFormat="0" applyBorder="0" applyAlignment="0" applyProtection="0"/>
    <xf numFmtId="0" fontId="84" fillId="48" borderId="0" applyNumberFormat="0" applyBorder="0" applyAlignment="0" applyProtection="0"/>
    <xf numFmtId="0" fontId="84" fillId="49" borderId="0" applyNumberFormat="0" applyBorder="0" applyAlignment="0" applyProtection="0"/>
    <xf numFmtId="0" fontId="84" fillId="54" borderId="0" applyNumberFormat="0" applyBorder="0" applyAlignment="0" applyProtection="0"/>
    <xf numFmtId="0" fontId="85" fillId="38" borderId="0" applyNumberFormat="0" applyBorder="0" applyAlignment="0" applyProtection="0"/>
    <xf numFmtId="0" fontId="86" fillId="55" borderId="29" applyNumberFormat="0" applyAlignment="0" applyProtection="0"/>
    <xf numFmtId="0" fontId="87" fillId="56" borderId="30" applyNumberFormat="0" applyAlignment="0" applyProtection="0"/>
    <xf numFmtId="37"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0" fontId="88" fillId="0" borderId="0" applyNumberFormat="0" applyFill="0" applyBorder="0" applyAlignment="0" applyProtection="0"/>
    <xf numFmtId="0" fontId="89" fillId="39" borderId="0" applyNumberFormat="0" applyBorder="0" applyAlignment="0" applyProtection="0"/>
    <xf numFmtId="0" fontId="90" fillId="0" borderId="31" applyNumberFormat="0" applyFill="0" applyAlignment="0" applyProtection="0"/>
    <xf numFmtId="0" fontId="91" fillId="0" borderId="32" applyNumberFormat="0" applyFill="0" applyAlignment="0" applyProtection="0"/>
    <xf numFmtId="0" fontId="92" fillId="0" borderId="33" applyNumberFormat="0" applyFill="0" applyAlignment="0" applyProtection="0"/>
    <xf numFmtId="0" fontId="92" fillId="0" borderId="0" applyNumberFormat="0" applyFill="0" applyBorder="0" applyAlignment="0" applyProtection="0"/>
    <xf numFmtId="0" fontId="93" fillId="42" borderId="29" applyNumberFormat="0" applyAlignment="0" applyProtection="0"/>
    <xf numFmtId="0" fontId="94" fillId="0" borderId="34" applyNumberFormat="0" applyFill="0" applyAlignment="0" applyProtection="0"/>
    <xf numFmtId="0" fontId="95" fillId="57" borderId="0" applyNumberFormat="0" applyBorder="0" applyAlignment="0" applyProtection="0"/>
    <xf numFmtId="0" fontId="3" fillId="0" borderId="0" applyProtection="0"/>
    <xf numFmtId="0" fontId="3" fillId="0" borderId="0"/>
    <xf numFmtId="0" fontId="3" fillId="0" borderId="0">
      <protection locked="0"/>
    </xf>
    <xf numFmtId="0" fontId="3" fillId="58" borderId="35" applyNumberFormat="0" applyFont="0" applyAlignment="0" applyProtection="0"/>
    <xf numFmtId="0" fontId="3" fillId="58" borderId="35" applyNumberFormat="0" applyFont="0" applyAlignment="0" applyProtection="0"/>
    <xf numFmtId="0" fontId="96" fillId="55" borderId="36" applyNumberFormat="0" applyAlignment="0" applyProtection="0"/>
    <xf numFmtId="9" fontId="3" fillId="0" borderId="0" applyFont="0" applyFill="0" applyBorder="0" applyAlignment="0" applyProtection="0"/>
    <xf numFmtId="0" fontId="97" fillId="0" borderId="0" applyNumberFormat="0" applyFill="0" applyBorder="0" applyAlignment="0" applyProtection="0"/>
    <xf numFmtId="0" fontId="98" fillId="0" borderId="37" applyNumberFormat="0" applyFill="0" applyAlignment="0" applyProtection="0"/>
    <xf numFmtId="0" fontId="99" fillId="0" borderId="0" applyNumberFormat="0" applyFill="0" applyBorder="0" applyAlignment="0" applyProtection="0"/>
    <xf numFmtId="0" fontId="3" fillId="0" borderId="0"/>
    <xf numFmtId="37" fontId="3" fillId="0" borderId="0" applyFont="0" applyFill="0" applyBorder="0" applyAlignment="0" applyProtection="0"/>
    <xf numFmtId="0" fontId="3" fillId="0" borderId="0">
      <protection locked="0"/>
    </xf>
    <xf numFmtId="43" fontId="3" fillId="0" borderId="0" applyFont="0" applyFill="0" applyBorder="0" applyAlignment="0" applyProtection="0"/>
    <xf numFmtId="43" fontId="3" fillId="0" borderId="0" applyFont="0" applyFill="0" applyBorder="0" applyAlignment="0" applyProtection="0"/>
    <xf numFmtId="16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43" fontId="3" fillId="0" borderId="0" applyFont="0" applyFill="0" applyBorder="0" applyAlignment="0" applyProtection="0"/>
    <xf numFmtId="169" fontId="3" fillId="0" borderId="0" applyFont="0" applyFill="0" applyBorder="0" applyAlignment="0" applyProtection="0"/>
    <xf numFmtId="9" fontId="3" fillId="0" borderId="0" applyFont="0" applyFill="0" applyBorder="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14" fillId="16" borderId="0" applyNumberFormat="0" applyBorder="0" applyAlignment="0" applyProtection="0"/>
    <xf numFmtId="0" fontId="114" fillId="20" borderId="0" applyNumberFormat="0" applyBorder="0" applyAlignment="0" applyProtection="0"/>
    <xf numFmtId="0" fontId="114" fillId="24" borderId="0" applyNumberFormat="0" applyBorder="0" applyAlignment="0" applyProtection="0"/>
    <xf numFmtId="0" fontId="114" fillId="28" borderId="0" applyNumberFormat="0" applyBorder="0" applyAlignment="0" applyProtection="0"/>
    <xf numFmtId="0" fontId="114" fillId="32" borderId="0" applyNumberFormat="0" applyBorder="0" applyAlignment="0" applyProtection="0"/>
    <xf numFmtId="0" fontId="114" fillId="36" borderId="0" applyNumberFormat="0" applyBorder="0" applyAlignment="0" applyProtection="0"/>
    <xf numFmtId="0" fontId="114" fillId="13" borderId="0" applyNumberFormat="0" applyBorder="0" applyAlignment="0" applyProtection="0"/>
    <xf numFmtId="0" fontId="114" fillId="17" borderId="0" applyNumberFormat="0" applyBorder="0" applyAlignment="0" applyProtection="0"/>
    <xf numFmtId="0" fontId="114" fillId="21" borderId="0" applyNumberFormat="0" applyBorder="0" applyAlignment="0" applyProtection="0"/>
    <xf numFmtId="0" fontId="114" fillId="25" borderId="0" applyNumberFormat="0" applyBorder="0" applyAlignment="0" applyProtection="0"/>
    <xf numFmtId="0" fontId="114" fillId="29" borderId="0" applyNumberFormat="0" applyBorder="0" applyAlignment="0" applyProtection="0"/>
    <xf numFmtId="0" fontId="114" fillId="33" borderId="0" applyNumberFormat="0" applyBorder="0" applyAlignment="0" applyProtection="0"/>
    <xf numFmtId="0" fontId="104" fillId="7" borderId="0" applyNumberFormat="0" applyBorder="0" applyAlignment="0" applyProtection="0"/>
    <xf numFmtId="0" fontId="108" fillId="10" borderId="23" applyNumberFormat="0" applyAlignment="0" applyProtection="0"/>
    <xf numFmtId="0" fontId="110" fillId="11" borderId="26" applyNumberFormat="0" applyAlignment="0" applyProtection="0"/>
    <xf numFmtId="164" fontId="3" fillId="0" borderId="0" applyFont="0" applyFill="0" applyBorder="0" applyAlignment="0" applyProtection="0"/>
    <xf numFmtId="37"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5" fontId="3" fillId="0" borderId="0" applyFont="0" applyFill="0" applyBorder="0" applyAlignment="0" applyProtection="0"/>
    <xf numFmtId="44" fontId="3" fillId="0" borderId="0" applyFont="0" applyFill="0" applyBorder="0" applyAlignment="0" applyProtection="0"/>
    <xf numFmtId="14" fontId="5" fillId="0" borderId="0" applyFont="0" applyFill="0" applyBorder="0" applyAlignment="0" applyProtection="0"/>
    <xf numFmtId="172" fontId="3" fillId="0" borderId="0" applyFont="0" applyFill="0" applyBorder="0" applyAlignment="0" applyProtection="0"/>
    <xf numFmtId="0" fontId="112" fillId="0" borderId="0" applyNumberFormat="0" applyFill="0" applyBorder="0" applyAlignment="0" applyProtection="0"/>
    <xf numFmtId="0" fontId="103" fillId="6" borderId="0" applyNumberFormat="0" applyBorder="0" applyAlignment="0" applyProtection="0"/>
    <xf numFmtId="0" fontId="100" fillId="0" borderId="20" applyNumberFormat="0" applyFill="0" applyAlignment="0" applyProtection="0"/>
    <xf numFmtId="0" fontId="101" fillId="0" borderId="21" applyNumberFormat="0" applyFill="0" applyAlignment="0" applyProtection="0"/>
    <xf numFmtId="0" fontId="102" fillId="0" borderId="22" applyNumberFormat="0" applyFill="0" applyAlignment="0" applyProtection="0"/>
    <xf numFmtId="0" fontId="102" fillId="0" borderId="0" applyNumberFormat="0" applyFill="0" applyBorder="0" applyAlignment="0" applyProtection="0"/>
    <xf numFmtId="0" fontId="106" fillId="9" borderId="23" applyNumberFormat="0" applyAlignment="0" applyProtection="0"/>
    <xf numFmtId="0" fontId="109" fillId="0" borderId="25" applyNumberFormat="0" applyFill="0" applyAlignment="0" applyProtection="0"/>
    <xf numFmtId="0" fontId="105" fillId="8" borderId="0" applyNumberFormat="0" applyBorder="0" applyAlignment="0" applyProtection="0"/>
    <xf numFmtId="0" fontId="115" fillId="0" borderId="0"/>
    <xf numFmtId="0" fontId="1" fillId="12" borderId="27" applyNumberFormat="0" applyFont="0" applyAlignment="0" applyProtection="0"/>
    <xf numFmtId="0" fontId="107" fillId="10" borderId="24" applyNumberFormat="0" applyAlignment="0" applyProtection="0"/>
    <xf numFmtId="0" fontId="5" fillId="0" borderId="0" applyNumberFormat="0" applyFont="0" applyFill="0" applyBorder="0" applyAlignment="0" applyProtection="0">
      <alignment horizontal="left"/>
    </xf>
    <xf numFmtId="0" fontId="24" fillId="0" borderId="2">
      <alignment horizontal="center"/>
    </xf>
    <xf numFmtId="18" fontId="5" fillId="0" borderId="0" applyFont="0" applyFill="0" applyBorder="0" applyAlignment="0" applyProtection="0"/>
    <xf numFmtId="0" fontId="113" fillId="0" borderId="28" applyNumberFormat="0" applyFill="0" applyAlignment="0" applyProtection="0"/>
    <xf numFmtId="0" fontId="111" fillId="0" borderId="0" applyNumberFormat="0" applyFill="0" applyBorder="0" applyAlignment="0" applyProtection="0"/>
    <xf numFmtId="9" fontId="3" fillId="0" borderId="0" applyFont="0" applyFill="0" applyBorder="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27"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27"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27"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27"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27"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27"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27"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27"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27"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27" applyNumberFormat="0" applyFont="0" applyAlignment="0" applyProtection="0"/>
    <xf numFmtId="43" fontId="3" fillId="0" borderId="0" applyFont="0" applyFill="0" applyBorder="0" applyAlignment="0" applyProtection="0"/>
    <xf numFmtId="169" fontId="3" fillId="0" borderId="0" applyFont="0" applyFill="0" applyBorder="0" applyAlignment="0" applyProtection="0"/>
    <xf numFmtId="9" fontId="3" fillId="0" borderId="0" applyFont="0" applyFill="0" applyBorder="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27"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27"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27"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27"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27"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27"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27"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27"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27"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27"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27" applyNumberFormat="0" applyFont="0" applyAlignment="0" applyProtection="0"/>
    <xf numFmtId="43" fontId="3" fillId="0" borderId="0" applyFont="0" applyFill="0" applyBorder="0" applyAlignment="0" applyProtection="0"/>
    <xf numFmtId="169" fontId="3" fillId="0" borderId="0" applyFont="0" applyFill="0" applyBorder="0" applyAlignment="0" applyProtection="0"/>
    <xf numFmtId="9" fontId="3" fillId="0" borderId="0" applyFont="0" applyFill="0" applyBorder="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27"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27"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27"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27"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27"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27"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27"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27"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27"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27"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27"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27"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27"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27"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27"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27"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27"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27"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27"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27"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27"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27" applyNumberFormat="0" applyFont="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16" fillId="0" borderId="0"/>
    <xf numFmtId="4" fontId="116"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43" fontId="1" fillId="0" borderId="0" applyFont="0" applyFill="0" applyBorder="0" applyAlignment="0" applyProtection="0"/>
    <xf numFmtId="0" fontId="3" fillId="0" borderId="0"/>
    <xf numFmtId="0" fontId="3" fillId="0" borderId="0"/>
    <xf numFmtId="0" fontId="1" fillId="0" borderId="0"/>
    <xf numFmtId="43" fontId="1" fillId="0" borderId="0" applyFont="0" applyFill="0" applyBorder="0" applyAlignment="0" applyProtection="0"/>
    <xf numFmtId="0" fontId="3" fillId="0" borderId="0"/>
    <xf numFmtId="0" fontId="1" fillId="0" borderId="0"/>
    <xf numFmtId="43" fontId="1" fillId="0" borderId="0" applyFont="0" applyFill="0" applyBorder="0" applyAlignment="0" applyProtection="0"/>
    <xf numFmtId="0" fontId="3" fillId="0" borderId="0"/>
    <xf numFmtId="0" fontId="3" fillId="0" borderId="0"/>
    <xf numFmtId="0" fontId="3" fillId="0" borderId="0"/>
    <xf numFmtId="0" fontId="1" fillId="0" borderId="0"/>
    <xf numFmtId="43" fontId="1" fillId="0" borderId="0" applyFont="0" applyFill="0" applyBorder="0" applyAlignment="0" applyProtection="0"/>
    <xf numFmtId="0" fontId="3" fillId="0" borderId="0"/>
    <xf numFmtId="0" fontId="1" fillId="14" borderId="0" applyNumberFormat="0" applyBorder="0" applyAlignment="0" applyProtection="0"/>
    <xf numFmtId="0" fontId="83" fillId="37" borderId="0" applyNumberFormat="0" applyBorder="0" applyAlignment="0" applyProtection="0"/>
    <xf numFmtId="0" fontId="1" fillId="18" borderId="0" applyNumberFormat="0" applyBorder="0" applyAlignment="0" applyProtection="0"/>
    <xf numFmtId="0" fontId="83" fillId="38" borderId="0" applyNumberFormat="0" applyBorder="0" applyAlignment="0" applyProtection="0"/>
    <xf numFmtId="0" fontId="1" fillId="22" borderId="0" applyNumberFormat="0" applyBorder="0" applyAlignment="0" applyProtection="0"/>
    <xf numFmtId="0" fontId="83" fillId="39" borderId="0" applyNumberFormat="0" applyBorder="0" applyAlignment="0" applyProtection="0"/>
    <xf numFmtId="0" fontId="1" fillId="26" borderId="0" applyNumberFormat="0" applyBorder="0" applyAlignment="0" applyProtection="0"/>
    <xf numFmtId="0" fontId="83" fillId="40" borderId="0" applyNumberFormat="0" applyBorder="0" applyAlignment="0" applyProtection="0"/>
    <xf numFmtId="0" fontId="1" fillId="30" borderId="0" applyNumberFormat="0" applyBorder="0" applyAlignment="0" applyProtection="0"/>
    <xf numFmtId="0" fontId="83" fillId="41" borderId="0" applyNumberFormat="0" applyBorder="0" applyAlignment="0" applyProtection="0"/>
    <xf numFmtId="0" fontId="1" fillId="34" borderId="0" applyNumberFormat="0" applyBorder="0" applyAlignment="0" applyProtection="0"/>
    <xf numFmtId="0" fontId="83" fillId="42" borderId="0" applyNumberFormat="0" applyBorder="0" applyAlignment="0" applyProtection="0"/>
    <xf numFmtId="0" fontId="1" fillId="15" borderId="0" applyNumberFormat="0" applyBorder="0" applyAlignment="0" applyProtection="0"/>
    <xf numFmtId="0" fontId="83" fillId="43" borderId="0" applyNumberFormat="0" applyBorder="0" applyAlignment="0" applyProtection="0"/>
    <xf numFmtId="0" fontId="1" fillId="19" borderId="0" applyNumberFormat="0" applyBorder="0" applyAlignment="0" applyProtection="0"/>
    <xf numFmtId="0" fontId="83" fillId="44" borderId="0" applyNumberFormat="0" applyBorder="0" applyAlignment="0" applyProtection="0"/>
    <xf numFmtId="0" fontId="1" fillId="23" borderId="0" applyNumberFormat="0" applyBorder="0" applyAlignment="0" applyProtection="0"/>
    <xf numFmtId="0" fontId="83" fillId="45" borderId="0" applyNumberFormat="0" applyBorder="0" applyAlignment="0" applyProtection="0"/>
    <xf numFmtId="0" fontId="1" fillId="27" borderId="0" applyNumberFormat="0" applyBorder="0" applyAlignment="0" applyProtection="0"/>
    <xf numFmtId="0" fontId="83" fillId="40" borderId="0" applyNumberFormat="0" applyBorder="0" applyAlignment="0" applyProtection="0"/>
    <xf numFmtId="0" fontId="1" fillId="31" borderId="0" applyNumberFormat="0" applyBorder="0" applyAlignment="0" applyProtection="0"/>
    <xf numFmtId="0" fontId="83" fillId="43" borderId="0" applyNumberFormat="0" applyBorder="0" applyAlignment="0" applyProtection="0"/>
    <xf numFmtId="0" fontId="1" fillId="35" borderId="0" applyNumberFormat="0" applyBorder="0" applyAlignment="0" applyProtection="0"/>
    <xf numFmtId="0" fontId="83" fillId="46" borderId="0" applyNumberFormat="0" applyBorder="0" applyAlignment="0" applyProtection="0"/>
    <xf numFmtId="0" fontId="114" fillId="16" borderId="0" applyNumberFormat="0" applyBorder="0" applyAlignment="0" applyProtection="0"/>
    <xf numFmtId="0" fontId="84" fillId="47" borderId="0" applyNumberFormat="0" applyBorder="0" applyAlignment="0" applyProtection="0"/>
    <xf numFmtId="0" fontId="114" fillId="20" borderId="0" applyNumberFormat="0" applyBorder="0" applyAlignment="0" applyProtection="0"/>
    <xf numFmtId="0" fontId="84" fillId="44" borderId="0" applyNumberFormat="0" applyBorder="0" applyAlignment="0" applyProtection="0"/>
    <xf numFmtId="0" fontId="114" fillId="24" borderId="0" applyNumberFormat="0" applyBorder="0" applyAlignment="0" applyProtection="0"/>
    <xf numFmtId="0" fontId="84" fillId="45" borderId="0" applyNumberFormat="0" applyBorder="0" applyAlignment="0" applyProtection="0"/>
    <xf numFmtId="0" fontId="114" fillId="28" borderId="0" applyNumberFormat="0" applyBorder="0" applyAlignment="0" applyProtection="0"/>
    <xf numFmtId="0" fontId="84" fillId="48" borderId="0" applyNumberFormat="0" applyBorder="0" applyAlignment="0" applyProtection="0"/>
    <xf numFmtId="0" fontId="114" fillId="32" borderId="0" applyNumberFormat="0" applyBorder="0" applyAlignment="0" applyProtection="0"/>
    <xf numFmtId="0" fontId="84" fillId="49" borderId="0" applyNumberFormat="0" applyBorder="0" applyAlignment="0" applyProtection="0"/>
    <xf numFmtId="0" fontId="114" fillId="36" borderId="0" applyNumberFormat="0" applyBorder="0" applyAlignment="0" applyProtection="0"/>
    <xf numFmtId="0" fontId="84" fillId="50" borderId="0" applyNumberFormat="0" applyBorder="0" applyAlignment="0" applyProtection="0"/>
    <xf numFmtId="0" fontId="114" fillId="13" borderId="0" applyNumberFormat="0" applyBorder="0" applyAlignment="0" applyProtection="0"/>
    <xf numFmtId="0" fontId="84" fillId="51" borderId="0" applyNumberFormat="0" applyBorder="0" applyAlignment="0" applyProtection="0"/>
    <xf numFmtId="0" fontId="114" fillId="17" borderId="0" applyNumberFormat="0" applyBorder="0" applyAlignment="0" applyProtection="0"/>
    <xf numFmtId="0" fontId="84" fillId="52" borderId="0" applyNumberFormat="0" applyBorder="0" applyAlignment="0" applyProtection="0"/>
    <xf numFmtId="0" fontId="114" fillId="21" borderId="0" applyNumberFormat="0" applyBorder="0" applyAlignment="0" applyProtection="0"/>
    <xf numFmtId="0" fontId="84" fillId="53" borderId="0" applyNumberFormat="0" applyBorder="0" applyAlignment="0" applyProtection="0"/>
    <xf numFmtId="0" fontId="114" fillId="25" borderId="0" applyNumberFormat="0" applyBorder="0" applyAlignment="0" applyProtection="0"/>
    <xf numFmtId="0" fontId="84" fillId="48" borderId="0" applyNumberFormat="0" applyBorder="0" applyAlignment="0" applyProtection="0"/>
    <xf numFmtId="0" fontId="114" fillId="29" borderId="0" applyNumberFormat="0" applyBorder="0" applyAlignment="0" applyProtection="0"/>
    <xf numFmtId="0" fontId="84" fillId="49" borderId="0" applyNumberFormat="0" applyBorder="0" applyAlignment="0" applyProtection="0"/>
    <xf numFmtId="0" fontId="114" fillId="33" borderId="0" applyNumberFormat="0" applyBorder="0" applyAlignment="0" applyProtection="0"/>
    <xf numFmtId="0" fontId="84" fillId="54" borderId="0" applyNumberFormat="0" applyBorder="0" applyAlignment="0" applyProtection="0"/>
    <xf numFmtId="0" fontId="104" fillId="7" borderId="0" applyNumberFormat="0" applyBorder="0" applyAlignment="0" applyProtection="0"/>
    <xf numFmtId="0" fontId="85" fillId="38" borderId="0" applyNumberFormat="0" applyBorder="0" applyAlignment="0" applyProtection="0"/>
    <xf numFmtId="0" fontId="108" fillId="10" borderId="23" applyNumberFormat="0" applyAlignment="0" applyProtection="0"/>
    <xf numFmtId="0" fontId="86" fillId="55" borderId="29" applyNumberFormat="0" applyAlignment="0" applyProtection="0"/>
    <xf numFmtId="0" fontId="110" fillId="11" borderId="26" applyNumberFormat="0" applyAlignment="0" applyProtection="0"/>
    <xf numFmtId="0" fontId="87" fillId="56" borderId="30" applyNumberFormat="0" applyAlignment="0" applyProtection="0"/>
    <xf numFmtId="43" fontId="1"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0" fontId="112" fillId="0" borderId="0" applyNumberFormat="0" applyFill="0" applyBorder="0" applyAlignment="0" applyProtection="0"/>
    <xf numFmtId="0" fontId="88" fillId="0" borderId="0" applyNumberFormat="0" applyFill="0" applyBorder="0" applyAlignment="0" applyProtection="0"/>
    <xf numFmtId="0" fontId="118" fillId="0" borderId="0" applyNumberFormat="0" applyFill="0" applyBorder="0" applyAlignment="0" applyProtection="0"/>
    <xf numFmtId="0" fontId="103" fillId="6" borderId="0" applyNumberFormat="0" applyBorder="0" applyAlignment="0" applyProtection="0"/>
    <xf numFmtId="0" fontId="89" fillId="39" borderId="0" applyNumberFormat="0" applyBorder="0" applyAlignment="0" applyProtection="0"/>
    <xf numFmtId="0" fontId="100" fillId="0" borderId="20" applyNumberFormat="0" applyFill="0" applyAlignment="0" applyProtection="0"/>
    <xf numFmtId="0" fontId="90" fillId="0" borderId="31" applyNumberFormat="0" applyFill="0" applyAlignment="0" applyProtection="0"/>
    <xf numFmtId="0" fontId="101" fillId="0" borderId="21" applyNumberFormat="0" applyFill="0" applyAlignment="0" applyProtection="0"/>
    <xf numFmtId="0" fontId="91" fillId="0" borderId="32" applyNumberFormat="0" applyFill="0" applyAlignment="0" applyProtection="0"/>
    <xf numFmtId="0" fontId="102" fillId="0" borderId="22" applyNumberFormat="0" applyFill="0" applyAlignment="0" applyProtection="0"/>
    <xf numFmtId="0" fontId="92" fillId="0" borderId="33" applyNumberFormat="0" applyFill="0" applyAlignment="0" applyProtection="0"/>
    <xf numFmtId="0" fontId="102" fillId="0" borderId="0" applyNumberFormat="0" applyFill="0" applyBorder="0" applyAlignment="0" applyProtection="0"/>
    <xf numFmtId="0" fontId="92" fillId="0" borderId="0" applyNumberFormat="0" applyFill="0" applyBorder="0" applyAlignment="0" applyProtection="0"/>
    <xf numFmtId="0" fontId="119" fillId="0" borderId="0" applyNumberFormat="0" applyFill="0" applyBorder="0" applyAlignment="0" applyProtection="0"/>
    <xf numFmtId="0" fontId="106" fillId="9" borderId="23" applyNumberFormat="0" applyAlignment="0" applyProtection="0"/>
    <xf numFmtId="0" fontId="93" fillId="42" borderId="29" applyNumberFormat="0" applyAlignment="0" applyProtection="0"/>
    <xf numFmtId="0" fontId="109" fillId="0" borderId="25" applyNumberFormat="0" applyFill="0" applyAlignment="0" applyProtection="0"/>
    <xf numFmtId="0" fontId="94" fillId="0" borderId="34" applyNumberFormat="0" applyFill="0" applyAlignment="0" applyProtection="0"/>
    <xf numFmtId="0" fontId="105" fillId="8" borderId="0" applyNumberFormat="0" applyBorder="0" applyAlignment="0" applyProtection="0"/>
    <xf numFmtId="0" fontId="95" fillId="57" borderId="0" applyNumberFormat="0" applyBorder="0" applyAlignment="0" applyProtection="0"/>
    <xf numFmtId="0" fontId="1" fillId="0" borderId="0"/>
    <xf numFmtId="0" fontId="3" fillId="0" borderId="0"/>
    <xf numFmtId="0" fontId="3" fillId="58" borderId="35" applyNumberFormat="0" applyFont="0" applyAlignment="0" applyProtection="0"/>
    <xf numFmtId="0" fontId="1" fillId="12" borderId="27" applyNumberFormat="0" applyFont="0" applyAlignment="0" applyProtection="0"/>
    <xf numFmtId="0" fontId="3" fillId="58" borderId="35" applyNumberFormat="0" applyFont="0" applyAlignment="0" applyProtection="0"/>
    <xf numFmtId="0" fontId="107" fillId="10" borderId="24" applyNumberFormat="0" applyAlignment="0" applyProtection="0"/>
    <xf numFmtId="0" fontId="96" fillId="55" borderId="36" applyNumberFormat="0" applyAlignment="0" applyProtection="0"/>
    <xf numFmtId="0" fontId="117" fillId="0" borderId="0" applyNumberFormat="0" applyFill="0" applyBorder="0" applyAlignment="0" applyProtection="0"/>
    <xf numFmtId="0" fontId="97" fillId="0" borderId="0" applyNumberFormat="0" applyFill="0" applyBorder="0" applyAlignment="0" applyProtection="0"/>
    <xf numFmtId="0" fontId="113" fillId="0" borderId="28" applyNumberFormat="0" applyFill="0" applyAlignment="0" applyProtection="0"/>
    <xf numFmtId="0" fontId="98" fillId="0" borderId="37" applyNumberFormat="0" applyFill="0" applyAlignment="0" applyProtection="0"/>
    <xf numFmtId="0" fontId="111" fillId="0" borderId="0" applyNumberFormat="0" applyFill="0" applyBorder="0" applyAlignment="0" applyProtection="0"/>
    <xf numFmtId="0" fontId="99" fillId="0" borderId="0" applyNumberFormat="0" applyFill="0" applyBorder="0" applyAlignment="0" applyProtection="0"/>
    <xf numFmtId="0" fontId="1" fillId="0" borderId="0"/>
    <xf numFmtId="43" fontId="1" fillId="0" borderId="0" applyFont="0" applyFill="0" applyBorder="0" applyAlignment="0" applyProtection="0"/>
    <xf numFmtId="0" fontId="3"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3" fillId="0" borderId="0"/>
    <xf numFmtId="0" fontId="3" fillId="0" borderId="0"/>
    <xf numFmtId="0" fontId="1" fillId="0" borderId="0"/>
    <xf numFmtId="0" fontId="3" fillId="0" borderId="0"/>
    <xf numFmtId="0" fontId="3"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3" fillId="0" borderId="0"/>
    <xf numFmtId="0" fontId="1" fillId="0" borderId="0"/>
    <xf numFmtId="43" fontId="1" fillId="0" borderId="0" applyFont="0" applyFill="0" applyBorder="0" applyAlignment="0" applyProtection="0"/>
    <xf numFmtId="0" fontId="3" fillId="0" borderId="0"/>
    <xf numFmtId="0" fontId="1" fillId="0" borderId="0"/>
    <xf numFmtId="43" fontId="1" fillId="0" borderId="0" applyFont="0" applyFill="0" applyBorder="0" applyAlignment="0" applyProtection="0"/>
    <xf numFmtId="0" fontId="3" fillId="0" borderId="0"/>
    <xf numFmtId="0" fontId="1" fillId="0" borderId="0"/>
    <xf numFmtId="43" fontId="1"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1" fillId="0" borderId="0"/>
    <xf numFmtId="43" fontId="1"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43" fontId="1"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43" fontId="1" fillId="0" borderId="0" applyFont="0" applyFill="0" applyBorder="0" applyAlignment="0" applyProtection="0"/>
    <xf numFmtId="0" fontId="3" fillId="0" borderId="0"/>
    <xf numFmtId="0" fontId="3" fillId="0" borderId="0"/>
    <xf numFmtId="0" fontId="1" fillId="0" borderId="0"/>
    <xf numFmtId="0" fontId="3" fillId="0" borderId="0"/>
    <xf numFmtId="0" fontId="120" fillId="0" borderId="0" applyProtection="0"/>
    <xf numFmtId="43" fontId="120" fillId="0" borderId="0" applyFont="0" applyFill="0" applyBorder="0" applyAlignment="0" applyProtection="0"/>
    <xf numFmtId="0" fontId="121" fillId="0" borderId="0" applyProtection="0"/>
    <xf numFmtId="43" fontId="121" fillId="0" borderId="0" applyFont="0" applyFill="0" applyBorder="0" applyAlignment="0" applyProtection="0"/>
    <xf numFmtId="0" fontId="122" fillId="0" borderId="0" applyProtection="0"/>
    <xf numFmtId="0" fontId="123" fillId="37" borderId="0" applyNumberFormat="0" applyBorder="0" applyAlignment="0" applyProtection="0"/>
    <xf numFmtId="0" fontId="123" fillId="38" borderId="0" applyNumberFormat="0" applyBorder="0" applyAlignment="0" applyProtection="0"/>
    <xf numFmtId="0" fontId="123" fillId="39" borderId="0" applyNumberFormat="0" applyBorder="0" applyAlignment="0" applyProtection="0"/>
    <xf numFmtId="0" fontId="123" fillId="40" borderId="0" applyNumberFormat="0" applyBorder="0" applyAlignment="0" applyProtection="0"/>
    <xf numFmtId="0" fontId="123" fillId="41" borderId="0" applyNumberFormat="0" applyBorder="0" applyAlignment="0" applyProtection="0"/>
    <xf numFmtId="0" fontId="123" fillId="42" borderId="0" applyNumberFormat="0" applyBorder="0" applyAlignment="0" applyProtection="0"/>
    <xf numFmtId="0" fontId="123" fillId="43" borderId="0" applyNumberFormat="0" applyBorder="0" applyAlignment="0" applyProtection="0"/>
    <xf numFmtId="0" fontId="123" fillId="44" borderId="0" applyNumberFormat="0" applyBorder="0" applyAlignment="0" applyProtection="0"/>
    <xf numFmtId="0" fontId="123" fillId="45" borderId="0" applyNumberFormat="0" applyBorder="0" applyAlignment="0" applyProtection="0"/>
    <xf numFmtId="0" fontId="123" fillId="40" borderId="0" applyNumberFormat="0" applyBorder="0" applyAlignment="0" applyProtection="0"/>
    <xf numFmtId="0" fontId="123" fillId="43" borderId="0" applyNumberFormat="0" applyBorder="0" applyAlignment="0" applyProtection="0"/>
    <xf numFmtId="0" fontId="123" fillId="46" borderId="0" applyNumberFormat="0" applyBorder="0" applyAlignment="0" applyProtection="0"/>
    <xf numFmtId="0" fontId="124" fillId="47" borderId="0" applyNumberFormat="0" applyBorder="0" applyAlignment="0" applyProtection="0"/>
    <xf numFmtId="0" fontId="124" fillId="44" borderId="0" applyNumberFormat="0" applyBorder="0" applyAlignment="0" applyProtection="0"/>
    <xf numFmtId="0" fontId="124" fillId="45" borderId="0" applyNumberFormat="0" applyBorder="0" applyAlignment="0" applyProtection="0"/>
    <xf numFmtId="0" fontId="124" fillId="48" borderId="0" applyNumberFormat="0" applyBorder="0" applyAlignment="0" applyProtection="0"/>
    <xf numFmtId="0" fontId="124" fillId="49" borderId="0" applyNumberFormat="0" applyBorder="0" applyAlignment="0" applyProtection="0"/>
    <xf numFmtId="0" fontId="124" fillId="50" borderId="0" applyNumberFormat="0" applyBorder="0" applyAlignment="0" applyProtection="0"/>
    <xf numFmtId="0" fontId="124" fillId="51" borderId="0" applyNumberFormat="0" applyBorder="0" applyAlignment="0" applyProtection="0"/>
    <xf numFmtId="0" fontId="124" fillId="52" borderId="0" applyNumberFormat="0" applyBorder="0" applyAlignment="0" applyProtection="0"/>
    <xf numFmtId="0" fontId="124" fillId="53" borderId="0" applyNumberFormat="0" applyBorder="0" applyAlignment="0" applyProtection="0"/>
    <xf numFmtId="0" fontId="124" fillId="48" borderId="0" applyNumberFormat="0" applyBorder="0" applyAlignment="0" applyProtection="0"/>
    <xf numFmtId="0" fontId="124" fillId="49" borderId="0" applyNumberFormat="0" applyBorder="0" applyAlignment="0" applyProtection="0"/>
    <xf numFmtId="0" fontId="124" fillId="54" borderId="0" applyNumberFormat="0" applyBorder="0" applyAlignment="0" applyProtection="0"/>
    <xf numFmtId="0" fontId="125" fillId="38" borderId="0" applyNumberFormat="0" applyBorder="0" applyAlignment="0" applyProtection="0"/>
    <xf numFmtId="0" fontId="126" fillId="55" borderId="29" applyNumberFormat="0" applyAlignment="0" applyProtection="0"/>
    <xf numFmtId="0" fontId="127" fillId="56" borderId="30" applyNumberFormat="0" applyAlignment="0" applyProtection="0"/>
    <xf numFmtId="43" fontId="122" fillId="0" borderId="0" applyFont="0" applyFill="0" applyBorder="0" applyAlignment="0" applyProtection="0"/>
    <xf numFmtId="43" fontId="8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22" fillId="0" borderId="0" applyFont="0" applyFill="0" applyBorder="0" applyAlignment="0" applyProtection="0"/>
    <xf numFmtId="37" fontId="122" fillId="0" borderId="0" applyFont="0" applyFill="0" applyBorder="0" applyAlignment="0" applyProtection="0"/>
    <xf numFmtId="3" fontId="122" fillId="0" borderId="0" applyFont="0" applyFill="0" applyBorder="0" applyAlignment="0" applyProtection="0"/>
    <xf numFmtId="44" fontId="122" fillId="0" borderId="0" applyFont="0" applyFill="0" applyBorder="0" applyAlignment="0" applyProtection="0"/>
    <xf numFmtId="172" fontId="122" fillId="0" borderId="0" applyFont="0" applyFill="0" applyBorder="0" applyAlignment="0" applyProtection="0"/>
    <xf numFmtId="0" fontId="128" fillId="0" borderId="0" applyNumberFormat="0" applyFill="0" applyBorder="0" applyAlignment="0" applyProtection="0"/>
    <xf numFmtId="169" fontId="122" fillId="0" borderId="0" applyFont="0" applyFill="0" applyBorder="0" applyAlignment="0" applyProtection="0"/>
    <xf numFmtId="0" fontId="129" fillId="39" borderId="0" applyNumberFormat="0" applyBorder="0" applyAlignment="0" applyProtection="0"/>
    <xf numFmtId="0" fontId="130" fillId="42" borderId="29" applyNumberFormat="0" applyAlignment="0" applyProtection="0"/>
    <xf numFmtId="0" fontId="131" fillId="0" borderId="34" applyNumberFormat="0" applyFill="0" applyAlignment="0" applyProtection="0"/>
    <xf numFmtId="0" fontId="132" fillId="57" borderId="0" applyNumberFormat="0" applyBorder="0" applyAlignment="0" applyProtection="0"/>
    <xf numFmtId="0" fontId="122" fillId="0" borderId="0"/>
    <xf numFmtId="0" fontId="122" fillId="0" borderId="0"/>
    <xf numFmtId="0" fontId="1" fillId="0" borderId="0"/>
    <xf numFmtId="0" fontId="122" fillId="58" borderId="35" applyNumberFormat="0" applyFont="0" applyAlignment="0" applyProtection="0"/>
    <xf numFmtId="0" fontId="133" fillId="55" borderId="36" applyNumberFormat="0" applyAlignment="0" applyProtection="0"/>
    <xf numFmtId="9" fontId="122" fillId="0" borderId="0" applyFont="0" applyFill="0" applyBorder="0" applyAlignment="0" applyProtection="0"/>
    <xf numFmtId="9" fontId="122" fillId="0" borderId="0" applyFont="0" applyFill="0" applyBorder="0" applyAlignment="0" applyProtection="0"/>
    <xf numFmtId="0" fontId="134" fillId="0" borderId="37" applyNumberFormat="0" applyFill="0" applyAlignment="0" applyProtection="0"/>
    <xf numFmtId="0" fontId="135" fillId="0" borderId="0" applyNumberFormat="0" applyFill="0" applyBorder="0" applyAlignment="0" applyProtection="0"/>
    <xf numFmtId="0" fontId="136" fillId="0" borderId="0" applyProtection="0"/>
    <xf numFmtId="0" fontId="137" fillId="0" borderId="0"/>
    <xf numFmtId="44" fontId="1" fillId="0" borderId="0" applyFont="0" applyFill="0" applyBorder="0" applyAlignment="0" applyProtection="0"/>
    <xf numFmtId="9" fontId="1" fillId="0" borderId="0" applyFont="0" applyFill="0" applyBorder="0" applyAlignment="0" applyProtection="0"/>
    <xf numFmtId="0" fontId="1" fillId="0" borderId="0"/>
    <xf numFmtId="43" fontId="137" fillId="0" borderId="0" applyFont="0" applyFill="0" applyBorder="0" applyAlignment="0" applyProtection="0"/>
    <xf numFmtId="0" fontId="136" fillId="0" borderId="0" applyProtection="0"/>
    <xf numFmtId="0" fontId="3" fillId="0" borderId="0"/>
  </cellStyleXfs>
  <cellXfs count="191">
    <xf numFmtId="0" fontId="0" fillId="0" borderId="0" xfId="0"/>
    <xf numFmtId="0" fontId="13" fillId="0" borderId="0" xfId="0" applyFont="1" applyFill="1" applyBorder="1"/>
    <xf numFmtId="0" fontId="3" fillId="0" borderId="0" xfId="201" applyNumberFormat="1" applyFill="1"/>
    <xf numFmtId="0" fontId="10" fillId="0" borderId="0" xfId="201" applyNumberFormat="1" applyFont="1" applyFill="1" applyBorder="1" applyAlignment="1"/>
    <xf numFmtId="0" fontId="16" fillId="0" borderId="0" xfId="201" applyNumberFormat="1" applyFont="1" applyFill="1"/>
    <xf numFmtId="0" fontId="3" fillId="4" borderId="0" xfId="201" applyFill="1"/>
    <xf numFmtId="0" fontId="3" fillId="0" borderId="0" xfId="201"/>
    <xf numFmtId="0" fontId="3" fillId="0" borderId="0" xfId="201" applyFill="1"/>
    <xf numFmtId="0" fontId="0" fillId="4" borderId="0" xfId="0" applyFill="1"/>
    <xf numFmtId="174" fontId="0" fillId="4" borderId="0" xfId="0" applyNumberFormat="1" applyFill="1"/>
    <xf numFmtId="175" fontId="0" fillId="4" borderId="0" xfId="0" applyNumberFormat="1" applyFill="1"/>
    <xf numFmtId="37" fontId="0" fillId="4" borderId="0" xfId="0" applyNumberFormat="1" applyFill="1"/>
    <xf numFmtId="3" fontId="0" fillId="4" borderId="0" xfId="0" applyNumberFormat="1" applyFill="1"/>
    <xf numFmtId="0" fontId="0" fillId="4" borderId="4" xfId="0" applyFill="1" applyBorder="1"/>
    <xf numFmtId="0" fontId="0" fillId="4" borderId="1" xfId="0" applyFill="1" applyBorder="1"/>
    <xf numFmtId="174" fontId="0" fillId="4" borderId="1" xfId="0" applyNumberFormat="1" applyFill="1" applyBorder="1"/>
    <xf numFmtId="174" fontId="0" fillId="4" borderId="1" xfId="0" applyNumberFormat="1" applyFill="1" applyBorder="1" applyAlignment="1"/>
    <xf numFmtId="175" fontId="0" fillId="4" borderId="1" xfId="0" applyNumberFormat="1" applyFill="1" applyBorder="1" applyAlignment="1"/>
    <xf numFmtId="0" fontId="0" fillId="4" borderId="1" xfId="0" applyFill="1" applyBorder="1" applyAlignment="1"/>
    <xf numFmtId="175" fontId="0" fillId="4" borderId="1" xfId="0" applyNumberFormat="1" applyFill="1" applyBorder="1"/>
    <xf numFmtId="174" fontId="0" fillId="4" borderId="1" xfId="0" applyNumberFormat="1" applyFill="1" applyBorder="1" applyAlignment="1" applyProtection="1">
      <alignment horizontal="center"/>
      <protection locked="0"/>
    </xf>
    <xf numFmtId="175" fontId="0" fillId="4" borderId="1" xfId="0" applyNumberFormat="1" applyFill="1" applyBorder="1" applyAlignment="1" applyProtection="1">
      <alignment horizontal="center"/>
      <protection locked="0"/>
    </xf>
    <xf numFmtId="0" fontId="0" fillId="4" borderId="1" xfId="0" applyFill="1" applyBorder="1" applyAlignment="1" applyProtection="1">
      <alignment horizontal="center"/>
      <protection locked="0"/>
    </xf>
    <xf numFmtId="0" fontId="0" fillId="4" borderId="7" xfId="0" applyFill="1" applyBorder="1" applyAlignment="1" applyProtection="1">
      <alignment horizontal="center"/>
      <protection locked="0"/>
    </xf>
    <xf numFmtId="0" fontId="0" fillId="4" borderId="3" xfId="0" applyFill="1" applyBorder="1"/>
    <xf numFmtId="37" fontId="11" fillId="4" borderId="8" xfId="0" applyNumberFormat="1" applyFont="1" applyFill="1" applyBorder="1" applyAlignment="1">
      <alignment horizontal="center"/>
    </xf>
    <xf numFmtId="0" fontId="3" fillId="4" borderId="0" xfId="0" applyFont="1" applyFill="1"/>
    <xf numFmtId="0" fontId="3" fillId="4" borderId="3" xfId="0" applyFont="1" applyFill="1" applyBorder="1"/>
    <xf numFmtId="0" fontId="31" fillId="4" borderId="0" xfId="0" applyFont="1" applyFill="1"/>
    <xf numFmtId="37" fontId="32" fillId="4" borderId="8" xfId="0" applyNumberFormat="1" applyFont="1" applyFill="1" applyBorder="1" applyAlignment="1"/>
    <xf numFmtId="17" fontId="11" fillId="4" borderId="8" xfId="0" quotePrefix="1" applyNumberFormat="1" applyFont="1" applyFill="1" applyBorder="1" applyAlignment="1">
      <alignment horizontal="center"/>
    </xf>
    <xf numFmtId="0" fontId="12" fillId="4" borderId="0" xfId="0" applyFont="1" applyFill="1"/>
    <xf numFmtId="37" fontId="13" fillId="4" borderId="8" xfId="0" applyNumberFormat="1" applyFont="1" applyFill="1" applyBorder="1" applyAlignment="1">
      <alignment horizontal="center"/>
    </xf>
    <xf numFmtId="0" fontId="0" fillId="4" borderId="15" xfId="0" quotePrefix="1" applyFill="1" applyBorder="1" applyProtection="1"/>
    <xf numFmtId="0" fontId="0" fillId="4" borderId="17" xfId="0" applyFill="1" applyBorder="1" applyProtection="1"/>
    <xf numFmtId="0" fontId="0" fillId="4" borderId="16" xfId="0" applyFill="1" applyBorder="1" applyProtection="1"/>
    <xf numFmtId="0" fontId="13" fillId="4" borderId="0" xfId="0" applyFont="1" applyFill="1" applyBorder="1"/>
    <xf numFmtId="174" fontId="13" fillId="4" borderId="0" xfId="0" applyNumberFormat="1" applyFont="1" applyFill="1" applyBorder="1"/>
    <xf numFmtId="175" fontId="13" fillId="4" borderId="0" xfId="0" applyNumberFormat="1" applyFont="1" applyFill="1" applyBorder="1"/>
    <xf numFmtId="37" fontId="13" fillId="4" borderId="0" xfId="0" applyNumberFormat="1" applyFont="1" applyFill="1" applyBorder="1"/>
    <xf numFmtId="0" fontId="13" fillId="4" borderId="8" xfId="0" applyFont="1" applyFill="1" applyBorder="1"/>
    <xf numFmtId="0" fontId="0" fillId="4" borderId="14" xfId="0" quotePrefix="1" applyFill="1" applyBorder="1" applyProtection="1"/>
    <xf numFmtId="0" fontId="0" fillId="4" borderId="0" xfId="0" applyFill="1" applyBorder="1" applyProtection="1"/>
    <xf numFmtId="0" fontId="0" fillId="4" borderId="0" xfId="0" quotePrefix="1" applyFill="1" applyBorder="1" applyProtection="1"/>
    <xf numFmtId="0" fontId="0" fillId="4" borderId="11" xfId="0" applyFill="1" applyBorder="1" applyProtection="1"/>
    <xf numFmtId="0" fontId="11" fillId="4" borderId="0" xfId="0" applyFont="1" applyFill="1" applyBorder="1"/>
    <xf numFmtId="174" fontId="11" fillId="4" borderId="0" xfId="0" applyNumberFormat="1" applyFont="1" applyFill="1" applyBorder="1"/>
    <xf numFmtId="37" fontId="11" fillId="4" borderId="0" xfId="0" applyNumberFormat="1" applyFont="1" applyFill="1" applyBorder="1"/>
    <xf numFmtId="37" fontId="10" fillId="4" borderId="0" xfId="0" applyNumberFormat="1" applyFont="1" applyFill="1" applyBorder="1" applyAlignment="1" applyProtection="1">
      <alignment horizontal="center"/>
    </xf>
    <xf numFmtId="37" fontId="10" fillId="4" borderId="11" xfId="0" applyNumberFormat="1" applyFont="1" applyFill="1" applyBorder="1" applyAlignment="1" applyProtection="1">
      <alignment horizontal="center"/>
    </xf>
    <xf numFmtId="37" fontId="10" fillId="4" borderId="0" xfId="0" applyNumberFormat="1" applyFont="1" applyFill="1" applyBorder="1" applyAlignment="1">
      <alignment horizontal="center"/>
    </xf>
    <xf numFmtId="174" fontId="11" fillId="4" borderId="5" xfId="0" applyNumberFormat="1" applyFont="1" applyFill="1" applyBorder="1" applyAlignment="1">
      <alignment horizontal="center" wrapText="1"/>
    </xf>
    <xf numFmtId="174" fontId="11" fillId="4" borderId="5" xfId="0" applyNumberFormat="1" applyFont="1" applyFill="1" applyBorder="1" applyAlignment="1">
      <alignment horizontal="center"/>
    </xf>
    <xf numFmtId="175" fontId="11" fillId="4" borderId="5" xfId="0" applyNumberFormat="1" applyFont="1" applyFill="1" applyBorder="1" applyAlignment="1">
      <alignment horizontal="center"/>
    </xf>
    <xf numFmtId="37" fontId="14" fillId="4" borderId="8" xfId="0" applyNumberFormat="1" applyFont="1" applyFill="1" applyBorder="1" applyAlignment="1">
      <alignment horizontal="center"/>
    </xf>
    <xf numFmtId="0" fontId="33" fillId="4" borderId="3" xfId="0" applyFont="1" applyFill="1" applyBorder="1"/>
    <xf numFmtId="0" fontId="14" fillId="4" borderId="0" xfId="0" applyFont="1" applyFill="1" applyBorder="1"/>
    <xf numFmtId="167" fontId="13" fillId="4" borderId="0" xfId="0" applyNumberFormat="1" applyFont="1" applyFill="1" applyBorder="1" applyAlignment="1"/>
    <xf numFmtId="164" fontId="13" fillId="4" borderId="0" xfId="0" applyNumberFormat="1" applyFont="1" applyFill="1" applyBorder="1" applyAlignment="1"/>
    <xf numFmtId="176" fontId="13" fillId="4" borderId="0" xfId="0" applyNumberFormat="1" applyFont="1" applyFill="1" applyBorder="1" applyAlignment="1"/>
    <xf numFmtId="39" fontId="13" fillId="4" borderId="8" xfId="0" applyNumberFormat="1" applyFont="1" applyFill="1" applyBorder="1" applyAlignment="1"/>
    <xf numFmtId="0" fontId="0" fillId="4" borderId="0" xfId="0" applyFill="1" applyAlignment="1"/>
    <xf numFmtId="0" fontId="15" fillId="4" borderId="3" xfId="0" applyFont="1" applyFill="1" applyBorder="1" applyAlignment="1"/>
    <xf numFmtId="39" fontId="13" fillId="4" borderId="8" xfId="0" applyNumberFormat="1" applyFont="1" applyFill="1" applyBorder="1"/>
    <xf numFmtId="0" fontId="0" fillId="4" borderId="14" xfId="0" applyFill="1" applyBorder="1" applyProtection="1"/>
    <xf numFmtId="0" fontId="15" fillId="4" borderId="3" xfId="0" applyFont="1" applyFill="1" applyBorder="1"/>
    <xf numFmtId="0" fontId="0" fillId="4" borderId="15" xfId="0" applyFill="1" applyBorder="1" applyProtection="1"/>
    <xf numFmtId="41" fontId="13" fillId="4" borderId="0" xfId="0" applyNumberFormat="1" applyFont="1" applyFill="1" applyBorder="1" applyAlignment="1"/>
    <xf numFmtId="0" fontId="13" fillId="4" borderId="0" xfId="0" applyFont="1" applyFill="1" applyBorder="1" applyAlignment="1"/>
    <xf numFmtId="39" fontId="13" fillId="4" borderId="0" xfId="0" applyNumberFormat="1" applyFont="1" applyFill="1" applyBorder="1"/>
    <xf numFmtId="165" fontId="13" fillId="4" borderId="0" xfId="0" applyNumberFormat="1" applyFont="1" applyFill="1" applyBorder="1" applyAlignment="1"/>
    <xf numFmtId="39" fontId="11" fillId="4" borderId="8" xfId="0" applyNumberFormat="1" applyFont="1" applyFill="1" applyBorder="1"/>
    <xf numFmtId="0" fontId="8" fillId="4" borderId="0" xfId="0" applyFont="1" applyFill="1"/>
    <xf numFmtId="167" fontId="11" fillId="4" borderId="0" xfId="0" applyNumberFormat="1" applyFont="1" applyFill="1" applyBorder="1" applyAlignment="1"/>
    <xf numFmtId="164" fontId="11" fillId="4" borderId="0" xfId="0" applyNumberFormat="1" applyFont="1" applyFill="1" applyBorder="1" applyAlignment="1"/>
    <xf numFmtId="176" fontId="11" fillId="4" borderId="0" xfId="0" applyNumberFormat="1" applyFont="1" applyFill="1" applyBorder="1" applyAlignment="1"/>
    <xf numFmtId="39" fontId="11" fillId="4" borderId="8" xfId="0" applyNumberFormat="1" applyFont="1" applyFill="1" applyBorder="1" applyAlignment="1"/>
    <xf numFmtId="0" fontId="8" fillId="4" borderId="0" xfId="0" applyFont="1" applyFill="1" applyBorder="1" applyProtection="1"/>
    <xf numFmtId="0" fontId="8" fillId="4" borderId="11" xfId="0" applyFont="1" applyFill="1" applyBorder="1" applyProtection="1"/>
    <xf numFmtId="0" fontId="53" fillId="4" borderId="0" xfId="0" applyFont="1" applyFill="1"/>
    <xf numFmtId="0" fontId="54" fillId="4" borderId="3" xfId="0" applyFont="1" applyFill="1" applyBorder="1"/>
    <xf numFmtId="0" fontId="55" fillId="4" borderId="0" xfId="0" applyFont="1" applyFill="1" applyBorder="1"/>
    <xf numFmtId="0" fontId="50" fillId="4" borderId="0" xfId="0" applyFont="1" applyFill="1" applyBorder="1"/>
    <xf numFmtId="177" fontId="55" fillId="4" borderId="0" xfId="0" applyNumberFormat="1" applyFont="1" applyFill="1" applyBorder="1" applyAlignment="1"/>
    <xf numFmtId="177" fontId="50" fillId="4" borderId="0" xfId="0" applyNumberFormat="1" applyFont="1" applyFill="1" applyBorder="1" applyAlignment="1"/>
    <xf numFmtId="164" fontId="50" fillId="4" borderId="0" xfId="0" applyNumberFormat="1" applyFont="1" applyFill="1" applyBorder="1" applyAlignment="1"/>
    <xf numFmtId="176" fontId="50" fillId="4" borderId="0" xfId="0" applyNumberFormat="1" applyFont="1" applyFill="1" applyBorder="1" applyAlignment="1"/>
    <xf numFmtId="39" fontId="55" fillId="4" borderId="8" xfId="0" applyNumberFormat="1" applyFont="1" applyFill="1" applyBorder="1" applyAlignment="1"/>
    <xf numFmtId="0" fontId="53" fillId="4" borderId="0" xfId="0" applyFont="1" applyFill="1" applyAlignment="1"/>
    <xf numFmtId="0" fontId="54" fillId="4" borderId="3" xfId="0" applyFont="1" applyFill="1" applyBorder="1" applyAlignment="1"/>
    <xf numFmtId="39" fontId="55" fillId="4" borderId="8" xfId="0" applyNumberFormat="1" applyFont="1" applyFill="1" applyBorder="1"/>
    <xf numFmtId="0" fontId="53" fillId="4" borderId="14" xfId="0" applyFont="1" applyFill="1" applyBorder="1" applyProtection="1"/>
    <xf numFmtId="0" fontId="53" fillId="4" borderId="0" xfId="0" applyFont="1" applyFill="1" applyBorder="1" applyProtection="1"/>
    <xf numFmtId="0" fontId="53" fillId="4" borderId="11" xfId="0" applyFont="1" applyFill="1" applyBorder="1" applyProtection="1"/>
    <xf numFmtId="177" fontId="13" fillId="4" borderId="0" xfId="0" applyNumberFormat="1" applyFont="1" applyFill="1" applyBorder="1" applyAlignment="1"/>
    <xf numFmtId="0" fontId="0" fillId="4" borderId="12" xfId="0" applyFill="1" applyBorder="1" applyProtection="1"/>
    <xf numFmtId="0" fontId="0" fillId="4" borderId="2" xfId="0" applyFill="1" applyBorder="1" applyProtection="1"/>
    <xf numFmtId="0" fontId="0" fillId="4" borderId="13" xfId="0" applyFill="1" applyBorder="1" applyProtection="1"/>
    <xf numFmtId="0" fontId="13" fillId="4" borderId="0" xfId="0" applyFont="1" applyFill="1" applyBorder="1" applyAlignment="1">
      <alignment horizontal="left" indent="1"/>
    </xf>
    <xf numFmtId="0" fontId="53" fillId="4" borderId="3" xfId="0" applyFont="1" applyFill="1" applyBorder="1"/>
    <xf numFmtId="175" fontId="53" fillId="4" borderId="0" xfId="0" applyNumberFormat="1" applyFont="1" applyFill="1"/>
    <xf numFmtId="37" fontId="53" fillId="4" borderId="0" xfId="0" applyNumberFormat="1" applyFont="1" applyFill="1"/>
    <xf numFmtId="174" fontId="53" fillId="4" borderId="0" xfId="0" applyNumberFormat="1" applyFont="1" applyFill="1"/>
    <xf numFmtId="164" fontId="55" fillId="4" borderId="0" xfId="0" applyNumberFormat="1" applyFont="1" applyFill="1" applyBorder="1" applyAlignment="1"/>
    <xf numFmtId="0" fontId="35" fillId="4" borderId="0" xfId="0" applyFont="1" applyFill="1"/>
    <xf numFmtId="166" fontId="13" fillId="4" borderId="0" xfId="0" applyNumberFormat="1" applyFont="1" applyFill="1" applyBorder="1" applyAlignment="1"/>
    <xf numFmtId="0" fontId="11" fillId="4" borderId="0" xfId="0" applyFont="1" applyFill="1" applyBorder="1" applyAlignment="1">
      <alignment wrapText="1"/>
    </xf>
    <xf numFmtId="37" fontId="13" fillId="4" borderId="0" xfId="0" applyNumberFormat="1" applyFont="1" applyFill="1" applyBorder="1" applyAlignment="1"/>
    <xf numFmtId="177" fontId="36" fillId="4" borderId="0" xfId="0" applyNumberFormat="1" applyFont="1" applyFill="1" applyBorder="1" applyAlignment="1"/>
    <xf numFmtId="177" fontId="11" fillId="4" borderId="0" xfId="0" applyNumberFormat="1" applyFont="1" applyFill="1" applyBorder="1" applyAlignment="1"/>
    <xf numFmtId="166" fontId="11" fillId="4" borderId="0" xfId="0" applyNumberFormat="1" applyFont="1" applyFill="1" applyBorder="1" applyAlignment="1"/>
    <xf numFmtId="0" fontId="11" fillId="4" borderId="0" xfId="0" applyFont="1" applyFill="1" applyBorder="1" applyAlignment="1"/>
    <xf numFmtId="0" fontId="0" fillId="4" borderId="9" xfId="0" applyFill="1" applyBorder="1"/>
    <xf numFmtId="0" fontId="8" fillId="4" borderId="5" xfId="0" applyFont="1" applyFill="1" applyBorder="1"/>
    <xf numFmtId="174" fontId="8" fillId="4" borderId="5" xfId="0" applyNumberFormat="1" applyFont="1" applyFill="1" applyBorder="1"/>
    <xf numFmtId="175" fontId="8" fillId="4" borderId="5" xfId="0" applyNumberFormat="1" applyFont="1" applyFill="1" applyBorder="1"/>
    <xf numFmtId="39" fontId="8" fillId="4" borderId="5" xfId="0" applyNumberFormat="1" applyFont="1" applyFill="1" applyBorder="1"/>
    <xf numFmtId="176" fontId="8" fillId="4" borderId="5" xfId="0" applyNumberFormat="1" applyFont="1" applyFill="1" applyBorder="1"/>
    <xf numFmtId="39" fontId="8" fillId="4" borderId="10" xfId="0" applyNumberFormat="1" applyFont="1" applyFill="1" applyBorder="1"/>
    <xf numFmtId="0" fontId="37" fillId="4" borderId="0" xfId="0" applyFont="1" applyFill="1"/>
    <xf numFmtId="0" fontId="0" fillId="4" borderId="0" xfId="0" quotePrefix="1" applyFill="1" applyAlignment="1">
      <alignment wrapText="1"/>
    </xf>
    <xf numFmtId="170" fontId="3" fillId="4" borderId="0" xfId="17" applyNumberFormat="1" applyFont="1" applyFill="1"/>
    <xf numFmtId="0" fontId="0" fillId="4" borderId="0" xfId="0" applyFill="1" applyAlignment="1">
      <alignment wrapText="1"/>
    </xf>
    <xf numFmtId="9" fontId="3" fillId="4" borderId="0" xfId="17" applyFont="1" applyFill="1"/>
    <xf numFmtId="178" fontId="0" fillId="4" borderId="0" xfId="0" applyNumberFormat="1" applyFill="1"/>
    <xf numFmtId="0" fontId="0" fillId="4" borderId="0" xfId="0" applyNumberFormat="1" applyFill="1"/>
    <xf numFmtId="179" fontId="0" fillId="4" borderId="0" xfId="0" applyNumberFormat="1" applyFill="1"/>
    <xf numFmtId="170" fontId="0" fillId="4" borderId="0" xfId="17" applyNumberFormat="1" applyFont="1" applyFill="1"/>
    <xf numFmtId="0" fontId="26" fillId="4" borderId="0" xfId="0" applyFont="1" applyFill="1"/>
    <xf numFmtId="0" fontId="26" fillId="4" borderId="0" xfId="0" applyFont="1" applyFill="1" applyBorder="1"/>
    <xf numFmtId="174" fontId="26" fillId="4" borderId="0" xfId="0" applyNumberFormat="1" applyFont="1" applyFill="1"/>
    <xf numFmtId="175" fontId="26" fillId="4" borderId="0" xfId="0" applyNumberFormat="1" applyFont="1" applyFill="1"/>
    <xf numFmtId="37" fontId="26" fillId="4" borderId="0" xfId="0" applyNumberFormat="1" applyFont="1" applyFill="1"/>
    <xf numFmtId="0" fontId="26" fillId="4" borderId="0" xfId="216" applyFont="1" applyFill="1" applyAlignment="1">
      <alignment horizontal="center"/>
    </xf>
    <xf numFmtId="180" fontId="26" fillId="4" borderId="0" xfId="0" applyNumberFormat="1" applyFont="1" applyFill="1"/>
    <xf numFmtId="0" fontId="3" fillId="4" borderId="0" xfId="216" applyFont="1" applyFill="1" applyAlignment="1">
      <alignment horizontal="center"/>
    </xf>
    <xf numFmtId="0" fontId="3" fillId="4" borderId="0" xfId="216" applyFill="1" applyAlignment="1">
      <alignment horizontal="center"/>
    </xf>
    <xf numFmtId="0" fontId="0" fillId="4" borderId="0" xfId="0" applyFill="1" applyAlignment="1">
      <alignment horizontal="center"/>
    </xf>
    <xf numFmtId="0" fontId="0" fillId="0" borderId="0" xfId="0" applyFill="1" applyAlignment="1"/>
    <xf numFmtId="0" fontId="0" fillId="0" borderId="0" xfId="0" applyFill="1"/>
    <xf numFmtId="0" fontId="15" fillId="0" borderId="3" xfId="0" applyFont="1" applyFill="1" applyBorder="1"/>
    <xf numFmtId="0" fontId="11" fillId="0" borderId="0" xfId="0" applyFont="1" applyFill="1" applyBorder="1"/>
    <xf numFmtId="164" fontId="13" fillId="0" borderId="0" xfId="0" applyNumberFormat="1" applyFont="1" applyFill="1" applyBorder="1" applyAlignment="1"/>
    <xf numFmtId="176" fontId="13" fillId="0" borderId="0" xfId="0" applyNumberFormat="1" applyFont="1" applyFill="1" applyBorder="1" applyAlignment="1"/>
    <xf numFmtId="0" fontId="11" fillId="0" borderId="0" xfId="0" applyFont="1" applyFill="1" applyBorder="1" applyAlignment="1"/>
    <xf numFmtId="39" fontId="11" fillId="0" borderId="8" xfId="0" applyNumberFormat="1" applyFont="1" applyFill="1" applyBorder="1" applyAlignment="1"/>
    <xf numFmtId="0" fontId="15" fillId="0" borderId="3" xfId="0" applyFont="1" applyFill="1" applyBorder="1" applyAlignment="1"/>
    <xf numFmtId="0" fontId="13" fillId="0" borderId="0" xfId="0" applyFont="1" applyFill="1" applyBorder="1" applyAlignment="1"/>
    <xf numFmtId="39" fontId="11" fillId="0" borderId="8" xfId="0" applyNumberFormat="1" applyFont="1" applyFill="1" applyBorder="1"/>
    <xf numFmtId="0" fontId="8" fillId="0" borderId="0" xfId="0" applyFont="1" applyFill="1"/>
    <xf numFmtId="167" fontId="13" fillId="0" borderId="0" xfId="0" applyNumberFormat="1" applyFont="1" applyFill="1" applyBorder="1" applyAlignment="1"/>
    <xf numFmtId="164" fontId="13" fillId="0" borderId="0" xfId="17" applyNumberFormat="1" applyFont="1" applyFill="1" applyBorder="1" applyAlignment="1"/>
    <xf numFmtId="0" fontId="48" fillId="0" borderId="0" xfId="201" applyNumberFormat="1" applyFont="1" applyFill="1" applyBorder="1" applyAlignment="1">
      <alignment vertical="top" wrapText="1"/>
    </xf>
    <xf numFmtId="0" fontId="12" fillId="0" borderId="0" xfId="201" applyNumberFormat="1" applyFont="1" applyFill="1" applyBorder="1" applyAlignment="1">
      <alignment horizontal="centerContinuous"/>
    </xf>
    <xf numFmtId="0" fontId="10" fillId="0" borderId="0" xfId="201" applyNumberFormat="1" applyFont="1" applyFill="1" applyBorder="1" applyAlignment="1">
      <alignment horizontal="centerContinuous"/>
    </xf>
    <xf numFmtId="0" fontId="16" fillId="0" borderId="0" xfId="201" applyNumberFormat="1" applyFont="1" applyFill="1" applyBorder="1"/>
    <xf numFmtId="0" fontId="16" fillId="0" borderId="0" xfId="201" applyNumberFormat="1" applyFont="1" applyFill="1" applyBorder="1" applyAlignment="1"/>
    <xf numFmtId="0" fontId="12" fillId="0" borderId="5" xfId="201" applyNumberFormat="1" applyFont="1" applyFill="1" applyBorder="1" applyAlignment="1">
      <alignment horizontal="center"/>
    </xf>
    <xf numFmtId="0" fontId="17" fillId="0" borderId="0" xfId="201" applyNumberFormat="1" applyFont="1" applyFill="1" applyBorder="1" applyAlignment="1">
      <alignment horizontal="center"/>
    </xf>
    <xf numFmtId="0" fontId="17" fillId="0" borderId="0" xfId="201" applyNumberFormat="1" applyFont="1" applyFill="1" applyBorder="1" applyAlignment="1">
      <alignment horizontal="right"/>
    </xf>
    <xf numFmtId="0" fontId="16" fillId="0" borderId="0" xfId="201" applyNumberFormat="1" applyFont="1" applyFill="1" applyBorder="1" applyAlignment="1">
      <alignment horizontal="center"/>
    </xf>
    <xf numFmtId="0" fontId="16" fillId="0" borderId="0" xfId="201" applyNumberFormat="1" applyFont="1" applyFill="1" applyBorder="1" applyAlignment="1">
      <alignment vertical="top" wrapText="1"/>
    </xf>
    <xf numFmtId="0" fontId="16" fillId="0" borderId="0" xfId="201" applyNumberFormat="1" applyFont="1" applyFill="1" applyBorder="1" applyAlignment="1">
      <alignment horizontal="center" vertical="top"/>
    </xf>
    <xf numFmtId="166" fontId="16" fillId="0" borderId="0" xfId="2" applyNumberFormat="1" applyFont="1" applyFill="1" applyBorder="1" applyAlignment="1" applyProtection="1">
      <alignment horizontal="right" vertical="top" wrapText="1"/>
    </xf>
    <xf numFmtId="0" fontId="16" fillId="0" borderId="0" xfId="201" applyNumberFormat="1" applyFont="1" applyFill="1" applyBorder="1" applyAlignment="1">
      <alignment horizontal="justify" vertical="top" wrapText="1"/>
    </xf>
    <xf numFmtId="0" fontId="16" fillId="0" borderId="0" xfId="16" applyFont="1" applyFill="1"/>
    <xf numFmtId="0" fontId="16" fillId="0" borderId="0" xfId="201" applyFont="1" applyFill="1"/>
    <xf numFmtId="0" fontId="16" fillId="0" borderId="0" xfId="201" applyNumberFormat="1" applyFont="1" applyFill="1" applyBorder="1" applyAlignment="1">
      <alignment horizontal="left" vertical="top" wrapText="1"/>
    </xf>
    <xf numFmtId="0" fontId="16" fillId="0" borderId="0" xfId="16" applyFont="1" applyFill="1" applyBorder="1"/>
    <xf numFmtId="0" fontId="16" fillId="0" borderId="0" xfId="201" applyNumberFormat="1" applyFont="1" applyFill="1" applyBorder="1" applyAlignment="1" applyProtection="1">
      <alignment vertical="top" wrapText="1"/>
      <protection locked="0"/>
    </xf>
    <xf numFmtId="0" fontId="16" fillId="0" borderId="5" xfId="201" applyNumberFormat="1" applyFont="1" applyFill="1" applyBorder="1" applyAlignment="1">
      <alignment horizontal="justify" vertical="top" wrapText="1"/>
    </xf>
    <xf numFmtId="0" fontId="3" fillId="0" borderId="5" xfId="201" applyFill="1" applyBorder="1"/>
    <xf numFmtId="166" fontId="16" fillId="0" borderId="0" xfId="2" quotePrefix="1" applyNumberFormat="1" applyFont="1" applyFill="1" applyBorder="1" applyAlignment="1" applyProtection="1">
      <alignment horizontal="right" vertical="top" wrapText="1"/>
    </xf>
    <xf numFmtId="166" fontId="16" fillId="0" borderId="0" xfId="2" applyNumberFormat="1" applyFont="1" applyFill="1" applyBorder="1" applyAlignment="1" applyProtection="1">
      <alignment horizontal="left" vertical="top" wrapText="1"/>
    </xf>
    <xf numFmtId="164" fontId="16" fillId="0" borderId="0" xfId="2" applyNumberFormat="1" applyFont="1" applyFill="1" applyBorder="1" applyAlignment="1" applyProtection="1">
      <alignment horizontal="right" vertical="top" wrapText="1"/>
    </xf>
    <xf numFmtId="0" fontId="12" fillId="0" borderId="0" xfId="201" applyNumberFormat="1" applyFont="1" applyFill="1" applyBorder="1" applyAlignment="1">
      <alignment horizontal="left" vertical="top" wrapText="1"/>
    </xf>
    <xf numFmtId="0" fontId="8" fillId="4" borderId="6" xfId="0" applyFont="1" applyFill="1" applyBorder="1" applyAlignment="1">
      <alignment horizontal="center"/>
    </xf>
    <xf numFmtId="0" fontId="8" fillId="4" borderId="5" xfId="0" applyFont="1" applyFill="1" applyBorder="1" applyAlignment="1">
      <alignment horizontal="center"/>
    </xf>
    <xf numFmtId="37" fontId="11" fillId="4" borderId="5" xfId="0" applyNumberFormat="1" applyFont="1" applyFill="1" applyBorder="1" applyAlignment="1">
      <alignment horizontal="center"/>
    </xf>
    <xf numFmtId="37" fontId="11" fillId="4" borderId="1" xfId="0" applyNumberFormat="1" applyFont="1" applyFill="1" applyBorder="1" applyAlignment="1">
      <alignment horizontal="center"/>
    </xf>
    <xf numFmtId="37" fontId="10" fillId="4" borderId="0" xfId="0" applyNumberFormat="1" applyFont="1" applyFill="1" applyBorder="1" applyAlignment="1">
      <alignment horizontal="center"/>
    </xf>
    <xf numFmtId="37" fontId="13" fillId="4" borderId="0" xfId="0" applyNumberFormat="1" applyFont="1" applyFill="1" applyBorder="1" applyAlignment="1">
      <alignment horizontal="center"/>
    </xf>
    <xf numFmtId="49" fontId="10" fillId="4" borderId="0" xfId="0" applyNumberFormat="1" applyFont="1" applyFill="1" applyBorder="1" applyAlignment="1">
      <alignment horizontal="center"/>
    </xf>
    <xf numFmtId="0" fontId="3" fillId="4" borderId="0" xfId="0" quotePrefix="1" applyFont="1" applyFill="1" applyAlignment="1">
      <alignment wrapText="1"/>
    </xf>
    <xf numFmtId="0" fontId="0" fillId="4" borderId="0" xfId="0" applyFill="1" applyAlignment="1">
      <alignment wrapText="1"/>
    </xf>
    <xf numFmtId="0" fontId="12" fillId="0" borderId="6" xfId="201" applyNumberFormat="1" applyFont="1" applyFill="1" applyBorder="1" applyAlignment="1">
      <alignment horizontal="left" vertical="top" wrapText="1"/>
    </xf>
    <xf numFmtId="0" fontId="10" fillId="0" borderId="0" xfId="201" applyNumberFormat="1" applyFont="1" applyFill="1" applyBorder="1" applyAlignment="1">
      <alignment horizontal="center"/>
    </xf>
    <xf numFmtId="0" fontId="12" fillId="0" borderId="0" xfId="201" applyNumberFormat="1" applyFont="1" applyFill="1" applyBorder="1" applyAlignment="1">
      <alignment horizontal="left" wrapText="1"/>
    </xf>
    <xf numFmtId="0" fontId="12" fillId="0" borderId="5" xfId="201" applyNumberFormat="1" applyFont="1" applyFill="1" applyBorder="1" applyAlignment="1">
      <alignment horizontal="left" wrapText="1"/>
    </xf>
    <xf numFmtId="0" fontId="16" fillId="0" borderId="0" xfId="201" applyNumberFormat="1" applyFont="1" applyFill="1" applyBorder="1" applyAlignment="1">
      <alignment horizontal="center"/>
    </xf>
    <xf numFmtId="0" fontId="16" fillId="0" borderId="5" xfId="201" applyNumberFormat="1" applyFont="1" applyFill="1" applyBorder="1" applyAlignment="1">
      <alignment horizontal="center"/>
    </xf>
  </cellXfs>
  <cellStyles count="1334">
    <cellStyle name="20% - Accent1 2" xfId="326"/>
    <cellStyle name="20% - Accent1 2 2" xfId="391"/>
    <cellStyle name="20% - Accent1 2 2 2" xfId="479"/>
    <cellStyle name="20% - Accent1 2 2 2 2" xfId="539"/>
    <cellStyle name="20% - Accent1 2 2 2 2 2" xfId="707"/>
    <cellStyle name="20% - Accent1 2 2 2 2 2 2" xfId="1040"/>
    <cellStyle name="20% - Accent1 2 2 2 2 3" xfId="875"/>
    <cellStyle name="20% - Accent1 2 2 2 3" xfId="584"/>
    <cellStyle name="20% - Accent1 2 2 2 3 2" xfId="752"/>
    <cellStyle name="20% - Accent1 2 2 2 3 2 2" xfId="1085"/>
    <cellStyle name="20% - Accent1 2 2 2 3 3" xfId="920"/>
    <cellStyle name="20% - Accent1 2 2 2 4" xfId="647"/>
    <cellStyle name="20% - Accent1 2 2 2 4 2" xfId="980"/>
    <cellStyle name="20% - Accent1 2 2 2 5" xfId="815"/>
    <cellStyle name="20% - Accent1 2 2 3" xfId="464"/>
    <cellStyle name="20% - Accent1 2 2 3 2" xfId="524"/>
    <cellStyle name="20% - Accent1 2 2 3 2 2" xfId="692"/>
    <cellStyle name="20% - Accent1 2 2 3 2 2 2" xfId="1025"/>
    <cellStyle name="20% - Accent1 2 2 3 2 3" xfId="860"/>
    <cellStyle name="20% - Accent1 2 2 3 3" xfId="569"/>
    <cellStyle name="20% - Accent1 2 2 3 3 2" xfId="737"/>
    <cellStyle name="20% - Accent1 2 2 3 3 2 2" xfId="1070"/>
    <cellStyle name="20% - Accent1 2 2 3 3 3" xfId="905"/>
    <cellStyle name="20% - Accent1 2 2 3 4" xfId="632"/>
    <cellStyle name="20% - Accent1 2 2 3 4 2" xfId="965"/>
    <cellStyle name="20% - Accent1 2 2 3 5" xfId="800"/>
    <cellStyle name="20% - Accent1 2 2 4" xfId="449"/>
    <cellStyle name="20% - Accent1 2 2 4 2" xfId="509"/>
    <cellStyle name="20% - Accent1 2 2 4 2 2" xfId="677"/>
    <cellStyle name="20% - Accent1 2 2 4 2 2 2" xfId="1010"/>
    <cellStyle name="20% - Accent1 2 2 4 2 3" xfId="845"/>
    <cellStyle name="20% - Accent1 2 2 4 3" xfId="617"/>
    <cellStyle name="20% - Accent1 2 2 4 3 2" xfId="950"/>
    <cellStyle name="20% - Accent1 2 2 4 4" xfId="785"/>
    <cellStyle name="20% - Accent1 2 2 5" xfId="494"/>
    <cellStyle name="20% - Accent1 2 2 5 2" xfId="662"/>
    <cellStyle name="20% - Accent1 2 2 5 2 2" xfId="995"/>
    <cellStyle name="20% - Accent1 2 2 5 3" xfId="830"/>
    <cellStyle name="20% - Accent1 2 2 6" xfId="554"/>
    <cellStyle name="20% - Accent1 2 2 6 2" xfId="722"/>
    <cellStyle name="20% - Accent1 2 2 6 2 2" xfId="1055"/>
    <cellStyle name="20% - Accent1 2 2 6 3" xfId="890"/>
    <cellStyle name="20% - Accent1 2 2 7" xfId="602"/>
    <cellStyle name="20% - Accent1 2 2 7 2" xfId="935"/>
    <cellStyle name="20% - Accent1 2 2 8" xfId="770"/>
    <cellStyle name="20% - Accent1 3" xfId="1125"/>
    <cellStyle name="20% - Accent1 4" xfId="1126"/>
    <cellStyle name="20% - Accent1 5" xfId="1274"/>
    <cellStyle name="20% - Accent2 2" xfId="327"/>
    <cellStyle name="20% - Accent2 2 2" xfId="392"/>
    <cellStyle name="20% - Accent2 2 2 2" xfId="480"/>
    <cellStyle name="20% - Accent2 2 2 2 2" xfId="540"/>
    <cellStyle name="20% - Accent2 2 2 2 2 2" xfId="708"/>
    <cellStyle name="20% - Accent2 2 2 2 2 2 2" xfId="1041"/>
    <cellStyle name="20% - Accent2 2 2 2 2 3" xfId="876"/>
    <cellStyle name="20% - Accent2 2 2 2 3" xfId="585"/>
    <cellStyle name="20% - Accent2 2 2 2 3 2" xfId="753"/>
    <cellStyle name="20% - Accent2 2 2 2 3 2 2" xfId="1086"/>
    <cellStyle name="20% - Accent2 2 2 2 3 3" xfId="921"/>
    <cellStyle name="20% - Accent2 2 2 2 4" xfId="648"/>
    <cellStyle name="20% - Accent2 2 2 2 4 2" xfId="981"/>
    <cellStyle name="20% - Accent2 2 2 2 5" xfId="816"/>
    <cellStyle name="20% - Accent2 2 2 3" xfId="465"/>
    <cellStyle name="20% - Accent2 2 2 3 2" xfId="525"/>
    <cellStyle name="20% - Accent2 2 2 3 2 2" xfId="693"/>
    <cellStyle name="20% - Accent2 2 2 3 2 2 2" xfId="1026"/>
    <cellStyle name="20% - Accent2 2 2 3 2 3" xfId="861"/>
    <cellStyle name="20% - Accent2 2 2 3 3" xfId="570"/>
    <cellStyle name="20% - Accent2 2 2 3 3 2" xfId="738"/>
    <cellStyle name="20% - Accent2 2 2 3 3 2 2" xfId="1071"/>
    <cellStyle name="20% - Accent2 2 2 3 3 3" xfId="906"/>
    <cellStyle name="20% - Accent2 2 2 3 4" xfId="633"/>
    <cellStyle name="20% - Accent2 2 2 3 4 2" xfId="966"/>
    <cellStyle name="20% - Accent2 2 2 3 5" xfId="801"/>
    <cellStyle name="20% - Accent2 2 2 4" xfId="450"/>
    <cellStyle name="20% - Accent2 2 2 4 2" xfId="510"/>
    <cellStyle name="20% - Accent2 2 2 4 2 2" xfId="678"/>
    <cellStyle name="20% - Accent2 2 2 4 2 2 2" xfId="1011"/>
    <cellStyle name="20% - Accent2 2 2 4 2 3" xfId="846"/>
    <cellStyle name="20% - Accent2 2 2 4 3" xfId="618"/>
    <cellStyle name="20% - Accent2 2 2 4 3 2" xfId="951"/>
    <cellStyle name="20% - Accent2 2 2 4 4" xfId="786"/>
    <cellStyle name="20% - Accent2 2 2 5" xfId="495"/>
    <cellStyle name="20% - Accent2 2 2 5 2" xfId="663"/>
    <cellStyle name="20% - Accent2 2 2 5 2 2" xfId="996"/>
    <cellStyle name="20% - Accent2 2 2 5 3" xfId="831"/>
    <cellStyle name="20% - Accent2 2 2 6" xfId="555"/>
    <cellStyle name="20% - Accent2 2 2 6 2" xfId="723"/>
    <cellStyle name="20% - Accent2 2 2 6 2 2" xfId="1056"/>
    <cellStyle name="20% - Accent2 2 2 6 3" xfId="891"/>
    <cellStyle name="20% - Accent2 2 2 7" xfId="603"/>
    <cellStyle name="20% - Accent2 2 2 7 2" xfId="936"/>
    <cellStyle name="20% - Accent2 2 2 8" xfId="771"/>
    <cellStyle name="20% - Accent2 3" xfId="1127"/>
    <cellStyle name="20% - Accent2 4" xfId="1128"/>
    <cellStyle name="20% - Accent2 5" xfId="1275"/>
    <cellStyle name="20% - Accent3 2" xfId="328"/>
    <cellStyle name="20% - Accent3 2 2" xfId="393"/>
    <cellStyle name="20% - Accent3 2 2 2" xfId="481"/>
    <cellStyle name="20% - Accent3 2 2 2 2" xfId="541"/>
    <cellStyle name="20% - Accent3 2 2 2 2 2" xfId="709"/>
    <cellStyle name="20% - Accent3 2 2 2 2 2 2" xfId="1042"/>
    <cellStyle name="20% - Accent3 2 2 2 2 3" xfId="877"/>
    <cellStyle name="20% - Accent3 2 2 2 3" xfId="586"/>
    <cellStyle name="20% - Accent3 2 2 2 3 2" xfId="754"/>
    <cellStyle name="20% - Accent3 2 2 2 3 2 2" xfId="1087"/>
    <cellStyle name="20% - Accent3 2 2 2 3 3" xfId="922"/>
    <cellStyle name="20% - Accent3 2 2 2 4" xfId="649"/>
    <cellStyle name="20% - Accent3 2 2 2 4 2" xfId="982"/>
    <cellStyle name="20% - Accent3 2 2 2 5" xfId="817"/>
    <cellStyle name="20% - Accent3 2 2 3" xfId="466"/>
    <cellStyle name="20% - Accent3 2 2 3 2" xfId="526"/>
    <cellStyle name="20% - Accent3 2 2 3 2 2" xfId="694"/>
    <cellStyle name="20% - Accent3 2 2 3 2 2 2" xfId="1027"/>
    <cellStyle name="20% - Accent3 2 2 3 2 3" xfId="862"/>
    <cellStyle name="20% - Accent3 2 2 3 3" xfId="571"/>
    <cellStyle name="20% - Accent3 2 2 3 3 2" xfId="739"/>
    <cellStyle name="20% - Accent3 2 2 3 3 2 2" xfId="1072"/>
    <cellStyle name="20% - Accent3 2 2 3 3 3" xfId="907"/>
    <cellStyle name="20% - Accent3 2 2 3 4" xfId="634"/>
    <cellStyle name="20% - Accent3 2 2 3 4 2" xfId="967"/>
    <cellStyle name="20% - Accent3 2 2 3 5" xfId="802"/>
    <cellStyle name="20% - Accent3 2 2 4" xfId="451"/>
    <cellStyle name="20% - Accent3 2 2 4 2" xfId="511"/>
    <cellStyle name="20% - Accent3 2 2 4 2 2" xfId="679"/>
    <cellStyle name="20% - Accent3 2 2 4 2 2 2" xfId="1012"/>
    <cellStyle name="20% - Accent3 2 2 4 2 3" xfId="847"/>
    <cellStyle name="20% - Accent3 2 2 4 3" xfId="619"/>
    <cellStyle name="20% - Accent3 2 2 4 3 2" xfId="952"/>
    <cellStyle name="20% - Accent3 2 2 4 4" xfId="787"/>
    <cellStyle name="20% - Accent3 2 2 5" xfId="496"/>
    <cellStyle name="20% - Accent3 2 2 5 2" xfId="664"/>
    <cellStyle name="20% - Accent3 2 2 5 2 2" xfId="997"/>
    <cellStyle name="20% - Accent3 2 2 5 3" xfId="832"/>
    <cellStyle name="20% - Accent3 2 2 6" xfId="556"/>
    <cellStyle name="20% - Accent3 2 2 6 2" xfId="724"/>
    <cellStyle name="20% - Accent3 2 2 6 2 2" xfId="1057"/>
    <cellStyle name="20% - Accent3 2 2 6 3" xfId="892"/>
    <cellStyle name="20% - Accent3 2 2 7" xfId="604"/>
    <cellStyle name="20% - Accent3 2 2 7 2" xfId="937"/>
    <cellStyle name="20% - Accent3 2 2 8" xfId="772"/>
    <cellStyle name="20% - Accent3 3" xfId="1129"/>
    <cellStyle name="20% - Accent3 4" xfId="1130"/>
    <cellStyle name="20% - Accent3 5" xfId="1276"/>
    <cellStyle name="20% - Accent4 2" xfId="329"/>
    <cellStyle name="20% - Accent4 2 2" xfId="394"/>
    <cellStyle name="20% - Accent4 2 2 2" xfId="482"/>
    <cellStyle name="20% - Accent4 2 2 2 2" xfId="542"/>
    <cellStyle name="20% - Accent4 2 2 2 2 2" xfId="710"/>
    <cellStyle name="20% - Accent4 2 2 2 2 2 2" xfId="1043"/>
    <cellStyle name="20% - Accent4 2 2 2 2 3" xfId="878"/>
    <cellStyle name="20% - Accent4 2 2 2 3" xfId="587"/>
    <cellStyle name="20% - Accent4 2 2 2 3 2" xfId="755"/>
    <cellStyle name="20% - Accent4 2 2 2 3 2 2" xfId="1088"/>
    <cellStyle name="20% - Accent4 2 2 2 3 3" xfId="923"/>
    <cellStyle name="20% - Accent4 2 2 2 4" xfId="650"/>
    <cellStyle name="20% - Accent4 2 2 2 4 2" xfId="983"/>
    <cellStyle name="20% - Accent4 2 2 2 5" xfId="818"/>
    <cellStyle name="20% - Accent4 2 2 3" xfId="467"/>
    <cellStyle name="20% - Accent4 2 2 3 2" xfId="527"/>
    <cellStyle name="20% - Accent4 2 2 3 2 2" xfId="695"/>
    <cellStyle name="20% - Accent4 2 2 3 2 2 2" xfId="1028"/>
    <cellStyle name="20% - Accent4 2 2 3 2 3" xfId="863"/>
    <cellStyle name="20% - Accent4 2 2 3 3" xfId="572"/>
    <cellStyle name="20% - Accent4 2 2 3 3 2" xfId="740"/>
    <cellStyle name="20% - Accent4 2 2 3 3 2 2" xfId="1073"/>
    <cellStyle name="20% - Accent4 2 2 3 3 3" xfId="908"/>
    <cellStyle name="20% - Accent4 2 2 3 4" xfId="635"/>
    <cellStyle name="20% - Accent4 2 2 3 4 2" xfId="968"/>
    <cellStyle name="20% - Accent4 2 2 3 5" xfId="803"/>
    <cellStyle name="20% - Accent4 2 2 4" xfId="452"/>
    <cellStyle name="20% - Accent4 2 2 4 2" xfId="512"/>
    <cellStyle name="20% - Accent4 2 2 4 2 2" xfId="680"/>
    <cellStyle name="20% - Accent4 2 2 4 2 2 2" xfId="1013"/>
    <cellStyle name="20% - Accent4 2 2 4 2 3" xfId="848"/>
    <cellStyle name="20% - Accent4 2 2 4 3" xfId="620"/>
    <cellStyle name="20% - Accent4 2 2 4 3 2" xfId="953"/>
    <cellStyle name="20% - Accent4 2 2 4 4" xfId="788"/>
    <cellStyle name="20% - Accent4 2 2 5" xfId="497"/>
    <cellStyle name="20% - Accent4 2 2 5 2" xfId="665"/>
    <cellStyle name="20% - Accent4 2 2 5 2 2" xfId="998"/>
    <cellStyle name="20% - Accent4 2 2 5 3" xfId="833"/>
    <cellStyle name="20% - Accent4 2 2 6" xfId="557"/>
    <cellStyle name="20% - Accent4 2 2 6 2" xfId="725"/>
    <cellStyle name="20% - Accent4 2 2 6 2 2" xfId="1058"/>
    <cellStyle name="20% - Accent4 2 2 6 3" xfId="893"/>
    <cellStyle name="20% - Accent4 2 2 7" xfId="605"/>
    <cellStyle name="20% - Accent4 2 2 7 2" xfId="938"/>
    <cellStyle name="20% - Accent4 2 2 8" xfId="773"/>
    <cellStyle name="20% - Accent4 3" xfId="1131"/>
    <cellStyle name="20% - Accent4 4" xfId="1132"/>
    <cellStyle name="20% - Accent4 5" xfId="1277"/>
    <cellStyle name="20% - Accent5 2" xfId="330"/>
    <cellStyle name="20% - Accent5 2 2" xfId="395"/>
    <cellStyle name="20% - Accent5 2 2 2" xfId="483"/>
    <cellStyle name="20% - Accent5 2 2 2 2" xfId="543"/>
    <cellStyle name="20% - Accent5 2 2 2 2 2" xfId="711"/>
    <cellStyle name="20% - Accent5 2 2 2 2 2 2" xfId="1044"/>
    <cellStyle name="20% - Accent5 2 2 2 2 3" xfId="879"/>
    <cellStyle name="20% - Accent5 2 2 2 3" xfId="588"/>
    <cellStyle name="20% - Accent5 2 2 2 3 2" xfId="756"/>
    <cellStyle name="20% - Accent5 2 2 2 3 2 2" xfId="1089"/>
    <cellStyle name="20% - Accent5 2 2 2 3 3" xfId="924"/>
    <cellStyle name="20% - Accent5 2 2 2 4" xfId="651"/>
    <cellStyle name="20% - Accent5 2 2 2 4 2" xfId="984"/>
    <cellStyle name="20% - Accent5 2 2 2 5" xfId="819"/>
    <cellStyle name="20% - Accent5 2 2 3" xfId="468"/>
    <cellStyle name="20% - Accent5 2 2 3 2" xfId="528"/>
    <cellStyle name="20% - Accent5 2 2 3 2 2" xfId="696"/>
    <cellStyle name="20% - Accent5 2 2 3 2 2 2" xfId="1029"/>
    <cellStyle name="20% - Accent5 2 2 3 2 3" xfId="864"/>
    <cellStyle name="20% - Accent5 2 2 3 3" xfId="573"/>
    <cellStyle name="20% - Accent5 2 2 3 3 2" xfId="741"/>
    <cellStyle name="20% - Accent5 2 2 3 3 2 2" xfId="1074"/>
    <cellStyle name="20% - Accent5 2 2 3 3 3" xfId="909"/>
    <cellStyle name="20% - Accent5 2 2 3 4" xfId="636"/>
    <cellStyle name="20% - Accent5 2 2 3 4 2" xfId="969"/>
    <cellStyle name="20% - Accent5 2 2 3 5" xfId="804"/>
    <cellStyle name="20% - Accent5 2 2 4" xfId="453"/>
    <cellStyle name="20% - Accent5 2 2 4 2" xfId="513"/>
    <cellStyle name="20% - Accent5 2 2 4 2 2" xfId="681"/>
    <cellStyle name="20% - Accent5 2 2 4 2 2 2" xfId="1014"/>
    <cellStyle name="20% - Accent5 2 2 4 2 3" xfId="849"/>
    <cellStyle name="20% - Accent5 2 2 4 3" xfId="621"/>
    <cellStyle name="20% - Accent5 2 2 4 3 2" xfId="954"/>
    <cellStyle name="20% - Accent5 2 2 4 4" xfId="789"/>
    <cellStyle name="20% - Accent5 2 2 5" xfId="498"/>
    <cellStyle name="20% - Accent5 2 2 5 2" xfId="666"/>
    <cellStyle name="20% - Accent5 2 2 5 2 2" xfId="999"/>
    <cellStyle name="20% - Accent5 2 2 5 3" xfId="834"/>
    <cellStyle name="20% - Accent5 2 2 6" xfId="558"/>
    <cellStyle name="20% - Accent5 2 2 6 2" xfId="726"/>
    <cellStyle name="20% - Accent5 2 2 6 2 2" xfId="1059"/>
    <cellStyle name="20% - Accent5 2 2 6 3" xfId="894"/>
    <cellStyle name="20% - Accent5 2 2 7" xfId="606"/>
    <cellStyle name="20% - Accent5 2 2 7 2" xfId="939"/>
    <cellStyle name="20% - Accent5 2 2 8" xfId="774"/>
    <cellStyle name="20% - Accent5 3" xfId="1133"/>
    <cellStyle name="20% - Accent5 4" xfId="1134"/>
    <cellStyle name="20% - Accent5 5" xfId="1278"/>
    <cellStyle name="20% - Accent6 2" xfId="331"/>
    <cellStyle name="20% - Accent6 2 2" xfId="396"/>
    <cellStyle name="20% - Accent6 2 2 2" xfId="484"/>
    <cellStyle name="20% - Accent6 2 2 2 2" xfId="544"/>
    <cellStyle name="20% - Accent6 2 2 2 2 2" xfId="712"/>
    <cellStyle name="20% - Accent6 2 2 2 2 2 2" xfId="1045"/>
    <cellStyle name="20% - Accent6 2 2 2 2 3" xfId="880"/>
    <cellStyle name="20% - Accent6 2 2 2 3" xfId="589"/>
    <cellStyle name="20% - Accent6 2 2 2 3 2" xfId="757"/>
    <cellStyle name="20% - Accent6 2 2 2 3 2 2" xfId="1090"/>
    <cellStyle name="20% - Accent6 2 2 2 3 3" xfId="925"/>
    <cellStyle name="20% - Accent6 2 2 2 4" xfId="652"/>
    <cellStyle name="20% - Accent6 2 2 2 4 2" xfId="985"/>
    <cellStyle name="20% - Accent6 2 2 2 5" xfId="820"/>
    <cellStyle name="20% - Accent6 2 2 3" xfId="469"/>
    <cellStyle name="20% - Accent6 2 2 3 2" xfId="529"/>
    <cellStyle name="20% - Accent6 2 2 3 2 2" xfId="697"/>
    <cellStyle name="20% - Accent6 2 2 3 2 2 2" xfId="1030"/>
    <cellStyle name="20% - Accent6 2 2 3 2 3" xfId="865"/>
    <cellStyle name="20% - Accent6 2 2 3 3" xfId="574"/>
    <cellStyle name="20% - Accent6 2 2 3 3 2" xfId="742"/>
    <cellStyle name="20% - Accent6 2 2 3 3 2 2" xfId="1075"/>
    <cellStyle name="20% - Accent6 2 2 3 3 3" xfId="910"/>
    <cellStyle name="20% - Accent6 2 2 3 4" xfId="637"/>
    <cellStyle name="20% - Accent6 2 2 3 4 2" xfId="970"/>
    <cellStyle name="20% - Accent6 2 2 3 5" xfId="805"/>
    <cellStyle name="20% - Accent6 2 2 4" xfId="454"/>
    <cellStyle name="20% - Accent6 2 2 4 2" xfId="514"/>
    <cellStyle name="20% - Accent6 2 2 4 2 2" xfId="682"/>
    <cellStyle name="20% - Accent6 2 2 4 2 2 2" xfId="1015"/>
    <cellStyle name="20% - Accent6 2 2 4 2 3" xfId="850"/>
    <cellStyle name="20% - Accent6 2 2 4 3" xfId="622"/>
    <cellStyle name="20% - Accent6 2 2 4 3 2" xfId="955"/>
    <cellStyle name="20% - Accent6 2 2 4 4" xfId="790"/>
    <cellStyle name="20% - Accent6 2 2 5" xfId="499"/>
    <cellStyle name="20% - Accent6 2 2 5 2" xfId="667"/>
    <cellStyle name="20% - Accent6 2 2 5 2 2" xfId="1000"/>
    <cellStyle name="20% - Accent6 2 2 5 3" xfId="835"/>
    <cellStyle name="20% - Accent6 2 2 6" xfId="559"/>
    <cellStyle name="20% - Accent6 2 2 6 2" xfId="727"/>
    <cellStyle name="20% - Accent6 2 2 6 2 2" xfId="1060"/>
    <cellStyle name="20% - Accent6 2 2 6 3" xfId="895"/>
    <cellStyle name="20% - Accent6 2 2 7" xfId="607"/>
    <cellStyle name="20% - Accent6 2 2 7 2" xfId="940"/>
    <cellStyle name="20% - Accent6 2 2 8" xfId="775"/>
    <cellStyle name="20% - Accent6 3" xfId="1135"/>
    <cellStyle name="20% - Accent6 4" xfId="1136"/>
    <cellStyle name="20% - Accent6 5" xfId="1279"/>
    <cellStyle name="40% - Accent1 2" xfId="332"/>
    <cellStyle name="40% - Accent1 2 2" xfId="397"/>
    <cellStyle name="40% - Accent1 2 2 2" xfId="485"/>
    <cellStyle name="40% - Accent1 2 2 2 2" xfId="545"/>
    <cellStyle name="40% - Accent1 2 2 2 2 2" xfId="713"/>
    <cellStyle name="40% - Accent1 2 2 2 2 2 2" xfId="1046"/>
    <cellStyle name="40% - Accent1 2 2 2 2 3" xfId="881"/>
    <cellStyle name="40% - Accent1 2 2 2 3" xfId="590"/>
    <cellStyle name="40% - Accent1 2 2 2 3 2" xfId="758"/>
    <cellStyle name="40% - Accent1 2 2 2 3 2 2" xfId="1091"/>
    <cellStyle name="40% - Accent1 2 2 2 3 3" xfId="926"/>
    <cellStyle name="40% - Accent1 2 2 2 4" xfId="653"/>
    <cellStyle name="40% - Accent1 2 2 2 4 2" xfId="986"/>
    <cellStyle name="40% - Accent1 2 2 2 5" xfId="821"/>
    <cellStyle name="40% - Accent1 2 2 3" xfId="470"/>
    <cellStyle name="40% - Accent1 2 2 3 2" xfId="530"/>
    <cellStyle name="40% - Accent1 2 2 3 2 2" xfId="698"/>
    <cellStyle name="40% - Accent1 2 2 3 2 2 2" xfId="1031"/>
    <cellStyle name="40% - Accent1 2 2 3 2 3" xfId="866"/>
    <cellStyle name="40% - Accent1 2 2 3 3" xfId="575"/>
    <cellStyle name="40% - Accent1 2 2 3 3 2" xfId="743"/>
    <cellStyle name="40% - Accent1 2 2 3 3 2 2" xfId="1076"/>
    <cellStyle name="40% - Accent1 2 2 3 3 3" xfId="911"/>
    <cellStyle name="40% - Accent1 2 2 3 4" xfId="638"/>
    <cellStyle name="40% - Accent1 2 2 3 4 2" xfId="971"/>
    <cellStyle name="40% - Accent1 2 2 3 5" xfId="806"/>
    <cellStyle name="40% - Accent1 2 2 4" xfId="455"/>
    <cellStyle name="40% - Accent1 2 2 4 2" xfId="515"/>
    <cellStyle name="40% - Accent1 2 2 4 2 2" xfId="683"/>
    <cellStyle name="40% - Accent1 2 2 4 2 2 2" xfId="1016"/>
    <cellStyle name="40% - Accent1 2 2 4 2 3" xfId="851"/>
    <cellStyle name="40% - Accent1 2 2 4 3" xfId="623"/>
    <cellStyle name="40% - Accent1 2 2 4 3 2" xfId="956"/>
    <cellStyle name="40% - Accent1 2 2 4 4" xfId="791"/>
    <cellStyle name="40% - Accent1 2 2 5" xfId="500"/>
    <cellStyle name="40% - Accent1 2 2 5 2" xfId="668"/>
    <cellStyle name="40% - Accent1 2 2 5 2 2" xfId="1001"/>
    <cellStyle name="40% - Accent1 2 2 5 3" xfId="836"/>
    <cellStyle name="40% - Accent1 2 2 6" xfId="560"/>
    <cellStyle name="40% - Accent1 2 2 6 2" xfId="728"/>
    <cellStyle name="40% - Accent1 2 2 6 2 2" xfId="1061"/>
    <cellStyle name="40% - Accent1 2 2 6 3" xfId="896"/>
    <cellStyle name="40% - Accent1 2 2 7" xfId="608"/>
    <cellStyle name="40% - Accent1 2 2 7 2" xfId="941"/>
    <cellStyle name="40% - Accent1 2 2 8" xfId="776"/>
    <cellStyle name="40% - Accent1 3" xfId="1137"/>
    <cellStyle name="40% - Accent1 4" xfId="1138"/>
    <cellStyle name="40% - Accent1 5" xfId="1280"/>
    <cellStyle name="40% - Accent2 2" xfId="333"/>
    <cellStyle name="40% - Accent2 2 2" xfId="398"/>
    <cellStyle name="40% - Accent2 2 2 2" xfId="486"/>
    <cellStyle name="40% - Accent2 2 2 2 2" xfId="546"/>
    <cellStyle name="40% - Accent2 2 2 2 2 2" xfId="714"/>
    <cellStyle name="40% - Accent2 2 2 2 2 2 2" xfId="1047"/>
    <cellStyle name="40% - Accent2 2 2 2 2 3" xfId="882"/>
    <cellStyle name="40% - Accent2 2 2 2 3" xfId="591"/>
    <cellStyle name="40% - Accent2 2 2 2 3 2" xfId="759"/>
    <cellStyle name="40% - Accent2 2 2 2 3 2 2" xfId="1092"/>
    <cellStyle name="40% - Accent2 2 2 2 3 3" xfId="927"/>
    <cellStyle name="40% - Accent2 2 2 2 4" xfId="654"/>
    <cellStyle name="40% - Accent2 2 2 2 4 2" xfId="987"/>
    <cellStyle name="40% - Accent2 2 2 2 5" xfId="822"/>
    <cellStyle name="40% - Accent2 2 2 3" xfId="471"/>
    <cellStyle name="40% - Accent2 2 2 3 2" xfId="531"/>
    <cellStyle name="40% - Accent2 2 2 3 2 2" xfId="699"/>
    <cellStyle name="40% - Accent2 2 2 3 2 2 2" xfId="1032"/>
    <cellStyle name="40% - Accent2 2 2 3 2 3" xfId="867"/>
    <cellStyle name="40% - Accent2 2 2 3 3" xfId="576"/>
    <cellStyle name="40% - Accent2 2 2 3 3 2" xfId="744"/>
    <cellStyle name="40% - Accent2 2 2 3 3 2 2" xfId="1077"/>
    <cellStyle name="40% - Accent2 2 2 3 3 3" xfId="912"/>
    <cellStyle name="40% - Accent2 2 2 3 4" xfId="639"/>
    <cellStyle name="40% - Accent2 2 2 3 4 2" xfId="972"/>
    <cellStyle name="40% - Accent2 2 2 3 5" xfId="807"/>
    <cellStyle name="40% - Accent2 2 2 4" xfId="456"/>
    <cellStyle name="40% - Accent2 2 2 4 2" xfId="516"/>
    <cellStyle name="40% - Accent2 2 2 4 2 2" xfId="684"/>
    <cellStyle name="40% - Accent2 2 2 4 2 2 2" xfId="1017"/>
    <cellStyle name="40% - Accent2 2 2 4 2 3" xfId="852"/>
    <cellStyle name="40% - Accent2 2 2 4 3" xfId="624"/>
    <cellStyle name="40% - Accent2 2 2 4 3 2" xfId="957"/>
    <cellStyle name="40% - Accent2 2 2 4 4" xfId="792"/>
    <cellStyle name="40% - Accent2 2 2 5" xfId="501"/>
    <cellStyle name="40% - Accent2 2 2 5 2" xfId="669"/>
    <cellStyle name="40% - Accent2 2 2 5 2 2" xfId="1002"/>
    <cellStyle name="40% - Accent2 2 2 5 3" xfId="837"/>
    <cellStyle name="40% - Accent2 2 2 6" xfId="561"/>
    <cellStyle name="40% - Accent2 2 2 6 2" xfId="729"/>
    <cellStyle name="40% - Accent2 2 2 6 2 2" xfId="1062"/>
    <cellStyle name="40% - Accent2 2 2 6 3" xfId="897"/>
    <cellStyle name="40% - Accent2 2 2 7" xfId="609"/>
    <cellStyle name="40% - Accent2 2 2 7 2" xfId="942"/>
    <cellStyle name="40% - Accent2 2 2 8" xfId="777"/>
    <cellStyle name="40% - Accent2 3" xfId="1139"/>
    <cellStyle name="40% - Accent2 4" xfId="1140"/>
    <cellStyle name="40% - Accent2 5" xfId="1281"/>
    <cellStyle name="40% - Accent3 2" xfId="334"/>
    <cellStyle name="40% - Accent3 2 2" xfId="399"/>
    <cellStyle name="40% - Accent3 2 2 2" xfId="487"/>
    <cellStyle name="40% - Accent3 2 2 2 2" xfId="547"/>
    <cellStyle name="40% - Accent3 2 2 2 2 2" xfId="715"/>
    <cellStyle name="40% - Accent3 2 2 2 2 2 2" xfId="1048"/>
    <cellStyle name="40% - Accent3 2 2 2 2 3" xfId="883"/>
    <cellStyle name="40% - Accent3 2 2 2 3" xfId="592"/>
    <cellStyle name="40% - Accent3 2 2 2 3 2" xfId="760"/>
    <cellStyle name="40% - Accent3 2 2 2 3 2 2" xfId="1093"/>
    <cellStyle name="40% - Accent3 2 2 2 3 3" xfId="928"/>
    <cellStyle name="40% - Accent3 2 2 2 4" xfId="655"/>
    <cellStyle name="40% - Accent3 2 2 2 4 2" xfId="988"/>
    <cellStyle name="40% - Accent3 2 2 2 5" xfId="823"/>
    <cellStyle name="40% - Accent3 2 2 3" xfId="472"/>
    <cellStyle name="40% - Accent3 2 2 3 2" xfId="532"/>
    <cellStyle name="40% - Accent3 2 2 3 2 2" xfId="700"/>
    <cellStyle name="40% - Accent3 2 2 3 2 2 2" xfId="1033"/>
    <cellStyle name="40% - Accent3 2 2 3 2 3" xfId="868"/>
    <cellStyle name="40% - Accent3 2 2 3 3" xfId="577"/>
    <cellStyle name="40% - Accent3 2 2 3 3 2" xfId="745"/>
    <cellStyle name="40% - Accent3 2 2 3 3 2 2" xfId="1078"/>
    <cellStyle name="40% - Accent3 2 2 3 3 3" xfId="913"/>
    <cellStyle name="40% - Accent3 2 2 3 4" xfId="640"/>
    <cellStyle name="40% - Accent3 2 2 3 4 2" xfId="973"/>
    <cellStyle name="40% - Accent3 2 2 3 5" xfId="808"/>
    <cellStyle name="40% - Accent3 2 2 4" xfId="457"/>
    <cellStyle name="40% - Accent3 2 2 4 2" xfId="517"/>
    <cellStyle name="40% - Accent3 2 2 4 2 2" xfId="685"/>
    <cellStyle name="40% - Accent3 2 2 4 2 2 2" xfId="1018"/>
    <cellStyle name="40% - Accent3 2 2 4 2 3" xfId="853"/>
    <cellStyle name="40% - Accent3 2 2 4 3" xfId="625"/>
    <cellStyle name="40% - Accent3 2 2 4 3 2" xfId="958"/>
    <cellStyle name="40% - Accent3 2 2 4 4" xfId="793"/>
    <cellStyle name="40% - Accent3 2 2 5" xfId="502"/>
    <cellStyle name="40% - Accent3 2 2 5 2" xfId="670"/>
    <cellStyle name="40% - Accent3 2 2 5 2 2" xfId="1003"/>
    <cellStyle name="40% - Accent3 2 2 5 3" xfId="838"/>
    <cellStyle name="40% - Accent3 2 2 6" xfId="562"/>
    <cellStyle name="40% - Accent3 2 2 6 2" xfId="730"/>
    <cellStyle name="40% - Accent3 2 2 6 2 2" xfId="1063"/>
    <cellStyle name="40% - Accent3 2 2 6 3" xfId="898"/>
    <cellStyle name="40% - Accent3 2 2 7" xfId="610"/>
    <cellStyle name="40% - Accent3 2 2 7 2" xfId="943"/>
    <cellStyle name="40% - Accent3 2 2 8" xfId="778"/>
    <cellStyle name="40% - Accent3 3" xfId="1141"/>
    <cellStyle name="40% - Accent3 4" xfId="1142"/>
    <cellStyle name="40% - Accent3 5" xfId="1282"/>
    <cellStyle name="40% - Accent4 2" xfId="335"/>
    <cellStyle name="40% - Accent4 2 2" xfId="400"/>
    <cellStyle name="40% - Accent4 2 2 2" xfId="488"/>
    <cellStyle name="40% - Accent4 2 2 2 2" xfId="548"/>
    <cellStyle name="40% - Accent4 2 2 2 2 2" xfId="716"/>
    <cellStyle name="40% - Accent4 2 2 2 2 2 2" xfId="1049"/>
    <cellStyle name="40% - Accent4 2 2 2 2 3" xfId="884"/>
    <cellStyle name="40% - Accent4 2 2 2 3" xfId="593"/>
    <cellStyle name="40% - Accent4 2 2 2 3 2" xfId="761"/>
    <cellStyle name="40% - Accent4 2 2 2 3 2 2" xfId="1094"/>
    <cellStyle name="40% - Accent4 2 2 2 3 3" xfId="929"/>
    <cellStyle name="40% - Accent4 2 2 2 4" xfId="656"/>
    <cellStyle name="40% - Accent4 2 2 2 4 2" xfId="989"/>
    <cellStyle name="40% - Accent4 2 2 2 5" xfId="824"/>
    <cellStyle name="40% - Accent4 2 2 3" xfId="473"/>
    <cellStyle name="40% - Accent4 2 2 3 2" xfId="533"/>
    <cellStyle name="40% - Accent4 2 2 3 2 2" xfId="701"/>
    <cellStyle name="40% - Accent4 2 2 3 2 2 2" xfId="1034"/>
    <cellStyle name="40% - Accent4 2 2 3 2 3" xfId="869"/>
    <cellStyle name="40% - Accent4 2 2 3 3" xfId="578"/>
    <cellStyle name="40% - Accent4 2 2 3 3 2" xfId="746"/>
    <cellStyle name="40% - Accent4 2 2 3 3 2 2" xfId="1079"/>
    <cellStyle name="40% - Accent4 2 2 3 3 3" xfId="914"/>
    <cellStyle name="40% - Accent4 2 2 3 4" xfId="641"/>
    <cellStyle name="40% - Accent4 2 2 3 4 2" xfId="974"/>
    <cellStyle name="40% - Accent4 2 2 3 5" xfId="809"/>
    <cellStyle name="40% - Accent4 2 2 4" xfId="458"/>
    <cellStyle name="40% - Accent4 2 2 4 2" xfId="518"/>
    <cellStyle name="40% - Accent4 2 2 4 2 2" xfId="686"/>
    <cellStyle name="40% - Accent4 2 2 4 2 2 2" xfId="1019"/>
    <cellStyle name="40% - Accent4 2 2 4 2 3" xfId="854"/>
    <cellStyle name="40% - Accent4 2 2 4 3" xfId="626"/>
    <cellStyle name="40% - Accent4 2 2 4 3 2" xfId="959"/>
    <cellStyle name="40% - Accent4 2 2 4 4" xfId="794"/>
    <cellStyle name="40% - Accent4 2 2 5" xfId="503"/>
    <cellStyle name="40% - Accent4 2 2 5 2" xfId="671"/>
    <cellStyle name="40% - Accent4 2 2 5 2 2" xfId="1004"/>
    <cellStyle name="40% - Accent4 2 2 5 3" xfId="839"/>
    <cellStyle name="40% - Accent4 2 2 6" xfId="563"/>
    <cellStyle name="40% - Accent4 2 2 6 2" xfId="731"/>
    <cellStyle name="40% - Accent4 2 2 6 2 2" xfId="1064"/>
    <cellStyle name="40% - Accent4 2 2 6 3" xfId="899"/>
    <cellStyle name="40% - Accent4 2 2 7" xfId="611"/>
    <cellStyle name="40% - Accent4 2 2 7 2" xfId="944"/>
    <cellStyle name="40% - Accent4 2 2 8" xfId="779"/>
    <cellStyle name="40% - Accent4 3" xfId="1143"/>
    <cellStyle name="40% - Accent4 4" xfId="1144"/>
    <cellStyle name="40% - Accent4 5" xfId="1283"/>
    <cellStyle name="40% - Accent5 2" xfId="336"/>
    <cellStyle name="40% - Accent5 2 2" xfId="401"/>
    <cellStyle name="40% - Accent5 2 2 2" xfId="489"/>
    <cellStyle name="40% - Accent5 2 2 2 2" xfId="549"/>
    <cellStyle name="40% - Accent5 2 2 2 2 2" xfId="717"/>
    <cellStyle name="40% - Accent5 2 2 2 2 2 2" xfId="1050"/>
    <cellStyle name="40% - Accent5 2 2 2 2 3" xfId="885"/>
    <cellStyle name="40% - Accent5 2 2 2 3" xfId="594"/>
    <cellStyle name="40% - Accent5 2 2 2 3 2" xfId="762"/>
    <cellStyle name="40% - Accent5 2 2 2 3 2 2" xfId="1095"/>
    <cellStyle name="40% - Accent5 2 2 2 3 3" xfId="930"/>
    <cellStyle name="40% - Accent5 2 2 2 4" xfId="657"/>
    <cellStyle name="40% - Accent5 2 2 2 4 2" xfId="990"/>
    <cellStyle name="40% - Accent5 2 2 2 5" xfId="825"/>
    <cellStyle name="40% - Accent5 2 2 3" xfId="474"/>
    <cellStyle name="40% - Accent5 2 2 3 2" xfId="534"/>
    <cellStyle name="40% - Accent5 2 2 3 2 2" xfId="702"/>
    <cellStyle name="40% - Accent5 2 2 3 2 2 2" xfId="1035"/>
    <cellStyle name="40% - Accent5 2 2 3 2 3" xfId="870"/>
    <cellStyle name="40% - Accent5 2 2 3 3" xfId="579"/>
    <cellStyle name="40% - Accent5 2 2 3 3 2" xfId="747"/>
    <cellStyle name="40% - Accent5 2 2 3 3 2 2" xfId="1080"/>
    <cellStyle name="40% - Accent5 2 2 3 3 3" xfId="915"/>
    <cellStyle name="40% - Accent5 2 2 3 4" xfId="642"/>
    <cellStyle name="40% - Accent5 2 2 3 4 2" xfId="975"/>
    <cellStyle name="40% - Accent5 2 2 3 5" xfId="810"/>
    <cellStyle name="40% - Accent5 2 2 4" xfId="459"/>
    <cellStyle name="40% - Accent5 2 2 4 2" xfId="519"/>
    <cellStyle name="40% - Accent5 2 2 4 2 2" xfId="687"/>
    <cellStyle name="40% - Accent5 2 2 4 2 2 2" xfId="1020"/>
    <cellStyle name="40% - Accent5 2 2 4 2 3" xfId="855"/>
    <cellStyle name="40% - Accent5 2 2 4 3" xfId="627"/>
    <cellStyle name="40% - Accent5 2 2 4 3 2" xfId="960"/>
    <cellStyle name="40% - Accent5 2 2 4 4" xfId="795"/>
    <cellStyle name="40% - Accent5 2 2 5" xfId="504"/>
    <cellStyle name="40% - Accent5 2 2 5 2" xfId="672"/>
    <cellStyle name="40% - Accent5 2 2 5 2 2" xfId="1005"/>
    <cellStyle name="40% - Accent5 2 2 5 3" xfId="840"/>
    <cellStyle name="40% - Accent5 2 2 6" xfId="564"/>
    <cellStyle name="40% - Accent5 2 2 6 2" xfId="732"/>
    <cellStyle name="40% - Accent5 2 2 6 2 2" xfId="1065"/>
    <cellStyle name="40% - Accent5 2 2 6 3" xfId="900"/>
    <cellStyle name="40% - Accent5 2 2 7" xfId="612"/>
    <cellStyle name="40% - Accent5 2 2 7 2" xfId="945"/>
    <cellStyle name="40% - Accent5 2 2 8" xfId="780"/>
    <cellStyle name="40% - Accent5 3" xfId="1145"/>
    <cellStyle name="40% - Accent5 4" xfId="1146"/>
    <cellStyle name="40% - Accent5 5" xfId="1284"/>
    <cellStyle name="40% - Accent6 2" xfId="337"/>
    <cellStyle name="40% - Accent6 2 2" xfId="402"/>
    <cellStyle name="40% - Accent6 2 2 2" xfId="490"/>
    <cellStyle name="40% - Accent6 2 2 2 2" xfId="550"/>
    <cellStyle name="40% - Accent6 2 2 2 2 2" xfId="718"/>
    <cellStyle name="40% - Accent6 2 2 2 2 2 2" xfId="1051"/>
    <cellStyle name="40% - Accent6 2 2 2 2 3" xfId="886"/>
    <cellStyle name="40% - Accent6 2 2 2 3" xfId="595"/>
    <cellStyle name="40% - Accent6 2 2 2 3 2" xfId="763"/>
    <cellStyle name="40% - Accent6 2 2 2 3 2 2" xfId="1096"/>
    <cellStyle name="40% - Accent6 2 2 2 3 3" xfId="931"/>
    <cellStyle name="40% - Accent6 2 2 2 4" xfId="658"/>
    <cellStyle name="40% - Accent6 2 2 2 4 2" xfId="991"/>
    <cellStyle name="40% - Accent6 2 2 2 5" xfId="826"/>
    <cellStyle name="40% - Accent6 2 2 3" xfId="475"/>
    <cellStyle name="40% - Accent6 2 2 3 2" xfId="535"/>
    <cellStyle name="40% - Accent6 2 2 3 2 2" xfId="703"/>
    <cellStyle name="40% - Accent6 2 2 3 2 2 2" xfId="1036"/>
    <cellStyle name="40% - Accent6 2 2 3 2 3" xfId="871"/>
    <cellStyle name="40% - Accent6 2 2 3 3" xfId="580"/>
    <cellStyle name="40% - Accent6 2 2 3 3 2" xfId="748"/>
    <cellStyle name="40% - Accent6 2 2 3 3 2 2" xfId="1081"/>
    <cellStyle name="40% - Accent6 2 2 3 3 3" xfId="916"/>
    <cellStyle name="40% - Accent6 2 2 3 4" xfId="643"/>
    <cellStyle name="40% - Accent6 2 2 3 4 2" xfId="976"/>
    <cellStyle name="40% - Accent6 2 2 3 5" xfId="811"/>
    <cellStyle name="40% - Accent6 2 2 4" xfId="460"/>
    <cellStyle name="40% - Accent6 2 2 4 2" xfId="520"/>
    <cellStyle name="40% - Accent6 2 2 4 2 2" xfId="688"/>
    <cellStyle name="40% - Accent6 2 2 4 2 2 2" xfId="1021"/>
    <cellStyle name="40% - Accent6 2 2 4 2 3" xfId="856"/>
    <cellStyle name="40% - Accent6 2 2 4 3" xfId="628"/>
    <cellStyle name="40% - Accent6 2 2 4 3 2" xfId="961"/>
    <cellStyle name="40% - Accent6 2 2 4 4" xfId="796"/>
    <cellStyle name="40% - Accent6 2 2 5" xfId="505"/>
    <cellStyle name="40% - Accent6 2 2 5 2" xfId="673"/>
    <cellStyle name="40% - Accent6 2 2 5 2 2" xfId="1006"/>
    <cellStyle name="40% - Accent6 2 2 5 3" xfId="841"/>
    <cellStyle name="40% - Accent6 2 2 6" xfId="565"/>
    <cellStyle name="40% - Accent6 2 2 6 2" xfId="733"/>
    <cellStyle name="40% - Accent6 2 2 6 2 2" xfId="1066"/>
    <cellStyle name="40% - Accent6 2 2 6 3" xfId="901"/>
    <cellStyle name="40% - Accent6 2 2 7" xfId="613"/>
    <cellStyle name="40% - Accent6 2 2 7 2" xfId="946"/>
    <cellStyle name="40% - Accent6 2 2 8" xfId="781"/>
    <cellStyle name="40% - Accent6 3" xfId="1147"/>
    <cellStyle name="40% - Accent6 4" xfId="1148"/>
    <cellStyle name="40% - Accent6 5" xfId="1285"/>
    <cellStyle name="60% - Accent1 2" xfId="338"/>
    <cellStyle name="60% - Accent1 2 2" xfId="403"/>
    <cellStyle name="60% - Accent1 3" xfId="1149"/>
    <cellStyle name="60% - Accent1 4" xfId="1150"/>
    <cellStyle name="60% - Accent1 5" xfId="1286"/>
    <cellStyle name="60% - Accent2 2" xfId="339"/>
    <cellStyle name="60% - Accent2 2 2" xfId="404"/>
    <cellStyle name="60% - Accent2 3" xfId="1151"/>
    <cellStyle name="60% - Accent2 4" xfId="1152"/>
    <cellStyle name="60% - Accent2 5" xfId="1287"/>
    <cellStyle name="60% - Accent3 2" xfId="340"/>
    <cellStyle name="60% - Accent3 2 2" xfId="405"/>
    <cellStyle name="60% - Accent3 3" xfId="1153"/>
    <cellStyle name="60% - Accent3 4" xfId="1154"/>
    <cellStyle name="60% - Accent3 5" xfId="1288"/>
    <cellStyle name="60% - Accent4 2" xfId="341"/>
    <cellStyle name="60% - Accent4 2 2" xfId="406"/>
    <cellStyle name="60% - Accent4 3" xfId="1155"/>
    <cellStyle name="60% - Accent4 4" xfId="1156"/>
    <cellStyle name="60% - Accent4 5" xfId="1289"/>
    <cellStyle name="60% - Accent5 2" xfId="342"/>
    <cellStyle name="60% - Accent5 2 2" xfId="407"/>
    <cellStyle name="60% - Accent5 3" xfId="1157"/>
    <cellStyle name="60% - Accent5 4" xfId="1158"/>
    <cellStyle name="60% - Accent5 5" xfId="1290"/>
    <cellStyle name="60% - Accent6 2" xfId="343"/>
    <cellStyle name="60% - Accent6 2 2" xfId="408"/>
    <cellStyle name="60% - Accent6 3" xfId="1159"/>
    <cellStyle name="60% - Accent6 4" xfId="1160"/>
    <cellStyle name="60% - Accent6 5" xfId="1291"/>
    <cellStyle name="Accent1 2" xfId="344"/>
    <cellStyle name="Accent1 2 2" xfId="409"/>
    <cellStyle name="Accent1 3" xfId="1161"/>
    <cellStyle name="Accent1 4" xfId="1162"/>
    <cellStyle name="Accent1 5" xfId="1292"/>
    <cellStyle name="Accent2 2" xfId="345"/>
    <cellStyle name="Accent2 2 2" xfId="410"/>
    <cellStyle name="Accent2 3" xfId="1163"/>
    <cellStyle name="Accent2 4" xfId="1164"/>
    <cellStyle name="Accent2 5" xfId="1293"/>
    <cellStyle name="Accent3 2" xfId="346"/>
    <cellStyle name="Accent3 2 2" xfId="411"/>
    <cellStyle name="Accent3 3" xfId="1165"/>
    <cellStyle name="Accent3 4" xfId="1166"/>
    <cellStyle name="Accent3 5" xfId="1294"/>
    <cellStyle name="Accent4 2" xfId="347"/>
    <cellStyle name="Accent4 2 2" xfId="412"/>
    <cellStyle name="Accent4 3" xfId="1167"/>
    <cellStyle name="Accent4 4" xfId="1168"/>
    <cellStyle name="Accent4 5" xfId="1295"/>
    <cellStyle name="Accent5 2" xfId="348"/>
    <cellStyle name="Accent5 2 2" xfId="413"/>
    <cellStyle name="Accent5 3" xfId="1169"/>
    <cellStyle name="Accent5 4" xfId="1170"/>
    <cellStyle name="Accent5 5" xfId="1296"/>
    <cellStyle name="Accent6 2" xfId="349"/>
    <cellStyle name="Accent6 2 2" xfId="414"/>
    <cellStyle name="Accent6 3" xfId="1171"/>
    <cellStyle name="Accent6 4" xfId="1172"/>
    <cellStyle name="Accent6 5" xfId="1297"/>
    <cellStyle name="Bad 2" xfId="350"/>
    <cellStyle name="Bad 2 2" xfId="415"/>
    <cellStyle name="Bad 3" xfId="1173"/>
    <cellStyle name="Bad 4" xfId="1174"/>
    <cellStyle name="Bad 5" xfId="1298"/>
    <cellStyle name="Calculation 2" xfId="351"/>
    <cellStyle name="Calculation 2 2" xfId="416"/>
    <cellStyle name="Calculation 3" xfId="1175"/>
    <cellStyle name="Calculation 4" xfId="1176"/>
    <cellStyle name="Calculation 5" xfId="1299"/>
    <cellStyle name="Centered Heading" xfId="1"/>
    <cellStyle name="Check Cell 2" xfId="352"/>
    <cellStyle name="Check Cell 2 2" xfId="417"/>
    <cellStyle name="Check Cell 3" xfId="1177"/>
    <cellStyle name="Check Cell 4" xfId="1178"/>
    <cellStyle name="Check Cell 5" xfId="1300"/>
    <cellStyle name="ColumnHeading" xfId="234"/>
    <cellStyle name="Comma" xfId="2" builtinId="3"/>
    <cellStyle name="Comma 10" xfId="94"/>
    <cellStyle name="Comma 10 2" xfId="139"/>
    <cellStyle name="Comma 10 3" xfId="1302"/>
    <cellStyle name="Comma 11" xfId="112"/>
    <cellStyle name="Comma 11 2" xfId="1099"/>
    <cellStyle name="Comma 11 3" xfId="1303"/>
    <cellStyle name="Comma 12" xfId="90"/>
    <cellStyle name="Comma 12 2" xfId="235"/>
    <cellStyle name="Comma 12 3" xfId="1304"/>
    <cellStyle name="Comma 13" xfId="91"/>
    <cellStyle name="Comma 13 2" xfId="1103"/>
    <cellStyle name="Comma 13 3" xfId="1305"/>
    <cellStyle name="Comma 14" xfId="114"/>
    <cellStyle name="Comma 14 2" xfId="1111"/>
    <cellStyle name="Comma 15" xfId="118"/>
    <cellStyle name="Comma 15 2" xfId="1115"/>
    <cellStyle name="Comma 16" xfId="121"/>
    <cellStyle name="Comma 16 2" xfId="1118"/>
    <cellStyle name="Comma 17" xfId="123"/>
    <cellStyle name="Comma 17 2" xfId="1123"/>
    <cellStyle name="Comma 18" xfId="125"/>
    <cellStyle name="Comma 18 2" xfId="1216"/>
    <cellStyle name="Comma 19" xfId="131"/>
    <cellStyle name="Comma 19 2" xfId="1219"/>
    <cellStyle name="Comma 2" xfId="3"/>
    <cellStyle name="Comma 2 2" xfId="140"/>
    <cellStyle name="Comma 2 3" xfId="318"/>
    <cellStyle name="Comma 2 4" xfId="353"/>
    <cellStyle name="Comma 2 5" xfId="382"/>
    <cellStyle name="Comma 2 6" xfId="1306"/>
    <cellStyle name="Comma 20" xfId="133"/>
    <cellStyle name="Comma 20 2" xfId="1221"/>
    <cellStyle name="Comma 21" xfId="135"/>
    <cellStyle name="Comma 21 2" xfId="1228"/>
    <cellStyle name="Comma 22" xfId="137"/>
    <cellStyle name="Comma 22 2" xfId="1230"/>
    <cellStyle name="Comma 23" xfId="231"/>
    <cellStyle name="Comma 23 2" xfId="1233"/>
    <cellStyle name="Comma 24" xfId="233"/>
    <cellStyle name="Comma 24 2" xfId="1236"/>
    <cellStyle name="Comma 25" xfId="249"/>
    <cellStyle name="Comma 25 2" xfId="1239"/>
    <cellStyle name="Comma 26" xfId="251"/>
    <cellStyle name="Comma 26 2" xfId="1246"/>
    <cellStyle name="Comma 27" xfId="253"/>
    <cellStyle name="Comma 27 2" xfId="1254"/>
    <cellStyle name="Comma 28" xfId="255"/>
    <cellStyle name="Comma 28 2" xfId="1264"/>
    <cellStyle name="Comma 29" xfId="256"/>
    <cellStyle name="Comma 3" xfId="4"/>
    <cellStyle name="Comma 3 2" xfId="119"/>
    <cellStyle name="Comma 3 2 2" xfId="142"/>
    <cellStyle name="Comma 3 2 2 2" xfId="379"/>
    <cellStyle name="Comma 3 3" xfId="141"/>
    <cellStyle name="Comma 3_SIR 2012 Feb FP Recon" xfId="418"/>
    <cellStyle name="Comma 30" xfId="258"/>
    <cellStyle name="Comma 31" xfId="260"/>
    <cellStyle name="Comma 32" xfId="262"/>
    <cellStyle name="Comma 33" xfId="264"/>
    <cellStyle name="Comma 34" xfId="268"/>
    <cellStyle name="Comma 35" xfId="270"/>
    <cellStyle name="Comma 36" xfId="272"/>
    <cellStyle name="Comma 37" xfId="274"/>
    <cellStyle name="Comma 38" xfId="276"/>
    <cellStyle name="Comma 39" xfId="278"/>
    <cellStyle name="Comma 4" xfId="5"/>
    <cellStyle name="Comma 4 2" xfId="127"/>
    <cellStyle name="Comma 4 2 2" xfId="354"/>
    <cellStyle name="Comma 4 3" xfId="597"/>
    <cellStyle name="Comma 4 3 2" xfId="765"/>
    <cellStyle name="Comma 4 4" xfId="323"/>
    <cellStyle name="Comma 4 5" xfId="1331"/>
    <cellStyle name="Comma 40" xfId="280"/>
    <cellStyle name="Comma 41" xfId="282"/>
    <cellStyle name="Comma 42" xfId="284"/>
    <cellStyle name="Comma 43" xfId="287"/>
    <cellStyle name="Comma 44" xfId="289"/>
    <cellStyle name="Comma 45" xfId="291"/>
    <cellStyle name="Comma 46" xfId="294"/>
    <cellStyle name="Comma 47" xfId="297"/>
    <cellStyle name="Comma 48" xfId="299"/>
    <cellStyle name="Comma 49" xfId="302"/>
    <cellStyle name="Comma 5" xfId="6"/>
    <cellStyle name="Comma 5 2" xfId="144"/>
    <cellStyle name="Comma 5 2 2" xfId="419"/>
    <cellStyle name="Comma 5 3" xfId="143"/>
    <cellStyle name="Comma 5 4" xfId="355"/>
    <cellStyle name="Comma 5 5" xfId="1307"/>
    <cellStyle name="Comma 50" xfId="305"/>
    <cellStyle name="Comma 51" xfId="307"/>
    <cellStyle name="Comma 52" xfId="309"/>
    <cellStyle name="Comma 53" xfId="311"/>
    <cellStyle name="Comma 54" xfId="313"/>
    <cellStyle name="Comma 55" xfId="315"/>
    <cellStyle name="Comma 56" xfId="1270"/>
    <cellStyle name="Comma 57" xfId="1272"/>
    <cellStyle name="Comma 58" xfId="1301"/>
    <cellStyle name="Comma 6" xfId="7"/>
    <cellStyle name="Comma 6 2" xfId="95"/>
    <cellStyle name="Comma 6 2 2" xfId="236"/>
    <cellStyle name="Comma 6 3" xfId="237"/>
    <cellStyle name="Comma 7" xfId="37"/>
    <cellStyle name="Comma 7 2" xfId="146"/>
    <cellStyle name="Comma 7 2 2" xfId="421"/>
    <cellStyle name="Comma 7 3" xfId="145"/>
    <cellStyle name="Comma 7 3 2" xfId="420"/>
    <cellStyle name="Comma 7 4" xfId="386"/>
    <cellStyle name="Comma 7 5" xfId="1179"/>
    <cellStyle name="Comma 7 6" xfId="381"/>
    <cellStyle name="Comma 8" xfId="40"/>
    <cellStyle name="Comma 8 2" xfId="147"/>
    <cellStyle name="Comma 9" xfId="88"/>
    <cellStyle name="Comma 9 10" xfId="390"/>
    <cellStyle name="Comma 9 2" xfId="148"/>
    <cellStyle name="Comma 9 2 2" xfId="538"/>
    <cellStyle name="Comma 9 2 2 2" xfId="706"/>
    <cellStyle name="Comma 9 2 2 2 2" xfId="1039"/>
    <cellStyle name="Comma 9 2 2 3" xfId="874"/>
    <cellStyle name="Comma 9 2 3" xfId="583"/>
    <cellStyle name="Comma 9 2 3 2" xfId="751"/>
    <cellStyle name="Comma 9 2 3 2 2" xfId="1084"/>
    <cellStyle name="Comma 9 2 3 3" xfId="919"/>
    <cellStyle name="Comma 9 2 4" xfId="646"/>
    <cellStyle name="Comma 9 2 4 2" xfId="979"/>
    <cellStyle name="Comma 9 2 5" xfId="814"/>
    <cellStyle name="Comma 9 2 6" xfId="478"/>
    <cellStyle name="Comma 9 3" xfId="463"/>
    <cellStyle name="Comma 9 3 2" xfId="523"/>
    <cellStyle name="Comma 9 3 2 2" xfId="691"/>
    <cellStyle name="Comma 9 3 2 2 2" xfId="1024"/>
    <cellStyle name="Comma 9 3 2 3" xfId="859"/>
    <cellStyle name="Comma 9 3 3" xfId="568"/>
    <cellStyle name="Comma 9 3 3 2" xfId="736"/>
    <cellStyle name="Comma 9 3 3 2 2" xfId="1069"/>
    <cellStyle name="Comma 9 3 3 3" xfId="904"/>
    <cellStyle name="Comma 9 3 4" xfId="631"/>
    <cellStyle name="Comma 9 3 4 2" xfId="964"/>
    <cellStyle name="Comma 9 3 5" xfId="799"/>
    <cellStyle name="Comma 9 4" xfId="448"/>
    <cellStyle name="Comma 9 4 2" xfId="508"/>
    <cellStyle name="Comma 9 4 2 2" xfId="676"/>
    <cellStyle name="Comma 9 4 2 2 2" xfId="1009"/>
    <cellStyle name="Comma 9 4 2 3" xfId="844"/>
    <cellStyle name="Comma 9 4 3" xfId="616"/>
    <cellStyle name="Comma 9 4 3 2" xfId="949"/>
    <cellStyle name="Comma 9 4 4" xfId="784"/>
    <cellStyle name="Comma 9 5" xfId="493"/>
    <cellStyle name="Comma 9 5 2" xfId="661"/>
    <cellStyle name="Comma 9 5 2 2" xfId="994"/>
    <cellStyle name="Comma 9 5 3" xfId="829"/>
    <cellStyle name="Comma 9 6" xfId="553"/>
    <cellStyle name="Comma 9 6 2" xfId="721"/>
    <cellStyle name="Comma 9 6 2 2" xfId="1054"/>
    <cellStyle name="Comma 9 6 3" xfId="889"/>
    <cellStyle name="Comma 9 7" xfId="601"/>
    <cellStyle name="Comma 9 7 2" xfId="934"/>
    <cellStyle name="Comma 9 8" xfId="769"/>
    <cellStyle name="Comma 9 9" xfId="1180"/>
    <cellStyle name="Comma0" xfId="96"/>
    <cellStyle name="Comma0 2" xfId="149"/>
    <cellStyle name="Comma0 3" xfId="1308"/>
    <cellStyle name="Currency 2" xfId="8"/>
    <cellStyle name="Currency 2 2" xfId="128"/>
    <cellStyle name="Currency 2 2 2" xfId="423"/>
    <cellStyle name="Currency 2 3" xfId="424"/>
    <cellStyle name="Currency 2 4" xfId="357"/>
    <cellStyle name="Currency 2 5" xfId="1309"/>
    <cellStyle name="Currency 3" xfId="9"/>
    <cellStyle name="Currency 3 2" xfId="97"/>
    <cellStyle name="Currency 3 2 2" xfId="151"/>
    <cellStyle name="Currency 3 3" xfId="150"/>
    <cellStyle name="Currency 3 4" xfId="1328"/>
    <cellStyle name="Currency 4" xfId="41"/>
    <cellStyle name="Currency 4 2" xfId="152"/>
    <cellStyle name="Currency 4 3" xfId="358"/>
    <cellStyle name="Currency 5" xfId="92"/>
    <cellStyle name="Currency 5 2" xfId="153"/>
    <cellStyle name="Currency 6" xfId="238"/>
    <cellStyle name="Currency 6 2" xfId="356"/>
    <cellStyle name="Currency 7" xfId="425"/>
    <cellStyle name="Currency 7 2" xfId="1181"/>
    <cellStyle name="Currency 8" xfId="426"/>
    <cellStyle name="Currency 9" xfId="422"/>
    <cellStyle name="D" xfId="239"/>
    <cellStyle name="Date" xfId="10"/>
    <cellStyle name="Date 2" xfId="427"/>
    <cellStyle name="Euro" xfId="98"/>
    <cellStyle name="Euro 2" xfId="428"/>
    <cellStyle name="Euro 3" xfId="1310"/>
    <cellStyle name="EvenBodyShade" xfId="240"/>
    <cellStyle name="Explanatory Text 2" xfId="359"/>
    <cellStyle name="Explanatory Text 2 2" xfId="429"/>
    <cellStyle name="Explanatory Text 3" xfId="1182"/>
    <cellStyle name="Explanatory Text 4" xfId="1183"/>
    <cellStyle name="Explanatory Text 5" xfId="1311"/>
    <cellStyle name="F2" xfId="99"/>
    <cellStyle name="F3" xfId="100"/>
    <cellStyle name="F4" xfId="101"/>
    <cellStyle name="F5" xfId="102"/>
    <cellStyle name="F6" xfId="103"/>
    <cellStyle name="F7" xfId="104"/>
    <cellStyle name="F8" xfId="105"/>
    <cellStyle name="Fixed" xfId="11"/>
    <cellStyle name="Fixed 10" xfId="42"/>
    <cellStyle name="Fixed 10 2" xfId="154"/>
    <cellStyle name="Fixed 11" xfId="43"/>
    <cellStyle name="Fixed 11 2" xfId="155"/>
    <cellStyle name="Fixed 12" xfId="44"/>
    <cellStyle name="Fixed 12 2" xfId="156"/>
    <cellStyle name="Fixed 13" xfId="45"/>
    <cellStyle name="Fixed 13 2" xfId="157"/>
    <cellStyle name="Fixed 14" xfId="46"/>
    <cellStyle name="Fixed 14 2" xfId="158"/>
    <cellStyle name="Fixed 15" xfId="47"/>
    <cellStyle name="Fixed 15 2" xfId="159"/>
    <cellStyle name="Fixed 16" xfId="48"/>
    <cellStyle name="Fixed 16 2" xfId="160"/>
    <cellStyle name="Fixed 17" xfId="49"/>
    <cellStyle name="Fixed 17 2" xfId="161"/>
    <cellStyle name="Fixed 18" xfId="50"/>
    <cellStyle name="Fixed 18 2" xfId="162"/>
    <cellStyle name="Fixed 19" xfId="51"/>
    <cellStyle name="Fixed 19 2" xfId="163"/>
    <cellStyle name="Fixed 2" xfId="52"/>
    <cellStyle name="Fixed 2 2" xfId="164"/>
    <cellStyle name="Fixed 2 3" xfId="319"/>
    <cellStyle name="Fixed 2 4" xfId="383"/>
    <cellStyle name="Fixed 20" xfId="53"/>
    <cellStyle name="Fixed 20 2" xfId="165"/>
    <cellStyle name="Fixed 21" xfId="54"/>
    <cellStyle name="Fixed 21 2" xfId="166"/>
    <cellStyle name="Fixed 22" xfId="55"/>
    <cellStyle name="Fixed 22 2" xfId="167"/>
    <cellStyle name="Fixed 23" xfId="56"/>
    <cellStyle name="Fixed 23 2" xfId="168"/>
    <cellStyle name="Fixed 24" xfId="57"/>
    <cellStyle name="Fixed 24 2" xfId="169"/>
    <cellStyle name="Fixed 25" xfId="58"/>
    <cellStyle name="Fixed 25 2" xfId="170"/>
    <cellStyle name="Fixed 26" xfId="59"/>
    <cellStyle name="Fixed 26 2" xfId="171"/>
    <cellStyle name="Fixed 27" xfId="60"/>
    <cellStyle name="Fixed 27 2" xfId="172"/>
    <cellStyle name="Fixed 28" xfId="61"/>
    <cellStyle name="Fixed 28 2" xfId="173"/>
    <cellStyle name="Fixed 29" xfId="62"/>
    <cellStyle name="Fixed 29 2" xfId="174"/>
    <cellStyle name="Fixed 3" xfId="63"/>
    <cellStyle name="Fixed 3 2" xfId="175"/>
    <cellStyle name="Fixed 3 3" xfId="598"/>
    <cellStyle name="Fixed 3 3 2" xfId="766"/>
    <cellStyle name="Fixed 30" xfId="64"/>
    <cellStyle name="Fixed 30 2" xfId="176"/>
    <cellStyle name="Fixed 31" xfId="65"/>
    <cellStyle name="Fixed 31 2" xfId="177"/>
    <cellStyle name="Fixed 32" xfId="66"/>
    <cellStyle name="Fixed 32 2" xfId="178"/>
    <cellStyle name="Fixed 33" xfId="67"/>
    <cellStyle name="Fixed 33 2" xfId="179"/>
    <cellStyle name="Fixed 34" xfId="68"/>
    <cellStyle name="Fixed 34 2" xfId="180"/>
    <cellStyle name="Fixed 35" xfId="69"/>
    <cellStyle name="Fixed 35 2" xfId="181"/>
    <cellStyle name="Fixed 36" xfId="70"/>
    <cellStyle name="Fixed 36 2" xfId="182"/>
    <cellStyle name="Fixed 37" xfId="71"/>
    <cellStyle name="Fixed 37 2" xfId="183"/>
    <cellStyle name="Fixed 38" xfId="72"/>
    <cellStyle name="Fixed 38 2" xfId="184"/>
    <cellStyle name="Fixed 39" xfId="73"/>
    <cellStyle name="Fixed 39 2" xfId="185"/>
    <cellStyle name="Fixed 4" xfId="74"/>
    <cellStyle name="Fixed 4 2" xfId="186"/>
    <cellStyle name="Fixed 40" xfId="75"/>
    <cellStyle name="Fixed 40 2" xfId="187"/>
    <cellStyle name="Fixed 41" xfId="76"/>
    <cellStyle name="Fixed 41 2" xfId="188"/>
    <cellStyle name="Fixed 42" xfId="77"/>
    <cellStyle name="Fixed 42 2" xfId="189"/>
    <cellStyle name="Fixed 43" xfId="78"/>
    <cellStyle name="Fixed 43 2" xfId="190"/>
    <cellStyle name="Fixed 44" xfId="79"/>
    <cellStyle name="Fixed 44 2" xfId="191"/>
    <cellStyle name="Fixed 45" xfId="80"/>
    <cellStyle name="Fixed 45 2" xfId="192"/>
    <cellStyle name="Fixed 46" xfId="81"/>
    <cellStyle name="Fixed 46 2" xfId="193"/>
    <cellStyle name="Fixed 47" xfId="194"/>
    <cellStyle name="Fixed 48" xfId="1312"/>
    <cellStyle name="Fixed 5" xfId="82"/>
    <cellStyle name="Fixed 5 2" xfId="195"/>
    <cellStyle name="Fixed 5 3" xfId="387"/>
    <cellStyle name="Fixed 6" xfId="83"/>
    <cellStyle name="Fixed 6 2" xfId="196"/>
    <cellStyle name="Fixed 7" xfId="84"/>
    <cellStyle name="Fixed 7 2" xfId="197"/>
    <cellStyle name="Fixed 8" xfId="85"/>
    <cellStyle name="Fixed 8 2" xfId="198"/>
    <cellStyle name="Fixed 9" xfId="86"/>
    <cellStyle name="Fixed 9 2" xfId="199"/>
    <cellStyle name="Followed Hyperlink 2" xfId="1184"/>
    <cellStyle name="Good 2" xfId="360"/>
    <cellStyle name="Good 2 2" xfId="430"/>
    <cellStyle name="Good 3" xfId="1185"/>
    <cellStyle name="Good 4" xfId="1186"/>
    <cellStyle name="Good 5" xfId="1313"/>
    <cellStyle name="Heading 1 2" xfId="361"/>
    <cellStyle name="Heading 1 2 2" xfId="431"/>
    <cellStyle name="Heading 1 3" xfId="1187"/>
    <cellStyle name="Heading 1 4" xfId="1188"/>
    <cellStyle name="Heading 2 2" xfId="362"/>
    <cellStyle name="Heading 2 2 2" xfId="432"/>
    <cellStyle name="Heading 2 3" xfId="1189"/>
    <cellStyle name="Heading 2 4" xfId="1190"/>
    <cellStyle name="Heading 3 2" xfId="363"/>
    <cellStyle name="Heading 3 2 2" xfId="433"/>
    <cellStyle name="Heading 3 3" xfId="1191"/>
    <cellStyle name="Heading 3 4" xfId="1192"/>
    <cellStyle name="Heading 4 2" xfId="364"/>
    <cellStyle name="Heading 4 2 2" xfId="434"/>
    <cellStyle name="Heading 4 3" xfId="1193"/>
    <cellStyle name="Heading 4 4" xfId="1194"/>
    <cellStyle name="HeadShade" xfId="241"/>
    <cellStyle name="Hyperlink 2" xfId="1195"/>
    <cellStyle name="Input 2" xfId="365"/>
    <cellStyle name="Input 2 2" xfId="435"/>
    <cellStyle name="Input 3" xfId="1196"/>
    <cellStyle name="Input 4" xfId="1197"/>
    <cellStyle name="Input 5" xfId="1314"/>
    <cellStyle name="Linked Cell 2" xfId="366"/>
    <cellStyle name="Linked Cell 2 2" xfId="436"/>
    <cellStyle name="Linked Cell 3" xfId="1198"/>
    <cellStyle name="Linked Cell 4" xfId="1199"/>
    <cellStyle name="Linked Cell 5" xfId="1315"/>
    <cellStyle name="Neutral 2" xfId="367"/>
    <cellStyle name="Neutral 2 2" xfId="437"/>
    <cellStyle name="Neutral 3" xfId="1200"/>
    <cellStyle name="Neutral 4" xfId="1201"/>
    <cellStyle name="Neutral 5" xfId="1316"/>
    <cellStyle name="no decimals" xfId="106"/>
    <cellStyle name="no decimals 2" xfId="200"/>
    <cellStyle name="no decimals 3" xfId="1317"/>
    <cellStyle name="Normal" xfId="0" builtinId="0"/>
    <cellStyle name="Normal 10" xfId="116"/>
    <cellStyle name="Normal 10 2" xfId="201"/>
    <cellStyle name="Normal 10 2 2" xfId="266"/>
    <cellStyle name="Normal 10 3" xfId="1098"/>
    <cellStyle name="Normal 11" xfId="117"/>
    <cellStyle name="Normal 11 2" xfId="202"/>
    <cellStyle name="Normal 11 3" xfId="1100"/>
    <cellStyle name="Normal 12" xfId="120"/>
    <cellStyle name="Normal 12 2" xfId="203"/>
    <cellStyle name="Normal 12 3" xfId="1101"/>
    <cellStyle name="Normal 13" xfId="122"/>
    <cellStyle name="Normal 13 2" xfId="204"/>
    <cellStyle name="Normal 14" xfId="124"/>
    <cellStyle name="Normal 14 2" xfId="205"/>
    <cellStyle name="Normal 14 3" xfId="1102"/>
    <cellStyle name="Normal 15" xfId="126"/>
    <cellStyle name="Normal 15 2" xfId="1256"/>
    <cellStyle name="Normal 15 3" xfId="1105"/>
    <cellStyle name="Normal 16" xfId="130"/>
    <cellStyle name="Normal 16 2" xfId="1258"/>
    <cellStyle name="Normal 16 3" xfId="1106"/>
    <cellStyle name="Normal 17" xfId="132"/>
    <cellStyle name="Normal 17 2" xfId="1260"/>
    <cellStyle name="Normal 17 3" xfId="1107"/>
    <cellStyle name="Normal 18" xfId="134"/>
    <cellStyle name="Normal 18 2" xfId="1108"/>
    <cellStyle name="Normal 19" xfId="136"/>
    <cellStyle name="Normal 19 2" xfId="1109"/>
    <cellStyle name="Normal 2" xfId="12"/>
    <cellStyle name="Normal 2 2" xfId="13"/>
    <cellStyle name="Normal 2 2 2" xfId="207"/>
    <cellStyle name="Normal 2 2 2 2" xfId="378"/>
    <cellStyle name="Normal 2 2 3" xfId="368"/>
    <cellStyle name="Normal 2 2 3 2" xfId="300"/>
    <cellStyle name="Normal 2 2 4" xfId="320"/>
    <cellStyle name="Normal 2 3" xfId="208"/>
    <cellStyle name="Normal 2 3 2" xfId="285"/>
    <cellStyle name="Normal 2 4" xfId="206"/>
    <cellStyle name="Normal 20" xfId="138"/>
    <cellStyle name="Normal 20 2" xfId="1110"/>
    <cellStyle name="Normal 21" xfId="232"/>
    <cellStyle name="Normal 21 2" xfId="1112"/>
    <cellStyle name="Normal 22" xfId="250"/>
    <cellStyle name="Normal 22 2" xfId="1113"/>
    <cellStyle name="Normal 23" xfId="252"/>
    <cellStyle name="Normal 23 2" xfId="1114"/>
    <cellStyle name="Normal 24" xfId="254"/>
    <cellStyle name="Normal 24 2" xfId="1116"/>
    <cellStyle name="Normal 25" xfId="257"/>
    <cellStyle name="Normal 25 2" xfId="1117"/>
    <cellStyle name="Normal 26" xfId="259"/>
    <cellStyle name="Normal 26 2" xfId="1119"/>
    <cellStyle name="Normal 27" xfId="261"/>
    <cellStyle name="Normal 27 2" xfId="1120"/>
    <cellStyle name="Normal 28" xfId="263"/>
    <cellStyle name="Normal 28 2" xfId="1217"/>
    <cellStyle name="Normal 28 3" xfId="1121"/>
    <cellStyle name="Normal 29" xfId="265"/>
    <cellStyle name="Normal 29 2" xfId="1122"/>
    <cellStyle name="Normal 3" xfId="14"/>
    <cellStyle name="Normal 3 2" xfId="89"/>
    <cellStyle name="Normal 3 2 2" xfId="438"/>
    <cellStyle name="Normal 3 2 3" xfId="321"/>
    <cellStyle name="Normal 3 3" xfId="369"/>
    <cellStyle name="Normal 3 4" xfId="1104"/>
    <cellStyle name="Normal 3 5" xfId="316"/>
    <cellStyle name="Normal 3 6" xfId="1318"/>
    <cellStyle name="Normal 3 7" xfId="1327"/>
    <cellStyle name="Normal 30" xfId="267"/>
    <cellStyle name="Normal 30 2" xfId="1124"/>
    <cellStyle name="Normal 31" xfId="269"/>
    <cellStyle name="Normal 31 2" xfId="1215"/>
    <cellStyle name="Normal 32" xfId="271"/>
    <cellStyle name="Normal 32 2" xfId="1224"/>
    <cellStyle name="Normal 32 3" xfId="1218"/>
    <cellStyle name="Normal 33" xfId="273"/>
    <cellStyle name="Normal 33 2" xfId="1220"/>
    <cellStyle name="Normal 34" xfId="275"/>
    <cellStyle name="Normal 34 2" xfId="1222"/>
    <cellStyle name="Normal 35" xfId="277"/>
    <cellStyle name="Normal 35 2" xfId="1223"/>
    <cellStyle name="Normal 36" xfId="279"/>
    <cellStyle name="Normal 36 2" xfId="1225"/>
    <cellStyle name="Normal 37" xfId="281"/>
    <cellStyle name="Normal 37 2" xfId="1226"/>
    <cellStyle name="Normal 38" xfId="283"/>
    <cellStyle name="Normal 38 2" xfId="1227"/>
    <cellStyle name="Normal 39" xfId="286"/>
    <cellStyle name="Normal 39 2" xfId="1229"/>
    <cellStyle name="Normal 4" xfId="15"/>
    <cellStyle name="Normal 4 2" xfId="210"/>
    <cellStyle name="Normal 4 2 2" xfId="380"/>
    <cellStyle name="Normal 4 3" xfId="209"/>
    <cellStyle name="Normal 4 4" xfId="317"/>
    <cellStyle name="Normal 4_2013 OT Monthly Allocation" xfId="370"/>
    <cellStyle name="Normal 40" xfId="288"/>
    <cellStyle name="Normal 40 2" xfId="1231"/>
    <cellStyle name="Normal 41" xfId="290"/>
    <cellStyle name="Normal 41 2" xfId="1232"/>
    <cellStyle name="Normal 42" xfId="292"/>
    <cellStyle name="Normal 42 2" xfId="1234"/>
    <cellStyle name="Normal 43" xfId="293"/>
    <cellStyle name="Normal 43 2" xfId="1235"/>
    <cellStyle name="Normal 44" xfId="295"/>
    <cellStyle name="Normal 44 2" xfId="1237"/>
    <cellStyle name="Normal 45" xfId="296"/>
    <cellStyle name="Normal 45 2" xfId="1238"/>
    <cellStyle name="Normal 46" xfId="298"/>
    <cellStyle name="Normal 46 2" xfId="1240"/>
    <cellStyle name="Normal 47" xfId="301"/>
    <cellStyle name="Normal 47 2" xfId="1241"/>
    <cellStyle name="Normal 48" xfId="303"/>
    <cellStyle name="Normal 48 2" xfId="1242"/>
    <cellStyle name="Normal 49" xfId="304"/>
    <cellStyle name="Normal 49 2" xfId="1243"/>
    <cellStyle name="Normal 5" xfId="36"/>
    <cellStyle name="Normal 5 2" xfId="211"/>
    <cellStyle name="Normal 5 3" xfId="1319"/>
    <cellStyle name="Normal 50" xfId="306"/>
    <cellStyle name="Normal 50 2" xfId="1244"/>
    <cellStyle name="Normal 51" xfId="308"/>
    <cellStyle name="Normal 51 2" xfId="1245"/>
    <cellStyle name="Normal 52" xfId="310"/>
    <cellStyle name="Normal 52 2" xfId="1247"/>
    <cellStyle name="Normal 53" xfId="312"/>
    <cellStyle name="Normal 53 2" xfId="1248"/>
    <cellStyle name="Normal 54" xfId="314"/>
    <cellStyle name="Normal 54 2" xfId="1249"/>
    <cellStyle name="Normal 55" xfId="1250"/>
    <cellStyle name="Normal 56" xfId="1251"/>
    <cellStyle name="Normal 57" xfId="1252"/>
    <cellStyle name="Normal 58" xfId="1253"/>
    <cellStyle name="Normal 59" xfId="1255"/>
    <cellStyle name="Normal 6" xfId="38"/>
    <cellStyle name="Normal 6 2" xfId="212"/>
    <cellStyle name="Normal 6 2 2" xfId="1202"/>
    <cellStyle name="Normal 60" xfId="1257"/>
    <cellStyle name="Normal 61" xfId="1259"/>
    <cellStyle name="Normal 62" xfId="1261"/>
    <cellStyle name="Normal 62 2" xfId="1333"/>
    <cellStyle name="Normal 63" xfId="1262"/>
    <cellStyle name="Normal 64" xfId="1263"/>
    <cellStyle name="Normal 65" xfId="1265"/>
    <cellStyle name="Normal 66" xfId="1266"/>
    <cellStyle name="Normal 67" xfId="1267"/>
    <cellStyle name="Normal 68" xfId="1268"/>
    <cellStyle name="Normal 69" xfId="1269"/>
    <cellStyle name="Normal 7" xfId="93"/>
    <cellStyle name="Normal 7 2" xfId="213"/>
    <cellStyle name="Normal 7 3" xfId="324"/>
    <cellStyle name="Normal 7 4" xfId="1330"/>
    <cellStyle name="Normal 70" xfId="1271"/>
    <cellStyle name="Normal 71" xfId="1273"/>
    <cellStyle name="Normal 72" xfId="1326"/>
    <cellStyle name="Normal 73" xfId="1332"/>
    <cellStyle name="Normal 8" xfId="113"/>
    <cellStyle name="Normal 8 10" xfId="389"/>
    <cellStyle name="Normal 8 2" xfId="214"/>
    <cellStyle name="Normal 8 2 2" xfId="537"/>
    <cellStyle name="Normal 8 2 2 2" xfId="705"/>
    <cellStyle name="Normal 8 2 2 2 2" xfId="1038"/>
    <cellStyle name="Normal 8 2 2 3" xfId="873"/>
    <cellStyle name="Normal 8 2 3" xfId="582"/>
    <cellStyle name="Normal 8 2 3 2" xfId="750"/>
    <cellStyle name="Normal 8 2 3 2 2" xfId="1083"/>
    <cellStyle name="Normal 8 2 3 3" xfId="918"/>
    <cellStyle name="Normal 8 2 4" xfId="645"/>
    <cellStyle name="Normal 8 2 4 2" xfId="978"/>
    <cellStyle name="Normal 8 2 5" xfId="813"/>
    <cellStyle name="Normal 8 2 6" xfId="477"/>
    <cellStyle name="Normal 8 3" xfId="462"/>
    <cellStyle name="Normal 8 3 2" xfId="522"/>
    <cellStyle name="Normal 8 3 2 2" xfId="690"/>
    <cellStyle name="Normal 8 3 2 2 2" xfId="1023"/>
    <cellStyle name="Normal 8 3 2 3" xfId="858"/>
    <cellStyle name="Normal 8 3 3" xfId="567"/>
    <cellStyle name="Normal 8 3 3 2" xfId="735"/>
    <cellStyle name="Normal 8 3 3 2 2" xfId="1068"/>
    <cellStyle name="Normal 8 3 3 3" xfId="903"/>
    <cellStyle name="Normal 8 3 4" xfId="630"/>
    <cellStyle name="Normal 8 3 4 2" xfId="963"/>
    <cellStyle name="Normal 8 3 5" xfId="798"/>
    <cellStyle name="Normal 8 4" xfId="447"/>
    <cellStyle name="Normal 8 4 2" xfId="507"/>
    <cellStyle name="Normal 8 4 2 2" xfId="675"/>
    <cellStyle name="Normal 8 4 2 2 2" xfId="1008"/>
    <cellStyle name="Normal 8 4 2 3" xfId="843"/>
    <cellStyle name="Normal 8 4 3" xfId="615"/>
    <cellStyle name="Normal 8 4 3 2" xfId="948"/>
    <cellStyle name="Normal 8 4 4" xfId="783"/>
    <cellStyle name="Normal 8 5" xfId="492"/>
    <cellStyle name="Normal 8 5 2" xfId="660"/>
    <cellStyle name="Normal 8 5 2 2" xfId="993"/>
    <cellStyle name="Normal 8 5 3" xfId="828"/>
    <cellStyle name="Normal 8 6" xfId="552"/>
    <cellStyle name="Normal 8 6 2" xfId="720"/>
    <cellStyle name="Normal 8 6 2 2" xfId="1053"/>
    <cellStyle name="Normal 8 6 3" xfId="888"/>
    <cellStyle name="Normal 8 7" xfId="600"/>
    <cellStyle name="Normal 8 7 2" xfId="933"/>
    <cellStyle name="Normal 8 8" xfId="768"/>
    <cellStyle name="Normal 8 9" xfId="1203"/>
    <cellStyle name="Normal 9" xfId="115"/>
    <cellStyle name="Normal 9 2" xfId="215"/>
    <cellStyle name="Normal_Consolidated Positions 2" xfId="216"/>
    <cellStyle name="Normal_June Consolidated Accrual Explanations" xfId="16"/>
    <cellStyle name="Note 2" xfId="372"/>
    <cellStyle name="Note 2 2" xfId="439"/>
    <cellStyle name="Note 2 2 2" xfId="491"/>
    <cellStyle name="Note 2 2 2 2" xfId="551"/>
    <cellStyle name="Note 2 2 2 2 2" xfId="719"/>
    <cellStyle name="Note 2 2 2 2 2 2" xfId="1052"/>
    <cellStyle name="Note 2 2 2 2 3" xfId="887"/>
    <cellStyle name="Note 2 2 2 3" xfId="596"/>
    <cellStyle name="Note 2 2 2 3 2" xfId="764"/>
    <cellStyle name="Note 2 2 2 3 2 2" xfId="1097"/>
    <cellStyle name="Note 2 2 2 3 3" xfId="932"/>
    <cellStyle name="Note 2 2 2 4" xfId="659"/>
    <cellStyle name="Note 2 2 2 4 2" xfId="992"/>
    <cellStyle name="Note 2 2 2 5" xfId="827"/>
    <cellStyle name="Note 2 2 3" xfId="476"/>
    <cellStyle name="Note 2 2 3 2" xfId="536"/>
    <cellStyle name="Note 2 2 3 2 2" xfId="704"/>
    <cellStyle name="Note 2 2 3 2 2 2" xfId="1037"/>
    <cellStyle name="Note 2 2 3 2 3" xfId="872"/>
    <cellStyle name="Note 2 2 3 3" xfId="581"/>
    <cellStyle name="Note 2 2 3 3 2" xfId="749"/>
    <cellStyle name="Note 2 2 3 3 2 2" xfId="1082"/>
    <cellStyle name="Note 2 2 3 3 3" xfId="917"/>
    <cellStyle name="Note 2 2 3 4" xfId="644"/>
    <cellStyle name="Note 2 2 3 4 2" xfId="977"/>
    <cellStyle name="Note 2 2 3 5" xfId="812"/>
    <cellStyle name="Note 2 2 4" xfId="461"/>
    <cellStyle name="Note 2 2 4 2" xfId="521"/>
    <cellStyle name="Note 2 2 4 2 2" xfId="689"/>
    <cellStyle name="Note 2 2 4 2 2 2" xfId="1022"/>
    <cellStyle name="Note 2 2 4 2 3" xfId="857"/>
    <cellStyle name="Note 2 2 4 3" xfId="629"/>
    <cellStyle name="Note 2 2 4 3 2" xfId="962"/>
    <cellStyle name="Note 2 2 4 4" xfId="797"/>
    <cellStyle name="Note 2 2 5" xfId="506"/>
    <cellStyle name="Note 2 2 5 2" xfId="674"/>
    <cellStyle name="Note 2 2 5 2 2" xfId="1007"/>
    <cellStyle name="Note 2 2 5 3" xfId="842"/>
    <cellStyle name="Note 2 2 6" xfId="566"/>
    <cellStyle name="Note 2 2 6 2" xfId="734"/>
    <cellStyle name="Note 2 2 6 2 2" xfId="1067"/>
    <cellStyle name="Note 2 2 6 3" xfId="902"/>
    <cellStyle name="Note 2 2 7" xfId="614"/>
    <cellStyle name="Note 2 2 7 2" xfId="947"/>
    <cellStyle name="Note 2 2 8" xfId="782"/>
    <cellStyle name="Note 3" xfId="371"/>
    <cellStyle name="Note 4" xfId="1205"/>
    <cellStyle name="Note 5" xfId="1206"/>
    <cellStyle name="Note 6" xfId="1204"/>
    <cellStyle name="Note 7" xfId="1320"/>
    <cellStyle name="OddBodyShade" xfId="242"/>
    <cellStyle name="Output 2" xfId="373"/>
    <cellStyle name="Output 2 2" xfId="440"/>
    <cellStyle name="Output 3" xfId="1207"/>
    <cellStyle name="Output 4" xfId="1208"/>
    <cellStyle name="Output 5" xfId="1321"/>
    <cellStyle name="Overscore" xfId="243"/>
    <cellStyle name="Percent" xfId="17" builtinId="5"/>
    <cellStyle name="Percent 2" xfId="18"/>
    <cellStyle name="Percent 2 2" xfId="217"/>
    <cellStyle name="Percent 2 3" xfId="322"/>
    <cellStyle name="Percent 2 4" xfId="385"/>
    <cellStyle name="Percent 2 5" xfId="1323"/>
    <cellStyle name="Percent 2 6" xfId="1329"/>
    <cellStyle name="Percent 3" xfId="19"/>
    <cellStyle name="Percent 3 2" xfId="129"/>
    <cellStyle name="Percent 3 2 2" xfId="374"/>
    <cellStyle name="Percent 3 3" xfId="599"/>
    <cellStyle name="Percent 3 3 2" xfId="767"/>
    <cellStyle name="Percent 3 4" xfId="325"/>
    <cellStyle name="Percent 4" xfId="20"/>
    <cellStyle name="Percent 4 2" xfId="218"/>
    <cellStyle name="Percent 5" xfId="21"/>
    <cellStyle name="Percent 5 2" xfId="220"/>
    <cellStyle name="Percent 5 3" xfId="219"/>
    <cellStyle name="Percent 6" xfId="39"/>
    <cellStyle name="Percent 6 2" xfId="222"/>
    <cellStyle name="Percent 6 3" xfId="221"/>
    <cellStyle name="Percent 6 4" xfId="384"/>
    <cellStyle name="Percent 7" xfId="87"/>
    <cellStyle name="Percent 7 2" xfId="223"/>
    <cellStyle name="Percent 7 3" xfId="388"/>
    <cellStyle name="Percent 8" xfId="224"/>
    <cellStyle name="Percent 8 2" xfId="446"/>
    <cellStyle name="Percent 9" xfId="1322"/>
    <cellStyle name="PillarData" xfId="22"/>
    <cellStyle name="PillarData 2" xfId="225"/>
    <cellStyle name="PillarHeading" xfId="23"/>
    <cellStyle name="PillarText" xfId="24"/>
    <cellStyle name="PillarText 2" xfId="226"/>
    <cellStyle name="PillarTotal" xfId="25"/>
    <cellStyle name="PSChar" xfId="26"/>
    <cellStyle name="PSChar 2" xfId="441"/>
    <cellStyle name="PSDate" xfId="107"/>
    <cellStyle name="PSDate 2" xfId="227"/>
    <cellStyle name="PSDec" xfId="108"/>
    <cellStyle name="PSDec 2" xfId="228"/>
    <cellStyle name="PSHeading" xfId="109"/>
    <cellStyle name="PSHeading 2" xfId="442"/>
    <cellStyle name="PSInt" xfId="110"/>
    <cellStyle name="PSInt 2" xfId="229"/>
    <cellStyle name="PSSpacer" xfId="111"/>
    <cellStyle name="PSSpacer 2" xfId="230"/>
    <cellStyle name="StyleName1" xfId="27"/>
    <cellStyle name="StyleName2" xfId="28"/>
    <cellStyle name="StyleName3" xfId="29"/>
    <cellStyle name="StyleName4" xfId="30"/>
    <cellStyle name="StyleName5" xfId="31"/>
    <cellStyle name="StyleName6" xfId="32"/>
    <cellStyle name="StyleName7" xfId="33"/>
    <cellStyle name="StyleName8" xfId="34"/>
    <cellStyle name="T" xfId="244"/>
    <cellStyle name="Time" xfId="35"/>
    <cellStyle name="Time 2" xfId="443"/>
    <cellStyle name="Title 2" xfId="375"/>
    <cellStyle name="Title 3" xfId="1209"/>
    <cellStyle name="Title 4" xfId="1210"/>
    <cellStyle name="Title1" xfId="245"/>
    <cellStyle name="TitleOther" xfId="246"/>
    <cellStyle name="Total 2" xfId="376"/>
    <cellStyle name="Total 2 2" xfId="444"/>
    <cellStyle name="Total 3" xfId="1211"/>
    <cellStyle name="Total 4" xfId="1212"/>
    <cellStyle name="Total 5" xfId="1324"/>
    <cellStyle name="TotShade" xfId="247"/>
    <cellStyle name="Underscore" xfId="248"/>
    <cellStyle name="Warning Text 2" xfId="377"/>
    <cellStyle name="Warning Text 2 2" xfId="445"/>
    <cellStyle name="Warning Text 3" xfId="1213"/>
    <cellStyle name="Warning Text 4" xfId="1214"/>
    <cellStyle name="Warning Text 5" xfId="132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externalLink" Target="externalLinks/externalLink10.xml"/><Relationship Id="rId18" Type="http://schemas.openxmlformats.org/officeDocument/2006/relationships/externalLink" Target="externalLinks/externalLink15.xml"/><Relationship Id="rId3" Type="http://schemas.openxmlformats.org/officeDocument/2006/relationships/worksheet" Target="worksheets/sheet2.xml"/><Relationship Id="rId21" Type="http://schemas.openxmlformats.org/officeDocument/2006/relationships/styles" Target="styles.xml"/><Relationship Id="rId7" Type="http://schemas.openxmlformats.org/officeDocument/2006/relationships/externalLink" Target="externalLinks/externalLink4.xml"/><Relationship Id="rId12" Type="http://schemas.openxmlformats.org/officeDocument/2006/relationships/externalLink" Target="externalLinks/externalLink9.xml"/><Relationship Id="rId17" Type="http://schemas.openxmlformats.org/officeDocument/2006/relationships/externalLink" Target="externalLinks/externalLink14.xml"/><Relationship Id="rId2" Type="http://schemas.openxmlformats.org/officeDocument/2006/relationships/chartsheet" Target="chartsheets/sheet1.xml"/><Relationship Id="rId16" Type="http://schemas.openxmlformats.org/officeDocument/2006/relationships/externalLink" Target="externalLinks/externalLink13.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externalLink" Target="externalLinks/externalLink8.xml"/><Relationship Id="rId5" Type="http://schemas.openxmlformats.org/officeDocument/2006/relationships/externalLink" Target="externalLinks/externalLink2.xml"/><Relationship Id="rId15" Type="http://schemas.openxmlformats.org/officeDocument/2006/relationships/externalLink" Target="externalLinks/externalLink12.xml"/><Relationship Id="rId23" Type="http://schemas.openxmlformats.org/officeDocument/2006/relationships/calcChain" Target="calcChain.xml"/><Relationship Id="rId10" Type="http://schemas.openxmlformats.org/officeDocument/2006/relationships/externalLink" Target="externalLinks/externalLink7.xml"/><Relationship Id="rId19" Type="http://schemas.openxmlformats.org/officeDocument/2006/relationships/externalLink" Target="externalLinks/externalLink16.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externalLink" Target="externalLinks/externalLink11.xml"/><Relationship Id="rId22"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'Consolidated Variance Data'!$H$15:$H$30</c:f>
              <c:strCache>
                <c:ptCount val="16"/>
                <c:pt idx="0">
                  <c:v>The MTA-wide hiring freeze had a favorable impact on MTA Agencies, although some Agencies had unfavorable offsets that resulted in a net negative variance. The LIRR (including higher sick pay law claim credits and vacation pay accruals), NYCT, MTAHQ, and </c:v>
                </c:pt>
                <c:pt idx="1">
                  <c:v>Higher coverage requirements reflect overspending of ($8.5M) at MTA Bus due to overruns in programmatic/routine maintenance, scheduled service, and vacancy/absentee coverage; ($4.0M) at MNR due to higher programmatic routine maintenance for Reliability Ce</c:v>
                </c:pt>
                <c:pt idx="2">
                  <c:v>NYCT and SIR were favorable by $15.5M and $0.9M, respectively, due to higher-than-forecasted credits. The LIRR and MTAHQ were favorable by $3.8M and $0.6M, respectively, due to vacancies.  Lower rates were responsible for the favorable variance of $2.0M a</c:v>
                </c:pt>
                <c:pt idx="3">
                  <c:v>NYCT was unfavorable by ($3.0M) mainly due to timing. MTAHQ was unfavorable by ($1.8M) due to higher expenses. MTA Bus was unfavorable by ($1.8M) due to higher medical expenses. These results were partially offset by favorable variances of $3.9M at the LI</c:v>
                </c:pt>
                <c:pt idx="4">
                  <c:v>Timing was largely responsible for the favorable variances of $13.3M at MTAHQ, $1.1M at NYCT and $0.7M at MTA Bus, and for the unfavorable variance of ($0.6M) at B&amp;T. Additionally, MNR had a $1.5M favorable variance due to lower rates and the LIRR was ($1</c:v>
                </c:pt>
                <c:pt idx="5">
                  <c:v>NYCT was favorable by $14.7M due to Workers' Compensation accrued reserve requirements. MTA Bus was favorable by $7.4M due to timing. MTAHQ and B&amp;T were favorable by $3.6M and $1.4M, respectively, due to vacancies. These results were partially offset by u</c:v>
                </c:pt>
                <c:pt idx="6">
                  <c:v>MTAHQ was ($20.0M) unfavorable due to the timing of recoveries. NYCT and B&amp;T were unfavorable by ($13.1M) and ($2.7M), respectively, due to lower project activity.  These results were partially offset by favorable outcomes of $8.3M at the LIRR, $4.1M at M</c:v>
                </c:pt>
                <c:pt idx="7">
                  <c:v>The favorable YTD outcome reflects lower rates at the LIRR, MNR and SIR of $3.0M, $2.9M and $1.6M, respectively; coupled with the impact of a favorable mix of timing and lower expenses, $1.3M at MTAHQ and $0.8M at B&amp;T.  Partially offsetting these results </c:v>
                </c:pt>
                <c:pt idx="8">
                  <c:v>Timing was mainly responsible for the unfavorable variance of ($4.1M) at NYCT, which is still under review. This result was partially offset by a favorable variance of $1.0M at MNR due to lower rates. Other agency variences were minor.</c:v>
                </c:pt>
                <c:pt idx="9">
                  <c:v>Timing was responsible for an unfavorable variance of ($7.3M) at FMTAC, and partially offset by favorable variances of $1.7M at MTA Bus and $0.8M at MTAHQ. Also, B&amp;T was unfavorable by ($4.8M) due to a higher than estimated actuarial adjustment to the gen</c:v>
                </c:pt>
                <c:pt idx="10">
                  <c:v>Timing was largely responsible for the unfavorable variances of ($44.7M) at FMTAC and ($11.6M) at MTA Bus  Additionally, MNR had a ($2.3M) unfavorable variance due to higher passenger claims. Other agency variences were minor.</c:v>
                </c:pt>
                <c:pt idx="11">
                  <c:v>YTD results continue to reflect savings from the impact of favorably negotiated contract modifications. </c:v>
                </c:pt>
                <c:pt idx="12">
                  <c:v>The overall favorable result was mainly attributable to revised spending assumptions and timing. These factors resulted in lower costs of $23.0M at NYCT due to the timing of revenue and non-revenue vehicle maintenance &amp; repair expenses and auto purchases;</c:v>
                </c:pt>
                <c:pt idx="13">
                  <c:v>The overall favorable outcome was mainly attributable to timing and curtailed spending, reflecting lower costs of $111.5M at MTAHQ primarily due to recoveries, a waiver for a NYS Assessment, the timing of IT hardware, software, maintenance and consulting </c:v>
                </c:pt>
                <c:pt idx="14">
                  <c:v>Higher material requirements was largely responsible for the unfavorable results of ($12.9M) at NYCT; ($4.5M) at MNR due to higher usage for RCM programs and rolling stock/infrastructure repairs; and ($3.9M) at the LIRR for fleet modifications, higher Rel</c:v>
                </c:pt>
                <c:pt idx="15">
                  <c:v>MTAHQ was favorable by $13.4M due to the timing of fare evasion recovery payments.  The LIRR was favorable by $3.8M due to an Amtrak settlement, lower bad debts reserves and restricted spending on office supplies, print and stationery supplies and other m</c:v>
                </c:pt>
              </c:strCache>
            </c:strRef>
          </c:tx>
          <c:spPr>
            <a:solidFill>
              <a:schemeClr val="accent1"/>
            </a:solidFill>
            <a:ln>
              <a:noFill/>
            </a:ln>
            <a:effectLst/>
          </c:spPr>
          <c:invertIfNegative val="0"/>
          <c:val>
            <c:numRef>
              <c:f>'Consolidated Variance Data'!$H$31</c:f>
              <c:numCache>
                <c:formatCode>General</c:formatCode>
                <c:ptCount val="1"/>
                <c:pt idx="0">
                  <c:v>0</c:v>
                </c:pt>
              </c:numCache>
            </c:numRef>
          </c:val>
          <c:extLst>
            <c:ext xmlns:c16="http://schemas.microsoft.com/office/drawing/2014/chart" uri="{C3380CC4-5D6E-409C-BE32-E72D297353CC}">
              <c16:uniqueId val="{00000000-41B4-468B-9121-433E00CB7D23}"/>
            </c:ext>
          </c:extLst>
        </c:ser>
        <c:dLbls>
          <c:showLegendKey val="0"/>
          <c:showVal val="0"/>
          <c:showCatName val="0"/>
          <c:showSerName val="0"/>
          <c:showPercent val="0"/>
          <c:showBubbleSize val="0"/>
        </c:dLbls>
        <c:gapWidth val="219"/>
        <c:overlap val="-27"/>
        <c:axId val="609951640"/>
        <c:axId val="609952032"/>
      </c:barChart>
      <c:catAx>
        <c:axId val="609951640"/>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09952032"/>
        <c:crosses val="autoZero"/>
        <c:auto val="1"/>
        <c:lblAlgn val="ctr"/>
        <c:lblOffset val="100"/>
        <c:noMultiLvlLbl val="0"/>
      </c:catAx>
      <c:valAx>
        <c:axId val="60995203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0995164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chartsheets/sheet1.xml><?xml version="1.0" encoding="utf-8"?>
<chartsheet xmlns="http://schemas.openxmlformats.org/spreadsheetml/2006/main" xmlns:r="http://schemas.openxmlformats.org/officeDocument/2006/relationships">
  <sheetPr/>
  <sheetViews>
    <sheetView zoomScale="107" workbookViewId="0" zoomToFit="1"/>
  </sheetViews>
  <pageMargins left="0.7" right="0.7" top="0.75" bottom="0.75" header="0.3" footer="0.3"/>
  <drawing r:id="rId1"/>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absoluteAnchor>
    <xdr:pos x="0" y="0"/>
    <xdr:ext cx="8670421" cy="6302523"/>
    <xdr:graphicFrame macro="">
      <xdr:nvGraphicFramePr>
        <xdr:cNvPr id="2" name="Chart 1">
          <a:extLst>
            <a:ext uri="{FF2B5EF4-FFF2-40B4-BE49-F238E27FC236}">
              <a16:creationId xmlns:a16="http://schemas.microsoft.com/office/drawing/2014/main" id="{00000000-0008-0000-01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BACKUP\WORK\97YREND\97YREND.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Fernando's%20Work%20Files\strategic%20BUDGET\2010%20July%20Plan\2010%20July%20Plan%20-%20LIBUS%20(support).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J:\BUSINESS\2017Bud\Headcount%20Reporting\2017-10\Total%20Positions%20by%20OG-Oct2017.xls" TargetMode="External"/></Relationships>
</file>

<file path=xl/externalLinks/_rels/externalLink12.xml.rels><?xml version="1.0" encoding="UTF-8" standalone="yes"?>
<Relationships xmlns="http://schemas.openxmlformats.org/package/2006/relationships"><Relationship Id="rId1" Type="http://schemas.microsoft.com/office/2006/relationships/xlExternalLinkPath/xlPathMissing" Target="June_Flatfile_Fernando%20-%20draft.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Documents%20and%20Settings\syip\Desktop\Hurricane%20Sandy%20Sales%202011.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2016/2016%20Monthly%20Reports/Consolidated/01-2016/Jan%202016%20Consolidated%20Financial%20Report.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2017/2017%20Monthly%20Reports/Consolidated/01-2017/Jan%202017%20Consolidated%20Accrual%20ExplanationsTB.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BGT_Shared/2019/2019%20AAG%20Monthly%20Reports/Consolidated/12-2019/December%202019%20Consolidated%20Smart%20View%20Variance%20Reports%2001.14.20%2009.49%20AM.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RAPID\Platform%20Budget\2014\_2014_PB%20Proposed%20September10201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nymta.sharepoint.com/BUSINESS/2005bud/Prop1/Support-Docs/MTA%20Worksheets%20-%20NN%20Master.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K:\Excel\2005\2005%20Budget%20Reduction%20Summary%20Master%20Sort%20LvlCat.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BUSINESS\2005bud\Prop1\Support-Docs\MTA%20Worksheets%20-%20PEG%20Presentation%2007-13-04.xls" TargetMode="External"/></Relationships>
</file>

<file path=xl/externalLinks/_rels/externalLink6.xml.rels><?xml version="1.0" encoding="UTF-8" standalone="yes"?>
<Relationships xmlns="http://schemas.openxmlformats.org/package/2006/relationships"><Relationship Id="rId1" Type="http://schemas.microsoft.com/office/2006/relationships/xlExternalLinkPath/xlPathMissing" Target="July_Flatfile_Fernando.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Documents%20and%20Settings\gashbrid\Local%20Settings\Temp\Feb2004forecast_FINAL.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backup\XWORK\Pen00\VKCSH006.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M:\FP\Est\EXPREC.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95YREND"/>
      <sheetName val="Master Drop-Down List Selection"/>
      <sheetName val="Sheet1"/>
      <sheetName val="Cost Breakdown"/>
    </sheetNames>
    <sheetDataSet>
      <sheetData sheetId="0" refreshError="1">
        <row r="65">
          <cell r="C65" t="str">
            <v>/PPCARrates~OML20~MR133~MT0~MB0~S\027&amp;l0o6.86c70H\027(s0p16.7H\027&amp;k7.2H~P70~OUQAGPQ</v>
          </cell>
        </row>
      </sheetData>
      <sheetData sheetId="1" refreshError="1"/>
      <sheetData sheetId="2" refreshError="1"/>
      <sheetData sheetId="3"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ence"/>
      <sheetName val="eoy"/>
      <sheetName val="feb hc"/>
      <sheetName val="brp"/>
      <sheetName val="program"/>
      <sheetName val="yr"/>
      <sheetName val="Chg Control"/>
      <sheetName val="2010"/>
      <sheetName val="2011"/>
      <sheetName val="2012"/>
      <sheetName val="2013"/>
      <sheetName val="2014"/>
      <sheetName val="2015"/>
      <sheetName val="2016"/>
      <sheetName val="2017"/>
      <sheetName val="Summary"/>
      <sheetName val="Previous"/>
      <sheetName val="New"/>
      <sheetName val="Plan to Plan"/>
      <sheetName val="Year to Year"/>
      <sheetName val="#REF"/>
      <sheetName val="view"/>
    </sheetNames>
    <sheetDataSet>
      <sheetData sheetId="0" refreshError="1"/>
      <sheetData sheetId="1" refreshError="1"/>
      <sheetData sheetId="2" refreshError="1"/>
      <sheetData sheetId="3" refreshError="1"/>
      <sheetData sheetId="4" refreshError="1"/>
      <sheetData sheetId="5" refreshError="1"/>
      <sheetData sheetId="6" refreshError="1">
        <row r="3">
          <cell r="A3" t="str">
            <v>2010N**********************x</v>
          </cell>
          <cell r="B3" t="str">
            <v>2010N</v>
          </cell>
          <cell r="C3" t="str">
            <v>**********************</v>
          </cell>
          <cell r="D3" t="str">
            <v>x</v>
          </cell>
          <cell r="F3">
            <v>0</v>
          </cell>
          <cell r="H3">
            <v>0</v>
          </cell>
          <cell r="I3">
            <v>0</v>
          </cell>
          <cell r="K3">
            <v>0</v>
          </cell>
          <cell r="L3">
            <v>0</v>
          </cell>
          <cell r="M3">
            <v>0</v>
          </cell>
          <cell r="N3">
            <v>0</v>
          </cell>
          <cell r="O3">
            <v>0</v>
          </cell>
          <cell r="P3">
            <v>0</v>
          </cell>
          <cell r="Q3">
            <v>0</v>
          </cell>
          <cell r="R3">
            <v>0</v>
          </cell>
          <cell r="U3">
            <v>0</v>
          </cell>
          <cell r="W3">
            <v>0</v>
          </cell>
          <cell r="X3">
            <v>0</v>
          </cell>
          <cell r="Y3">
            <v>0</v>
          </cell>
          <cell r="AA3">
            <v>0</v>
          </cell>
          <cell r="AB3">
            <v>0</v>
          </cell>
          <cell r="AC3">
            <v>0</v>
          </cell>
          <cell r="AD3">
            <v>0</v>
          </cell>
          <cell r="AE3">
            <v>0</v>
          </cell>
          <cell r="AF3">
            <v>0</v>
          </cell>
          <cell r="AG3">
            <v>0</v>
          </cell>
          <cell r="AH3">
            <v>0</v>
          </cell>
          <cell r="AI3">
            <v>0</v>
          </cell>
          <cell r="AJ3">
            <v>0</v>
          </cell>
          <cell r="AK3">
            <v>0</v>
          </cell>
          <cell r="AL3">
            <v>0</v>
          </cell>
          <cell r="AM3" t="str">
            <v>dec</v>
          </cell>
          <cell r="AN3">
            <v>0</v>
          </cell>
          <cell r="AO3">
            <v>0</v>
          </cell>
          <cell r="AP3">
            <v>0</v>
          </cell>
          <cell r="AQ3">
            <v>0</v>
          </cell>
          <cell r="AR3">
            <v>0</v>
          </cell>
          <cell r="AS3">
            <v>0</v>
          </cell>
          <cell r="AT3">
            <v>0</v>
          </cell>
          <cell r="AU3">
            <v>0</v>
          </cell>
        </row>
        <row r="4">
          <cell r="A4" t="str">
            <v>2011N**********************x</v>
          </cell>
          <cell r="B4" t="str">
            <v>2011N</v>
          </cell>
          <cell r="C4" t="str">
            <v>**********************</v>
          </cell>
          <cell r="D4" t="str">
            <v>x</v>
          </cell>
          <cell r="F4">
            <v>0</v>
          </cell>
          <cell r="H4">
            <v>0</v>
          </cell>
          <cell r="I4">
            <v>0</v>
          </cell>
          <cell r="K4">
            <v>0</v>
          </cell>
          <cell r="L4">
            <v>0</v>
          </cell>
          <cell r="M4">
            <v>0</v>
          </cell>
          <cell r="N4">
            <v>0</v>
          </cell>
          <cell r="O4">
            <v>0</v>
          </cell>
          <cell r="P4">
            <v>0</v>
          </cell>
          <cell r="Q4">
            <v>0</v>
          </cell>
          <cell r="R4">
            <v>0</v>
          </cell>
          <cell r="U4">
            <v>0</v>
          </cell>
          <cell r="W4">
            <v>0</v>
          </cell>
          <cell r="X4">
            <v>0</v>
          </cell>
          <cell r="Y4">
            <v>0</v>
          </cell>
          <cell r="AA4">
            <v>0</v>
          </cell>
          <cell r="AB4">
            <v>0</v>
          </cell>
          <cell r="AC4">
            <v>0</v>
          </cell>
          <cell r="AD4">
            <v>0</v>
          </cell>
          <cell r="AE4">
            <v>0</v>
          </cell>
          <cell r="AF4">
            <v>0</v>
          </cell>
          <cell r="AG4">
            <v>0</v>
          </cell>
          <cell r="AH4">
            <v>0</v>
          </cell>
          <cell r="AI4">
            <v>0</v>
          </cell>
          <cell r="AJ4">
            <v>0</v>
          </cell>
          <cell r="AK4">
            <v>0</v>
          </cell>
          <cell r="AL4">
            <v>0</v>
          </cell>
          <cell r="AM4" t="str">
            <v>dec</v>
          </cell>
          <cell r="AN4">
            <v>0</v>
          </cell>
          <cell r="AO4">
            <v>0</v>
          </cell>
          <cell r="AP4">
            <v>0</v>
          </cell>
          <cell r="AQ4">
            <v>0</v>
          </cell>
          <cell r="AR4">
            <v>0</v>
          </cell>
          <cell r="AS4">
            <v>0</v>
          </cell>
          <cell r="AT4">
            <v>0</v>
          </cell>
          <cell r="AU4">
            <v>0</v>
          </cell>
        </row>
        <row r="5">
          <cell r="A5" t="str">
            <v>2012N**********************x</v>
          </cell>
          <cell r="B5" t="str">
            <v>2012N</v>
          </cell>
          <cell r="C5" t="str">
            <v>**********************</v>
          </cell>
          <cell r="D5" t="str">
            <v>x</v>
          </cell>
          <cell r="F5">
            <v>0</v>
          </cell>
          <cell r="H5">
            <v>0</v>
          </cell>
          <cell r="I5">
            <v>0</v>
          </cell>
          <cell r="K5">
            <v>0</v>
          </cell>
          <cell r="L5">
            <v>0</v>
          </cell>
          <cell r="M5">
            <v>0</v>
          </cell>
          <cell r="N5">
            <v>0</v>
          </cell>
          <cell r="O5">
            <v>0</v>
          </cell>
          <cell r="P5">
            <v>0</v>
          </cell>
          <cell r="Q5">
            <v>0</v>
          </cell>
          <cell r="R5">
            <v>0</v>
          </cell>
          <cell r="U5">
            <v>0</v>
          </cell>
          <cell r="W5">
            <v>0</v>
          </cell>
          <cell r="X5">
            <v>0</v>
          </cell>
          <cell r="Y5">
            <v>0</v>
          </cell>
          <cell r="AA5">
            <v>0</v>
          </cell>
          <cell r="AB5">
            <v>0</v>
          </cell>
          <cell r="AC5">
            <v>0</v>
          </cell>
          <cell r="AD5">
            <v>0</v>
          </cell>
          <cell r="AE5">
            <v>0</v>
          </cell>
          <cell r="AF5">
            <v>0</v>
          </cell>
          <cell r="AG5">
            <v>0</v>
          </cell>
          <cell r="AH5">
            <v>0</v>
          </cell>
          <cell r="AI5">
            <v>0</v>
          </cell>
          <cell r="AJ5">
            <v>0</v>
          </cell>
          <cell r="AK5">
            <v>0</v>
          </cell>
          <cell r="AL5">
            <v>0</v>
          </cell>
          <cell r="AM5" t="str">
            <v>dec</v>
          </cell>
          <cell r="AN5">
            <v>0</v>
          </cell>
          <cell r="AO5">
            <v>0</v>
          </cell>
          <cell r="AP5">
            <v>0</v>
          </cell>
          <cell r="AQ5">
            <v>0</v>
          </cell>
          <cell r="AR5">
            <v>0</v>
          </cell>
          <cell r="AS5">
            <v>0</v>
          </cell>
          <cell r="AT5">
            <v>0</v>
          </cell>
          <cell r="AU5">
            <v>0</v>
          </cell>
        </row>
        <row r="6">
          <cell r="A6" t="str">
            <v>2013N**********************x</v>
          </cell>
          <cell r="B6" t="str">
            <v>2013N</v>
          </cell>
          <cell r="C6" t="str">
            <v>**********************</v>
          </cell>
          <cell r="D6" t="str">
            <v>x</v>
          </cell>
          <cell r="F6">
            <v>0</v>
          </cell>
          <cell r="H6">
            <v>0</v>
          </cell>
          <cell r="I6">
            <v>0</v>
          </cell>
          <cell r="K6">
            <v>0</v>
          </cell>
          <cell r="L6">
            <v>0</v>
          </cell>
          <cell r="M6">
            <v>0</v>
          </cell>
          <cell r="N6">
            <v>0</v>
          </cell>
          <cell r="O6">
            <v>0</v>
          </cell>
          <cell r="P6">
            <v>0</v>
          </cell>
          <cell r="Q6">
            <v>0</v>
          </cell>
          <cell r="R6">
            <v>0</v>
          </cell>
          <cell r="U6">
            <v>0</v>
          </cell>
          <cell r="W6">
            <v>0</v>
          </cell>
          <cell r="X6">
            <v>0</v>
          </cell>
          <cell r="Y6">
            <v>0</v>
          </cell>
          <cell r="AA6">
            <v>0</v>
          </cell>
          <cell r="AB6">
            <v>0</v>
          </cell>
          <cell r="AC6">
            <v>0</v>
          </cell>
          <cell r="AD6">
            <v>0</v>
          </cell>
          <cell r="AE6">
            <v>0</v>
          </cell>
          <cell r="AF6">
            <v>0</v>
          </cell>
          <cell r="AG6">
            <v>0</v>
          </cell>
          <cell r="AH6">
            <v>0</v>
          </cell>
          <cell r="AI6">
            <v>0</v>
          </cell>
          <cell r="AJ6">
            <v>0</v>
          </cell>
          <cell r="AK6">
            <v>0</v>
          </cell>
          <cell r="AL6">
            <v>0</v>
          </cell>
          <cell r="AM6" t="str">
            <v>dec</v>
          </cell>
          <cell r="AN6">
            <v>0</v>
          </cell>
          <cell r="AO6">
            <v>0</v>
          </cell>
          <cell r="AP6">
            <v>0</v>
          </cell>
          <cell r="AQ6">
            <v>0</v>
          </cell>
          <cell r="AR6">
            <v>0</v>
          </cell>
          <cell r="AS6">
            <v>0</v>
          </cell>
          <cell r="AT6">
            <v>0</v>
          </cell>
          <cell r="AU6">
            <v>0</v>
          </cell>
        </row>
        <row r="7">
          <cell r="A7" t="str">
            <v>2014N**********************x</v>
          </cell>
          <cell r="B7" t="str">
            <v>2014N</v>
          </cell>
          <cell r="C7" t="str">
            <v>**********************</v>
          </cell>
          <cell r="D7" t="str">
            <v>x</v>
          </cell>
          <cell r="F7">
            <v>0</v>
          </cell>
          <cell r="H7">
            <v>0</v>
          </cell>
          <cell r="I7">
            <v>0</v>
          </cell>
          <cell r="K7">
            <v>0</v>
          </cell>
          <cell r="L7">
            <v>0</v>
          </cell>
          <cell r="M7">
            <v>0</v>
          </cell>
          <cell r="N7">
            <v>0</v>
          </cell>
          <cell r="O7">
            <v>0</v>
          </cell>
          <cell r="P7">
            <v>0</v>
          </cell>
          <cell r="Q7">
            <v>0</v>
          </cell>
          <cell r="R7">
            <v>0</v>
          </cell>
          <cell r="U7">
            <v>0</v>
          </cell>
          <cell r="W7">
            <v>0</v>
          </cell>
          <cell r="X7">
            <v>0</v>
          </cell>
          <cell r="Y7">
            <v>0</v>
          </cell>
          <cell r="AA7">
            <v>0</v>
          </cell>
          <cell r="AB7">
            <v>0</v>
          </cell>
          <cell r="AC7">
            <v>0</v>
          </cell>
          <cell r="AD7">
            <v>0</v>
          </cell>
          <cell r="AE7">
            <v>0</v>
          </cell>
          <cell r="AF7">
            <v>0</v>
          </cell>
          <cell r="AG7">
            <v>0</v>
          </cell>
          <cell r="AH7">
            <v>0</v>
          </cell>
          <cell r="AI7">
            <v>0</v>
          </cell>
          <cell r="AJ7">
            <v>0</v>
          </cell>
          <cell r="AK7">
            <v>0</v>
          </cell>
          <cell r="AL7">
            <v>0</v>
          </cell>
          <cell r="AM7" t="str">
            <v>dec</v>
          </cell>
          <cell r="AN7">
            <v>0</v>
          </cell>
          <cell r="AO7">
            <v>0</v>
          </cell>
          <cell r="AP7">
            <v>0</v>
          </cell>
          <cell r="AQ7">
            <v>0</v>
          </cell>
          <cell r="AR7">
            <v>0</v>
          </cell>
          <cell r="AS7">
            <v>0</v>
          </cell>
          <cell r="AT7">
            <v>0</v>
          </cell>
          <cell r="AU7">
            <v>0</v>
          </cell>
        </row>
        <row r="8">
          <cell r="A8" t="str">
            <v>2015N**********************x</v>
          </cell>
          <cell r="B8" t="str">
            <v>2015N</v>
          </cell>
          <cell r="C8" t="str">
            <v>**********************</v>
          </cell>
          <cell r="D8" t="str">
            <v>x</v>
          </cell>
          <cell r="F8">
            <v>0</v>
          </cell>
          <cell r="H8">
            <v>0</v>
          </cell>
          <cell r="I8">
            <v>0</v>
          </cell>
          <cell r="K8">
            <v>0</v>
          </cell>
          <cell r="L8">
            <v>0</v>
          </cell>
          <cell r="M8">
            <v>0</v>
          </cell>
          <cell r="N8">
            <v>0</v>
          </cell>
          <cell r="O8">
            <v>0</v>
          </cell>
          <cell r="P8">
            <v>0</v>
          </cell>
          <cell r="Q8">
            <v>0</v>
          </cell>
          <cell r="R8">
            <v>0</v>
          </cell>
          <cell r="U8">
            <v>0</v>
          </cell>
          <cell r="W8">
            <v>0</v>
          </cell>
          <cell r="X8">
            <v>0</v>
          </cell>
          <cell r="Y8">
            <v>0</v>
          </cell>
          <cell r="AA8">
            <v>0</v>
          </cell>
          <cell r="AB8">
            <v>0</v>
          </cell>
          <cell r="AC8">
            <v>0</v>
          </cell>
          <cell r="AD8">
            <v>0</v>
          </cell>
          <cell r="AE8">
            <v>0</v>
          </cell>
          <cell r="AF8">
            <v>0</v>
          </cell>
          <cell r="AG8">
            <v>0</v>
          </cell>
          <cell r="AH8">
            <v>0</v>
          </cell>
          <cell r="AI8">
            <v>0</v>
          </cell>
          <cell r="AJ8">
            <v>0</v>
          </cell>
          <cell r="AK8">
            <v>0</v>
          </cell>
          <cell r="AL8">
            <v>0</v>
          </cell>
          <cell r="AM8" t="str">
            <v>dec</v>
          </cell>
          <cell r="AN8">
            <v>0</v>
          </cell>
          <cell r="AO8">
            <v>0</v>
          </cell>
          <cell r="AP8">
            <v>0</v>
          </cell>
          <cell r="AQ8">
            <v>0</v>
          </cell>
          <cell r="AR8">
            <v>0</v>
          </cell>
          <cell r="AS8">
            <v>0</v>
          </cell>
          <cell r="AT8">
            <v>0</v>
          </cell>
          <cell r="AU8">
            <v>0</v>
          </cell>
        </row>
        <row r="9">
          <cell r="A9" t="str">
            <v>2016N**********************x</v>
          </cell>
          <cell r="B9" t="str">
            <v>2016N</v>
          </cell>
          <cell r="C9" t="str">
            <v>**********************</v>
          </cell>
          <cell r="D9" t="str">
            <v>x</v>
          </cell>
          <cell r="F9">
            <v>0</v>
          </cell>
          <cell r="H9">
            <v>0</v>
          </cell>
          <cell r="I9">
            <v>0</v>
          </cell>
          <cell r="K9">
            <v>0</v>
          </cell>
          <cell r="L9">
            <v>0</v>
          </cell>
          <cell r="M9">
            <v>0</v>
          </cell>
          <cell r="N9">
            <v>0</v>
          </cell>
          <cell r="O9">
            <v>0</v>
          </cell>
          <cell r="P9">
            <v>0</v>
          </cell>
          <cell r="Q9">
            <v>0</v>
          </cell>
          <cell r="R9">
            <v>0</v>
          </cell>
          <cell r="U9">
            <v>0</v>
          </cell>
          <cell r="W9">
            <v>0</v>
          </cell>
          <cell r="X9">
            <v>0</v>
          </cell>
          <cell r="Y9">
            <v>0</v>
          </cell>
          <cell r="AA9">
            <v>0</v>
          </cell>
          <cell r="AB9">
            <v>0</v>
          </cell>
          <cell r="AC9">
            <v>0</v>
          </cell>
          <cell r="AD9">
            <v>0</v>
          </cell>
          <cell r="AE9">
            <v>0</v>
          </cell>
          <cell r="AF9">
            <v>0</v>
          </cell>
          <cell r="AG9">
            <v>0</v>
          </cell>
          <cell r="AH9">
            <v>0</v>
          </cell>
          <cell r="AI9">
            <v>0</v>
          </cell>
          <cell r="AJ9">
            <v>0</v>
          </cell>
          <cell r="AK9">
            <v>0</v>
          </cell>
          <cell r="AL9">
            <v>0</v>
          </cell>
          <cell r="AM9" t="str">
            <v>dec</v>
          </cell>
          <cell r="AN9">
            <v>0</v>
          </cell>
          <cell r="AO9">
            <v>0</v>
          </cell>
          <cell r="AP9">
            <v>0</v>
          </cell>
          <cell r="AQ9">
            <v>0</v>
          </cell>
          <cell r="AR9">
            <v>0</v>
          </cell>
          <cell r="AS9">
            <v>0</v>
          </cell>
          <cell r="AT9">
            <v>0</v>
          </cell>
          <cell r="AU9">
            <v>0</v>
          </cell>
        </row>
        <row r="10">
          <cell r="A10" t="str">
            <v>2017N**********************x</v>
          </cell>
          <cell r="B10" t="str">
            <v>2017N</v>
          </cell>
          <cell r="C10" t="str">
            <v>**********************</v>
          </cell>
          <cell r="D10" t="str">
            <v>x</v>
          </cell>
          <cell r="F10">
            <v>0</v>
          </cell>
          <cell r="H10">
            <v>0</v>
          </cell>
          <cell r="I10">
            <v>0</v>
          </cell>
          <cell r="K10">
            <v>0</v>
          </cell>
          <cell r="L10">
            <v>0</v>
          </cell>
          <cell r="M10">
            <v>0</v>
          </cell>
          <cell r="N10">
            <v>0</v>
          </cell>
          <cell r="O10">
            <v>0</v>
          </cell>
          <cell r="P10">
            <v>0</v>
          </cell>
          <cell r="Q10">
            <v>0</v>
          </cell>
          <cell r="R10">
            <v>0</v>
          </cell>
          <cell r="U10">
            <v>0</v>
          </cell>
          <cell r="W10">
            <v>0</v>
          </cell>
          <cell r="X10">
            <v>0</v>
          </cell>
          <cell r="Y10">
            <v>0</v>
          </cell>
          <cell r="AA10">
            <v>0</v>
          </cell>
          <cell r="AB10">
            <v>0</v>
          </cell>
          <cell r="AC10">
            <v>0</v>
          </cell>
          <cell r="AD10">
            <v>0</v>
          </cell>
          <cell r="AE10">
            <v>0</v>
          </cell>
          <cell r="AF10">
            <v>0</v>
          </cell>
          <cell r="AG10">
            <v>0</v>
          </cell>
          <cell r="AH10">
            <v>0</v>
          </cell>
          <cell r="AI10">
            <v>0</v>
          </cell>
          <cell r="AJ10">
            <v>0</v>
          </cell>
          <cell r="AK10">
            <v>0</v>
          </cell>
          <cell r="AL10">
            <v>0</v>
          </cell>
          <cell r="AM10" t="str">
            <v>dec</v>
          </cell>
          <cell r="AN10">
            <v>0</v>
          </cell>
          <cell r="AO10">
            <v>0</v>
          </cell>
          <cell r="AP10">
            <v>0</v>
          </cell>
          <cell r="AQ10">
            <v>0</v>
          </cell>
          <cell r="AR10">
            <v>0</v>
          </cell>
          <cell r="AS10">
            <v>0</v>
          </cell>
          <cell r="AT10">
            <v>0</v>
          </cell>
          <cell r="AU10">
            <v>0</v>
          </cell>
        </row>
        <row r="11">
          <cell r="A11" t="str">
            <v>2010NBRPShop Program</v>
          </cell>
          <cell r="B11" t="str">
            <v>2010N</v>
          </cell>
          <cell r="C11" t="str">
            <v>BRP</v>
          </cell>
          <cell r="D11" t="str">
            <v>Shop Program</v>
          </cell>
          <cell r="E11">
            <v>3</v>
          </cell>
          <cell r="F11">
            <v>0</v>
          </cell>
          <cell r="G11">
            <v>0</v>
          </cell>
          <cell r="H11">
            <v>0</v>
          </cell>
          <cell r="I11">
            <v>0</v>
          </cell>
          <cell r="J11">
            <v>0</v>
          </cell>
          <cell r="K11">
            <v>0</v>
          </cell>
          <cell r="L11">
            <v>0</v>
          </cell>
          <cell r="M11">
            <v>-0.28499999999999998</v>
          </cell>
          <cell r="N11">
            <v>0.93</v>
          </cell>
          <cell r="O11">
            <v>-5.3123999999999998E-2</v>
          </cell>
          <cell r="P11">
            <v>0</v>
          </cell>
          <cell r="Q11">
            <v>4.798800000000001E-2</v>
          </cell>
          <cell r="R11">
            <v>4.6492500000000006E-2</v>
          </cell>
          <cell r="S11">
            <v>0</v>
          </cell>
          <cell r="T11">
            <v>0</v>
          </cell>
          <cell r="U11">
            <v>0</v>
          </cell>
          <cell r="V11">
            <v>0</v>
          </cell>
          <cell r="W11">
            <v>0</v>
          </cell>
          <cell r="X11">
            <v>0</v>
          </cell>
          <cell r="Y11">
            <v>0</v>
          </cell>
          <cell r="Z11">
            <v>0</v>
          </cell>
          <cell r="AA11">
            <v>1.7999999999999999E-2</v>
          </cell>
          <cell r="AB11">
            <v>0</v>
          </cell>
          <cell r="AC11">
            <v>0.36500000000000005</v>
          </cell>
          <cell r="AD11">
            <v>0</v>
          </cell>
          <cell r="AE11">
            <v>0</v>
          </cell>
          <cell r="AF11">
            <v>0</v>
          </cell>
          <cell r="AG11">
            <v>0</v>
          </cell>
          <cell r="AH11">
            <v>0</v>
          </cell>
          <cell r="AI11">
            <v>0</v>
          </cell>
          <cell r="AJ11">
            <v>0</v>
          </cell>
          <cell r="AK11">
            <v>0</v>
          </cell>
          <cell r="AL11">
            <v>1.0693565000000003</v>
          </cell>
          <cell r="AM11" t="str">
            <v>dec</v>
          </cell>
          <cell r="AN11">
            <v>-4</v>
          </cell>
          <cell r="AO11">
            <v>-6</v>
          </cell>
          <cell r="AP11">
            <v>-3</v>
          </cell>
          <cell r="AQ11">
            <v>0</v>
          </cell>
          <cell r="AR11">
            <v>0</v>
          </cell>
          <cell r="AS11">
            <v>0</v>
          </cell>
          <cell r="AT11">
            <v>0</v>
          </cell>
          <cell r="AU11">
            <v>-13</v>
          </cell>
        </row>
        <row r="12">
          <cell r="A12" t="str">
            <v xml:space="preserve">2010NBRPTransmission Recycling </v>
          </cell>
          <cell r="B12" t="str">
            <v>2010N</v>
          </cell>
          <cell r="C12" t="str">
            <v>BRP</v>
          </cell>
          <cell r="D12" t="str">
            <v xml:space="preserve">Transmission Recycling </v>
          </cell>
          <cell r="E12">
            <v>4</v>
          </cell>
          <cell r="F12">
            <v>0</v>
          </cell>
          <cell r="G12">
            <v>0</v>
          </cell>
          <cell r="H12">
            <v>0</v>
          </cell>
          <cell r="I12">
            <v>0</v>
          </cell>
          <cell r="J12">
            <v>0</v>
          </cell>
          <cell r="K12">
            <v>0</v>
          </cell>
          <cell r="L12">
            <v>0</v>
          </cell>
          <cell r="M12">
            <v>0</v>
          </cell>
          <cell r="N12">
            <v>0</v>
          </cell>
          <cell r="O12">
            <v>0</v>
          </cell>
          <cell r="P12">
            <v>0</v>
          </cell>
          <cell r="Q12">
            <v>0</v>
          </cell>
          <cell r="R12">
            <v>0</v>
          </cell>
          <cell r="S12">
            <v>0</v>
          </cell>
          <cell r="T12">
            <v>0</v>
          </cell>
          <cell r="U12">
            <v>0</v>
          </cell>
          <cell r="V12">
            <v>0</v>
          </cell>
          <cell r="W12">
            <v>0</v>
          </cell>
          <cell r="X12">
            <v>0</v>
          </cell>
          <cell r="Y12">
            <v>0</v>
          </cell>
          <cell r="Z12">
            <v>0</v>
          </cell>
          <cell r="AA12">
            <v>9.4E-2</v>
          </cell>
          <cell r="AB12">
            <v>0</v>
          </cell>
          <cell r="AC12">
            <v>0</v>
          </cell>
          <cell r="AD12">
            <v>0</v>
          </cell>
          <cell r="AE12">
            <v>0</v>
          </cell>
          <cell r="AF12">
            <v>0</v>
          </cell>
          <cell r="AG12">
            <v>0</v>
          </cell>
          <cell r="AH12">
            <v>0</v>
          </cell>
          <cell r="AI12">
            <v>0</v>
          </cell>
          <cell r="AJ12">
            <v>0</v>
          </cell>
          <cell r="AK12">
            <v>0</v>
          </cell>
          <cell r="AL12">
            <v>9.4E-2</v>
          </cell>
          <cell r="AM12" t="str">
            <v>dec</v>
          </cell>
          <cell r="AN12">
            <v>-4</v>
          </cell>
          <cell r="AO12">
            <v>-6</v>
          </cell>
          <cell r="AP12">
            <v>-3</v>
          </cell>
          <cell r="AQ12">
            <v>0</v>
          </cell>
          <cell r="AR12">
            <v>0</v>
          </cell>
          <cell r="AS12">
            <v>0</v>
          </cell>
          <cell r="AT12">
            <v>0</v>
          </cell>
          <cell r="AU12">
            <v>-13</v>
          </cell>
        </row>
        <row r="13">
          <cell r="A13" t="str">
            <v>2010NBRPHastus</v>
          </cell>
          <cell r="B13" t="str">
            <v>2010N</v>
          </cell>
          <cell r="C13" t="str">
            <v>BRP</v>
          </cell>
          <cell r="D13" t="str">
            <v>Hastus</v>
          </cell>
          <cell r="E13">
            <v>5</v>
          </cell>
          <cell r="F13">
            <v>0</v>
          </cell>
          <cell r="G13">
            <v>0</v>
          </cell>
          <cell r="H13">
            <v>0</v>
          </cell>
          <cell r="I13">
            <v>0</v>
          </cell>
          <cell r="J13">
            <v>0</v>
          </cell>
          <cell r="K13">
            <v>0</v>
          </cell>
          <cell r="L13">
            <v>0</v>
          </cell>
          <cell r="M13">
            <v>-2.9499999999999998E-2</v>
          </cell>
          <cell r="N13">
            <v>0</v>
          </cell>
          <cell r="O13">
            <v>-5.4987999999999999E-3</v>
          </cell>
          <cell r="P13">
            <v>0</v>
          </cell>
          <cell r="Q13">
            <v>-2.1948000000000002E-3</v>
          </cell>
          <cell r="R13">
            <v>-3.1004499999999998E-3</v>
          </cell>
          <cell r="S13">
            <v>0</v>
          </cell>
          <cell r="T13">
            <v>0</v>
          </cell>
          <cell r="U13">
            <v>0</v>
          </cell>
          <cell r="V13">
            <v>0</v>
          </cell>
          <cell r="W13">
            <v>0</v>
          </cell>
          <cell r="X13">
            <v>0</v>
          </cell>
          <cell r="Y13">
            <v>0</v>
          </cell>
          <cell r="Z13">
            <v>0</v>
          </cell>
          <cell r="AA13">
            <v>0</v>
          </cell>
          <cell r="AB13">
            <v>-0.38600000000000001</v>
          </cell>
          <cell r="AC13">
            <v>0</v>
          </cell>
          <cell r="AD13">
            <v>0</v>
          </cell>
          <cell r="AE13">
            <v>0</v>
          </cell>
          <cell r="AF13">
            <v>0</v>
          </cell>
          <cell r="AG13">
            <v>0</v>
          </cell>
          <cell r="AH13">
            <v>0</v>
          </cell>
          <cell r="AI13">
            <v>0</v>
          </cell>
          <cell r="AJ13">
            <v>0</v>
          </cell>
          <cell r="AK13">
            <v>0</v>
          </cell>
          <cell r="AL13">
            <v>-0.42629404999999998</v>
          </cell>
          <cell r="AM13" t="str">
            <v>inc</v>
          </cell>
          <cell r="AN13">
            <v>0</v>
          </cell>
          <cell r="AO13">
            <v>0</v>
          </cell>
          <cell r="AP13">
            <v>0</v>
          </cell>
          <cell r="AQ13">
            <v>0</v>
          </cell>
          <cell r="AR13">
            <v>0</v>
          </cell>
          <cell r="AS13">
            <v>0</v>
          </cell>
          <cell r="AT13">
            <v>0</v>
          </cell>
          <cell r="AU13">
            <v>0</v>
          </cell>
        </row>
        <row r="14">
          <cell r="A14" t="str">
            <v>2010NBRPWheelchair Mtce</v>
          </cell>
          <cell r="B14" t="str">
            <v>2010N</v>
          </cell>
          <cell r="C14" t="str">
            <v>BRP</v>
          </cell>
          <cell r="D14" t="str">
            <v>Wheelchair Mtce</v>
          </cell>
          <cell r="E14">
            <v>6</v>
          </cell>
          <cell r="F14">
            <v>0</v>
          </cell>
          <cell r="G14">
            <v>0</v>
          </cell>
          <cell r="H14">
            <v>0</v>
          </cell>
          <cell r="I14">
            <v>0</v>
          </cell>
          <cell r="J14">
            <v>0</v>
          </cell>
          <cell r="K14">
            <v>0</v>
          </cell>
          <cell r="L14">
            <v>0</v>
          </cell>
          <cell r="M14">
            <v>2.8000000000000001E-2</v>
          </cell>
          <cell r="N14">
            <v>0</v>
          </cell>
          <cell r="O14">
            <v>5.2192000000000002E-3</v>
          </cell>
          <cell r="P14">
            <v>0</v>
          </cell>
          <cell r="Q14">
            <v>2.0832000000000003E-3</v>
          </cell>
          <cell r="R14">
            <v>2.9428000000000002E-3</v>
          </cell>
          <cell r="S14">
            <v>0</v>
          </cell>
          <cell r="T14">
            <v>0</v>
          </cell>
          <cell r="U14">
            <v>0</v>
          </cell>
          <cell r="V14">
            <v>0</v>
          </cell>
          <cell r="W14">
            <v>0</v>
          </cell>
          <cell r="X14">
            <v>0</v>
          </cell>
          <cell r="Y14">
            <v>0</v>
          </cell>
          <cell r="Z14">
            <v>0</v>
          </cell>
          <cell r="AA14">
            <v>0</v>
          </cell>
          <cell r="AB14">
            <v>0</v>
          </cell>
          <cell r="AC14">
            <v>0</v>
          </cell>
          <cell r="AD14">
            <v>0</v>
          </cell>
          <cell r="AE14">
            <v>0</v>
          </cell>
          <cell r="AF14">
            <v>0</v>
          </cell>
          <cell r="AG14">
            <v>0</v>
          </cell>
          <cell r="AH14">
            <v>0</v>
          </cell>
          <cell r="AI14">
            <v>0</v>
          </cell>
          <cell r="AJ14">
            <v>0</v>
          </cell>
          <cell r="AK14">
            <v>0</v>
          </cell>
          <cell r="AL14">
            <v>3.8245200000000007E-2</v>
          </cell>
          <cell r="AM14" t="str">
            <v>dec</v>
          </cell>
          <cell r="AN14">
            <v>0</v>
          </cell>
          <cell r="AO14">
            <v>1</v>
          </cell>
          <cell r="AP14">
            <v>0</v>
          </cell>
          <cell r="AQ14">
            <v>0</v>
          </cell>
          <cell r="AR14">
            <v>0</v>
          </cell>
          <cell r="AS14">
            <v>0</v>
          </cell>
          <cell r="AT14">
            <v>0</v>
          </cell>
          <cell r="AU14">
            <v>1</v>
          </cell>
        </row>
        <row r="15">
          <cell r="A15" t="str">
            <v xml:space="preserve">2010NBRPShifting </v>
          </cell>
          <cell r="B15" t="str">
            <v>2010N</v>
          </cell>
          <cell r="C15" t="str">
            <v>BRP</v>
          </cell>
          <cell r="D15" t="str">
            <v xml:space="preserve">Shifting </v>
          </cell>
          <cell r="E15">
            <v>7</v>
          </cell>
          <cell r="F15">
            <v>0</v>
          </cell>
          <cell r="G15">
            <v>0</v>
          </cell>
          <cell r="H15">
            <v>0</v>
          </cell>
          <cell r="I15">
            <v>0</v>
          </cell>
          <cell r="J15">
            <v>0</v>
          </cell>
          <cell r="K15">
            <v>0</v>
          </cell>
          <cell r="L15">
            <v>0</v>
          </cell>
          <cell r="M15">
            <v>0.185</v>
          </cell>
          <cell r="N15">
            <v>0</v>
          </cell>
          <cell r="O15">
            <v>3.4484000000000001E-2</v>
          </cell>
          <cell r="P15">
            <v>0</v>
          </cell>
          <cell r="Q15">
            <v>1.3764000000000002E-2</v>
          </cell>
          <cell r="R15">
            <v>1.9443499999999999E-2</v>
          </cell>
          <cell r="S15">
            <v>0</v>
          </cell>
          <cell r="T15">
            <v>0</v>
          </cell>
          <cell r="U15">
            <v>0</v>
          </cell>
          <cell r="V15">
            <v>0</v>
          </cell>
          <cell r="W15">
            <v>0</v>
          </cell>
          <cell r="X15">
            <v>0</v>
          </cell>
          <cell r="Y15">
            <v>0</v>
          </cell>
          <cell r="Z15">
            <v>0</v>
          </cell>
          <cell r="AA15">
            <v>0</v>
          </cell>
          <cell r="AB15">
            <v>0</v>
          </cell>
          <cell r="AC15">
            <v>0</v>
          </cell>
          <cell r="AD15">
            <v>0</v>
          </cell>
          <cell r="AE15">
            <v>0</v>
          </cell>
          <cell r="AF15">
            <v>0</v>
          </cell>
          <cell r="AG15">
            <v>0</v>
          </cell>
          <cell r="AH15">
            <v>0</v>
          </cell>
          <cell r="AI15">
            <v>0</v>
          </cell>
          <cell r="AJ15">
            <v>0</v>
          </cell>
          <cell r="AK15">
            <v>0</v>
          </cell>
          <cell r="AL15">
            <v>0.25269150000000001</v>
          </cell>
          <cell r="AM15" t="str">
            <v>dec</v>
          </cell>
          <cell r="AN15">
            <v>0</v>
          </cell>
          <cell r="AO15">
            <v>0</v>
          </cell>
          <cell r="AP15">
            <v>0</v>
          </cell>
          <cell r="AQ15">
            <v>0</v>
          </cell>
          <cell r="AR15">
            <v>0</v>
          </cell>
          <cell r="AS15">
            <v>0</v>
          </cell>
          <cell r="AT15">
            <v>0</v>
          </cell>
          <cell r="AU15">
            <v>0</v>
          </cell>
        </row>
        <row r="16">
          <cell r="A16" t="str">
            <v>2010NBRPPension</v>
          </cell>
          <cell r="B16" t="str">
            <v>2010N</v>
          </cell>
          <cell r="C16" t="str">
            <v>BRP</v>
          </cell>
          <cell r="D16" t="str">
            <v>Pension</v>
          </cell>
          <cell r="E16">
            <v>8</v>
          </cell>
          <cell r="F16">
            <v>0</v>
          </cell>
          <cell r="G16">
            <v>0</v>
          </cell>
          <cell r="H16">
            <v>0</v>
          </cell>
          <cell r="I16">
            <v>0</v>
          </cell>
          <cell r="J16">
            <v>0</v>
          </cell>
          <cell r="K16">
            <v>0</v>
          </cell>
          <cell r="L16">
            <v>0</v>
          </cell>
          <cell r="M16">
            <v>0</v>
          </cell>
          <cell r="N16">
            <v>0</v>
          </cell>
          <cell r="O16">
            <v>0</v>
          </cell>
          <cell r="P16">
            <v>0</v>
          </cell>
          <cell r="Q16">
            <v>0.82099999999999995</v>
          </cell>
          <cell r="R16">
            <v>0</v>
          </cell>
          <cell r="S16">
            <v>0</v>
          </cell>
          <cell r="T16">
            <v>0</v>
          </cell>
          <cell r="U16">
            <v>0</v>
          </cell>
          <cell r="V16">
            <v>0</v>
          </cell>
          <cell r="W16">
            <v>0</v>
          </cell>
          <cell r="X16">
            <v>0</v>
          </cell>
          <cell r="Y16">
            <v>0</v>
          </cell>
          <cell r="Z16">
            <v>0</v>
          </cell>
          <cell r="AA16">
            <v>0</v>
          </cell>
          <cell r="AB16">
            <v>0</v>
          </cell>
          <cell r="AC16">
            <v>0</v>
          </cell>
          <cell r="AD16">
            <v>0</v>
          </cell>
          <cell r="AE16">
            <v>0</v>
          </cell>
          <cell r="AF16">
            <v>0</v>
          </cell>
          <cell r="AG16">
            <v>0</v>
          </cell>
          <cell r="AH16">
            <v>0</v>
          </cell>
          <cell r="AI16">
            <v>0</v>
          </cell>
          <cell r="AJ16">
            <v>0</v>
          </cell>
          <cell r="AK16">
            <v>0</v>
          </cell>
          <cell r="AL16">
            <v>0.82099999999999995</v>
          </cell>
          <cell r="AM16" t="str">
            <v>dec</v>
          </cell>
          <cell r="AN16">
            <v>0</v>
          </cell>
          <cell r="AO16">
            <v>0</v>
          </cell>
          <cell r="AP16">
            <v>0</v>
          </cell>
          <cell r="AQ16">
            <v>0</v>
          </cell>
          <cell r="AR16">
            <v>0</v>
          </cell>
          <cell r="AS16">
            <v>0</v>
          </cell>
          <cell r="AT16">
            <v>0</v>
          </cell>
          <cell r="AU16">
            <v>0</v>
          </cell>
        </row>
        <row r="17">
          <cell r="A17" t="str">
            <v>2010NBRPHealth and Welfare</v>
          </cell>
          <cell r="B17" t="str">
            <v>2010N</v>
          </cell>
          <cell r="C17" t="str">
            <v>BRP</v>
          </cell>
          <cell r="D17" t="str">
            <v>Health and Welfare</v>
          </cell>
          <cell r="E17">
            <v>9</v>
          </cell>
          <cell r="F17">
            <v>0</v>
          </cell>
          <cell r="G17">
            <v>0</v>
          </cell>
          <cell r="H17">
            <v>0</v>
          </cell>
          <cell r="I17">
            <v>0</v>
          </cell>
          <cell r="J17">
            <v>0</v>
          </cell>
          <cell r="K17">
            <v>0</v>
          </cell>
          <cell r="L17">
            <v>0</v>
          </cell>
          <cell r="M17">
            <v>0</v>
          </cell>
          <cell r="N17">
            <v>0</v>
          </cell>
          <cell r="O17">
            <v>0.51500000000000001</v>
          </cell>
          <cell r="P17">
            <v>0</v>
          </cell>
          <cell r="Q17">
            <v>0</v>
          </cell>
          <cell r="R17">
            <v>0</v>
          </cell>
          <cell r="S17">
            <v>0</v>
          </cell>
          <cell r="T17">
            <v>0</v>
          </cell>
          <cell r="U17">
            <v>0</v>
          </cell>
          <cell r="V17">
            <v>0</v>
          </cell>
          <cell r="W17">
            <v>0</v>
          </cell>
          <cell r="X17">
            <v>0</v>
          </cell>
          <cell r="Y17">
            <v>0</v>
          </cell>
          <cell r="Z17">
            <v>0</v>
          </cell>
          <cell r="AA17">
            <v>0</v>
          </cell>
          <cell r="AB17">
            <v>0</v>
          </cell>
          <cell r="AC17">
            <v>0</v>
          </cell>
          <cell r="AD17">
            <v>0</v>
          </cell>
          <cell r="AE17">
            <v>0</v>
          </cell>
          <cell r="AF17">
            <v>0</v>
          </cell>
          <cell r="AG17">
            <v>0</v>
          </cell>
          <cell r="AH17">
            <v>0</v>
          </cell>
          <cell r="AI17">
            <v>0</v>
          </cell>
          <cell r="AJ17">
            <v>0</v>
          </cell>
          <cell r="AK17">
            <v>0</v>
          </cell>
          <cell r="AL17">
            <v>0.51500000000000001</v>
          </cell>
          <cell r="AM17" t="str">
            <v>dec</v>
          </cell>
          <cell r="AN17">
            <v>0</v>
          </cell>
          <cell r="AO17">
            <v>0</v>
          </cell>
          <cell r="AP17">
            <v>0</v>
          </cell>
          <cell r="AQ17">
            <v>0</v>
          </cell>
          <cell r="AR17">
            <v>0</v>
          </cell>
          <cell r="AS17">
            <v>0</v>
          </cell>
          <cell r="AT17">
            <v>0</v>
          </cell>
          <cell r="AU17">
            <v>0</v>
          </cell>
        </row>
        <row r="18">
          <cell r="A18" t="str">
            <v>2010NBRPRapid Procurement</v>
          </cell>
          <cell r="B18" t="str">
            <v>2010N</v>
          </cell>
          <cell r="C18" t="str">
            <v>BRP</v>
          </cell>
          <cell r="D18" t="str">
            <v>Rapid Procurement</v>
          </cell>
          <cell r="E18">
            <v>10</v>
          </cell>
          <cell r="F18">
            <v>0</v>
          </cell>
          <cell r="G18">
            <v>0</v>
          </cell>
          <cell r="H18">
            <v>0</v>
          </cell>
          <cell r="I18">
            <v>0</v>
          </cell>
          <cell r="J18">
            <v>0</v>
          </cell>
          <cell r="K18">
            <v>0</v>
          </cell>
          <cell r="L18">
            <v>0</v>
          </cell>
          <cell r="M18">
            <v>0</v>
          </cell>
          <cell r="N18">
            <v>0</v>
          </cell>
          <cell r="O18">
            <v>0</v>
          </cell>
          <cell r="P18">
            <v>0</v>
          </cell>
          <cell r="Q18">
            <v>0</v>
          </cell>
          <cell r="R18">
            <v>0</v>
          </cell>
          <cell r="S18">
            <v>0</v>
          </cell>
          <cell r="T18">
            <v>0</v>
          </cell>
          <cell r="U18">
            <v>0</v>
          </cell>
          <cell r="V18">
            <v>0</v>
          </cell>
          <cell r="W18">
            <v>0</v>
          </cell>
          <cell r="X18">
            <v>0</v>
          </cell>
          <cell r="Y18">
            <v>0</v>
          </cell>
          <cell r="Z18">
            <v>0</v>
          </cell>
          <cell r="AA18">
            <v>0</v>
          </cell>
          <cell r="AB18">
            <v>0</v>
          </cell>
          <cell r="AC18">
            <v>1.4239999999999999E-3</v>
          </cell>
          <cell r="AD18">
            <v>0</v>
          </cell>
          <cell r="AE18">
            <v>0</v>
          </cell>
          <cell r="AF18">
            <v>0</v>
          </cell>
          <cell r="AG18">
            <v>0</v>
          </cell>
          <cell r="AH18">
            <v>0</v>
          </cell>
          <cell r="AI18">
            <v>0</v>
          </cell>
          <cell r="AJ18">
            <v>0</v>
          </cell>
          <cell r="AK18">
            <v>0</v>
          </cell>
          <cell r="AL18">
            <v>1.4239999999999999E-3</v>
          </cell>
          <cell r="AM18" t="str">
            <v>dec</v>
          </cell>
          <cell r="AN18">
            <v>0</v>
          </cell>
          <cell r="AO18">
            <v>0</v>
          </cell>
          <cell r="AP18">
            <v>0</v>
          </cell>
          <cell r="AQ18">
            <v>0</v>
          </cell>
          <cell r="AR18">
            <v>0</v>
          </cell>
          <cell r="AS18">
            <v>0</v>
          </cell>
          <cell r="AT18">
            <v>0</v>
          </cell>
          <cell r="AU18">
            <v>0</v>
          </cell>
        </row>
        <row r="19">
          <cell r="A19" t="str">
            <v>2010NBRPAdmin Conolidated</v>
          </cell>
          <cell r="B19" t="str">
            <v>2010N</v>
          </cell>
          <cell r="C19" t="str">
            <v>BRP</v>
          </cell>
          <cell r="D19" t="str">
            <v>Admin Conolidated</v>
          </cell>
          <cell r="E19">
            <v>11</v>
          </cell>
          <cell r="F19">
            <v>0</v>
          </cell>
          <cell r="G19">
            <v>0</v>
          </cell>
          <cell r="H19">
            <v>0</v>
          </cell>
          <cell r="I19">
            <v>0</v>
          </cell>
          <cell r="J19">
            <v>0</v>
          </cell>
          <cell r="K19">
            <v>0</v>
          </cell>
          <cell r="L19">
            <v>0</v>
          </cell>
          <cell r="M19">
            <v>0</v>
          </cell>
          <cell r="N19">
            <v>0</v>
          </cell>
          <cell r="O19">
            <v>0</v>
          </cell>
          <cell r="P19">
            <v>0</v>
          </cell>
          <cell r="Q19">
            <v>0</v>
          </cell>
          <cell r="R19">
            <v>0</v>
          </cell>
          <cell r="S19">
            <v>0</v>
          </cell>
          <cell r="T19">
            <v>0</v>
          </cell>
          <cell r="U19">
            <v>0</v>
          </cell>
          <cell r="V19">
            <v>0</v>
          </cell>
          <cell r="W19">
            <v>0</v>
          </cell>
          <cell r="X19">
            <v>0</v>
          </cell>
          <cell r="Y19">
            <v>0</v>
          </cell>
          <cell r="Z19">
            <v>0</v>
          </cell>
          <cell r="AA19">
            <v>0</v>
          </cell>
          <cell r="AB19">
            <v>0</v>
          </cell>
          <cell r="AC19">
            <v>0</v>
          </cell>
          <cell r="AD19">
            <v>0</v>
          </cell>
          <cell r="AE19">
            <v>0</v>
          </cell>
          <cell r="AF19">
            <v>0</v>
          </cell>
          <cell r="AG19">
            <v>0</v>
          </cell>
          <cell r="AH19">
            <v>0</v>
          </cell>
          <cell r="AI19">
            <v>0</v>
          </cell>
          <cell r="AJ19">
            <v>0</v>
          </cell>
          <cell r="AK19">
            <v>0</v>
          </cell>
          <cell r="AL19">
            <v>0</v>
          </cell>
          <cell r="AM19" t="str">
            <v>dec</v>
          </cell>
          <cell r="AN19">
            <v>0</v>
          </cell>
          <cell r="AO19">
            <v>0</v>
          </cell>
          <cell r="AP19">
            <v>0</v>
          </cell>
          <cell r="AQ19">
            <v>0</v>
          </cell>
          <cell r="AR19">
            <v>0</v>
          </cell>
          <cell r="AS19">
            <v>0</v>
          </cell>
          <cell r="AT19">
            <v>-5</v>
          </cell>
          <cell r="AU19">
            <v>-5</v>
          </cell>
        </row>
        <row r="20">
          <cell r="A20" t="str">
            <v>2010NBRPAdmin Reduction</v>
          </cell>
          <cell r="B20" t="str">
            <v>2010N</v>
          </cell>
          <cell r="C20" t="str">
            <v>BRP</v>
          </cell>
          <cell r="D20" t="str">
            <v>Admin Reduction</v>
          </cell>
          <cell r="E20">
            <v>12</v>
          </cell>
          <cell r="F20">
            <v>0</v>
          </cell>
          <cell r="G20">
            <v>0</v>
          </cell>
          <cell r="H20">
            <v>0</v>
          </cell>
          <cell r="I20">
            <v>0</v>
          </cell>
          <cell r="J20">
            <v>0</v>
          </cell>
          <cell r="K20">
            <v>0</v>
          </cell>
          <cell r="L20">
            <v>0</v>
          </cell>
          <cell r="M20">
            <v>2.399999999999991E-2</v>
          </cell>
          <cell r="N20">
            <v>0</v>
          </cell>
          <cell r="O20">
            <v>4.4735999999999838E-3</v>
          </cell>
          <cell r="P20">
            <v>0</v>
          </cell>
          <cell r="Q20">
            <v>1.7855999999999935E-3</v>
          </cell>
          <cell r="R20">
            <v>2.5223999999999906E-3</v>
          </cell>
          <cell r="S20">
            <v>0</v>
          </cell>
          <cell r="T20">
            <v>0</v>
          </cell>
          <cell r="U20">
            <v>0</v>
          </cell>
          <cell r="V20">
            <v>0</v>
          </cell>
          <cell r="W20">
            <v>0</v>
          </cell>
          <cell r="X20">
            <v>0</v>
          </cell>
          <cell r="Y20">
            <v>0</v>
          </cell>
          <cell r="Z20">
            <v>0</v>
          </cell>
          <cell r="AA20">
            <v>0</v>
          </cell>
          <cell r="AB20">
            <v>0</v>
          </cell>
          <cell r="AC20">
            <v>0</v>
          </cell>
          <cell r="AD20">
            <v>0</v>
          </cell>
          <cell r="AE20">
            <v>0</v>
          </cell>
          <cell r="AF20">
            <v>0</v>
          </cell>
          <cell r="AG20">
            <v>0</v>
          </cell>
          <cell r="AH20">
            <v>0</v>
          </cell>
          <cell r="AI20">
            <v>0</v>
          </cell>
          <cell r="AJ20">
            <v>0</v>
          </cell>
          <cell r="AK20">
            <v>0</v>
          </cell>
          <cell r="AL20">
            <v>3.2781599999999883E-2</v>
          </cell>
          <cell r="AM20" t="str">
            <v>dec</v>
          </cell>
          <cell r="AN20">
            <v>0</v>
          </cell>
          <cell r="AO20">
            <v>0</v>
          </cell>
          <cell r="AP20">
            <v>0</v>
          </cell>
          <cell r="AQ20">
            <v>0</v>
          </cell>
          <cell r="AR20">
            <v>0</v>
          </cell>
          <cell r="AS20">
            <v>5</v>
          </cell>
          <cell r="AT20">
            <v>0</v>
          </cell>
          <cell r="AU20">
            <v>5</v>
          </cell>
        </row>
        <row r="21">
          <cell r="A21" t="str">
            <v>2010NBRPStaff Reduction</v>
          </cell>
          <cell r="B21" t="str">
            <v>2010N</v>
          </cell>
          <cell r="C21" t="str">
            <v>BRP</v>
          </cell>
          <cell r="D21" t="str">
            <v>Staff Reduction</v>
          </cell>
          <cell r="E21">
            <v>13</v>
          </cell>
          <cell r="F21">
            <v>0</v>
          </cell>
          <cell r="G21">
            <v>0</v>
          </cell>
          <cell r="H21">
            <v>0</v>
          </cell>
          <cell r="I21">
            <v>0</v>
          </cell>
          <cell r="J21">
            <v>0</v>
          </cell>
          <cell r="K21">
            <v>0</v>
          </cell>
          <cell r="L21">
            <v>0</v>
          </cell>
          <cell r="M21">
            <v>0.19600000000000001</v>
          </cell>
          <cell r="N21">
            <v>0</v>
          </cell>
          <cell r="O21">
            <v>4.6972800000000002E-2</v>
          </cell>
          <cell r="P21">
            <v>0</v>
          </cell>
          <cell r="Q21">
            <v>1.8748800000000003E-2</v>
          </cell>
          <cell r="R21">
            <v>2.64852E-2</v>
          </cell>
          <cell r="S21">
            <v>0</v>
          </cell>
          <cell r="T21">
            <v>0</v>
          </cell>
          <cell r="U21">
            <v>0</v>
          </cell>
          <cell r="V21">
            <v>0</v>
          </cell>
          <cell r="W21">
            <v>0</v>
          </cell>
          <cell r="X21">
            <v>0</v>
          </cell>
          <cell r="Y21">
            <v>0</v>
          </cell>
          <cell r="Z21">
            <v>0</v>
          </cell>
          <cell r="AA21">
            <v>0</v>
          </cell>
          <cell r="AB21">
            <v>0</v>
          </cell>
          <cell r="AC21">
            <v>0</v>
          </cell>
          <cell r="AD21">
            <v>0</v>
          </cell>
          <cell r="AE21">
            <v>0</v>
          </cell>
          <cell r="AF21">
            <v>0</v>
          </cell>
          <cell r="AG21">
            <v>0</v>
          </cell>
          <cell r="AH21">
            <v>0</v>
          </cell>
          <cell r="AI21">
            <v>0</v>
          </cell>
          <cell r="AJ21">
            <v>0</v>
          </cell>
          <cell r="AK21">
            <v>0</v>
          </cell>
          <cell r="AL21">
            <v>0.28820679999999999</v>
          </cell>
          <cell r="AM21" t="str">
            <v>dec</v>
          </cell>
          <cell r="AN21">
            <v>-2</v>
          </cell>
          <cell r="AO21">
            <v>-3</v>
          </cell>
          <cell r="AP21">
            <v>-7</v>
          </cell>
          <cell r="AQ21">
            <v>0</v>
          </cell>
          <cell r="AR21">
            <v>0</v>
          </cell>
          <cell r="AS21">
            <v>0</v>
          </cell>
          <cell r="AT21">
            <v>0</v>
          </cell>
          <cell r="AU21">
            <v>-12</v>
          </cell>
        </row>
        <row r="22">
          <cell r="A22" t="str">
            <v>2010NBRPProject Deferrals/ IT</v>
          </cell>
          <cell r="B22" t="str">
            <v>2010N</v>
          </cell>
          <cell r="C22" t="str">
            <v>BRP</v>
          </cell>
          <cell r="D22" t="str">
            <v>Project Deferrals/ IT</v>
          </cell>
          <cell r="E22">
            <v>14</v>
          </cell>
          <cell r="F22">
            <v>0</v>
          </cell>
          <cell r="G22">
            <v>0</v>
          </cell>
          <cell r="H22">
            <v>0</v>
          </cell>
          <cell r="I22">
            <v>0</v>
          </cell>
          <cell r="J22">
            <v>0</v>
          </cell>
          <cell r="K22">
            <v>0</v>
          </cell>
          <cell r="L22">
            <v>0</v>
          </cell>
          <cell r="M22">
            <v>0</v>
          </cell>
          <cell r="N22">
            <v>0.191</v>
          </cell>
          <cell r="O22">
            <v>0</v>
          </cell>
          <cell r="P22">
            <v>0</v>
          </cell>
          <cell r="Q22">
            <v>1.4210400000000002E-2</v>
          </cell>
          <cell r="R22">
            <v>1.5700200000000001E-2</v>
          </cell>
          <cell r="S22">
            <v>0</v>
          </cell>
          <cell r="T22">
            <v>0</v>
          </cell>
          <cell r="U22">
            <v>0</v>
          </cell>
          <cell r="V22">
            <v>0</v>
          </cell>
          <cell r="W22">
            <v>0</v>
          </cell>
          <cell r="X22">
            <v>0</v>
          </cell>
          <cell r="Y22">
            <v>0</v>
          </cell>
          <cell r="Z22">
            <v>0</v>
          </cell>
          <cell r="AA22">
            <v>0</v>
          </cell>
          <cell r="AB22">
            <v>0</v>
          </cell>
          <cell r="AC22">
            <v>0</v>
          </cell>
          <cell r="AD22">
            <v>0</v>
          </cell>
          <cell r="AE22">
            <v>0</v>
          </cell>
          <cell r="AF22">
            <v>0</v>
          </cell>
          <cell r="AG22">
            <v>0</v>
          </cell>
          <cell r="AH22">
            <v>0</v>
          </cell>
          <cell r="AI22">
            <v>0</v>
          </cell>
          <cell r="AJ22">
            <v>0</v>
          </cell>
          <cell r="AK22">
            <v>0</v>
          </cell>
          <cell r="AL22">
            <v>0.22091060000000001</v>
          </cell>
          <cell r="AM22" t="str">
            <v>dec</v>
          </cell>
          <cell r="AN22">
            <v>0</v>
          </cell>
          <cell r="AO22">
            <v>0</v>
          </cell>
          <cell r="AP22">
            <v>0</v>
          </cell>
          <cell r="AQ22">
            <v>0</v>
          </cell>
          <cell r="AR22">
            <v>0</v>
          </cell>
          <cell r="AS22">
            <v>0</v>
          </cell>
          <cell r="AT22">
            <v>0</v>
          </cell>
          <cell r="AU22">
            <v>0</v>
          </cell>
        </row>
        <row r="23">
          <cell r="A23" t="str">
            <v>2010NBRPFull Regionalization</v>
          </cell>
          <cell r="B23" t="str">
            <v>2010N</v>
          </cell>
          <cell r="C23" t="str">
            <v>BRP</v>
          </cell>
          <cell r="D23" t="str">
            <v>Full Regionalization</v>
          </cell>
          <cell r="E23">
            <v>15</v>
          </cell>
          <cell r="F23">
            <v>0</v>
          </cell>
          <cell r="G23">
            <v>0</v>
          </cell>
          <cell r="H23">
            <v>0</v>
          </cell>
          <cell r="I23">
            <v>0</v>
          </cell>
          <cell r="J23">
            <v>0</v>
          </cell>
          <cell r="K23">
            <v>0</v>
          </cell>
          <cell r="L23">
            <v>0</v>
          </cell>
          <cell r="M23">
            <v>0</v>
          </cell>
          <cell r="N23">
            <v>0</v>
          </cell>
          <cell r="O23">
            <v>0</v>
          </cell>
          <cell r="P23">
            <v>0</v>
          </cell>
          <cell r="Q23">
            <v>0</v>
          </cell>
          <cell r="R23">
            <v>0</v>
          </cell>
          <cell r="S23">
            <v>0</v>
          </cell>
          <cell r="T23">
            <v>0</v>
          </cell>
          <cell r="U23">
            <v>0</v>
          </cell>
          <cell r="V23">
            <v>0</v>
          </cell>
          <cell r="W23">
            <v>0</v>
          </cell>
          <cell r="X23">
            <v>0</v>
          </cell>
          <cell r="Y23">
            <v>0</v>
          </cell>
          <cell r="Z23">
            <v>0</v>
          </cell>
          <cell r="AA23">
            <v>0</v>
          </cell>
          <cell r="AB23">
            <v>0</v>
          </cell>
          <cell r="AC23">
            <v>0</v>
          </cell>
          <cell r="AD23">
            <v>0</v>
          </cell>
          <cell r="AE23">
            <v>0</v>
          </cell>
          <cell r="AF23">
            <v>0</v>
          </cell>
          <cell r="AG23">
            <v>0</v>
          </cell>
          <cell r="AH23">
            <v>0</v>
          </cell>
          <cell r="AI23">
            <v>0</v>
          </cell>
          <cell r="AJ23">
            <v>0</v>
          </cell>
          <cell r="AK23">
            <v>0</v>
          </cell>
          <cell r="AL23">
            <v>0</v>
          </cell>
          <cell r="AM23" t="str">
            <v>dec</v>
          </cell>
          <cell r="AN23">
            <v>0</v>
          </cell>
          <cell r="AO23">
            <v>0</v>
          </cell>
          <cell r="AP23">
            <v>0</v>
          </cell>
          <cell r="AQ23">
            <v>0</v>
          </cell>
          <cell r="AR23">
            <v>0</v>
          </cell>
          <cell r="AS23">
            <v>-1</v>
          </cell>
          <cell r="AT23">
            <v>0</v>
          </cell>
          <cell r="AU23">
            <v>-1</v>
          </cell>
        </row>
        <row r="24">
          <cell r="A24" t="str">
            <v>2011NBRPShop Program</v>
          </cell>
          <cell r="B24" t="str">
            <v>2011N</v>
          </cell>
          <cell r="C24" t="str">
            <v>BRP</v>
          </cell>
          <cell r="D24" t="str">
            <v>Shop Program</v>
          </cell>
          <cell r="E24">
            <v>3</v>
          </cell>
          <cell r="F24">
            <v>0</v>
          </cell>
          <cell r="G24">
            <v>0</v>
          </cell>
          <cell r="H24">
            <v>0</v>
          </cell>
          <cell r="I24">
            <v>0</v>
          </cell>
          <cell r="J24">
            <v>0</v>
          </cell>
          <cell r="K24">
            <v>0</v>
          </cell>
          <cell r="L24">
            <v>0</v>
          </cell>
          <cell r="M24">
            <v>-0.28599999999999998</v>
          </cell>
          <cell r="N24">
            <v>0.33800000000000002</v>
          </cell>
          <cell r="O24">
            <v>-5.3310400000000001E-2</v>
          </cell>
          <cell r="P24">
            <v>0</v>
          </cell>
          <cell r="Q24">
            <v>3.8688000000000038E-3</v>
          </cell>
          <cell r="R24">
            <v>-2.2749999999999992E-3</v>
          </cell>
          <cell r="S24">
            <v>0</v>
          </cell>
          <cell r="T24">
            <v>0</v>
          </cell>
          <cell r="U24">
            <v>0</v>
          </cell>
          <cell r="V24">
            <v>0</v>
          </cell>
          <cell r="W24">
            <v>0</v>
          </cell>
          <cell r="X24">
            <v>0</v>
          </cell>
          <cell r="Y24">
            <v>0</v>
          </cell>
          <cell r="Z24">
            <v>0</v>
          </cell>
          <cell r="AA24">
            <v>0</v>
          </cell>
          <cell r="AB24">
            <v>0</v>
          </cell>
          <cell r="AC24">
            <v>0</v>
          </cell>
          <cell r="AD24">
            <v>0</v>
          </cell>
          <cell r="AE24">
            <v>0</v>
          </cell>
          <cell r="AF24">
            <v>0</v>
          </cell>
          <cell r="AG24">
            <v>0</v>
          </cell>
          <cell r="AH24">
            <v>0</v>
          </cell>
          <cell r="AI24">
            <v>0</v>
          </cell>
          <cell r="AJ24">
            <v>0</v>
          </cell>
          <cell r="AK24">
            <v>0</v>
          </cell>
          <cell r="AL24">
            <v>2.8340000000004993E-4</v>
          </cell>
          <cell r="AM24" t="str">
            <v>dec</v>
          </cell>
          <cell r="AN24">
            <v>-4</v>
          </cell>
          <cell r="AO24">
            <v>-6</v>
          </cell>
          <cell r="AP24">
            <v>-3</v>
          </cell>
          <cell r="AQ24">
            <v>0</v>
          </cell>
          <cell r="AR24">
            <v>0</v>
          </cell>
          <cell r="AS24">
            <v>0</v>
          </cell>
          <cell r="AT24">
            <v>0</v>
          </cell>
          <cell r="AU24">
            <v>-13</v>
          </cell>
        </row>
        <row r="25">
          <cell r="A25" t="str">
            <v xml:space="preserve">2011NBRPTransmission Recycling </v>
          </cell>
          <cell r="B25" t="str">
            <v>2011N</v>
          </cell>
          <cell r="C25" t="str">
            <v>BRP</v>
          </cell>
          <cell r="D25" t="str">
            <v xml:space="preserve">Transmission Recycling </v>
          </cell>
          <cell r="E25">
            <v>4</v>
          </cell>
          <cell r="F25">
            <v>0</v>
          </cell>
          <cell r="G25">
            <v>0</v>
          </cell>
          <cell r="H25">
            <v>0</v>
          </cell>
          <cell r="I25">
            <v>0</v>
          </cell>
          <cell r="J25">
            <v>0</v>
          </cell>
          <cell r="K25">
            <v>0</v>
          </cell>
          <cell r="L25">
            <v>0</v>
          </cell>
          <cell r="M25">
            <v>0</v>
          </cell>
          <cell r="N25">
            <v>0</v>
          </cell>
          <cell r="O25">
            <v>0</v>
          </cell>
          <cell r="P25">
            <v>0</v>
          </cell>
          <cell r="Q25">
            <v>0</v>
          </cell>
          <cell r="R25">
            <v>0</v>
          </cell>
          <cell r="S25">
            <v>0</v>
          </cell>
          <cell r="T25">
            <v>0</v>
          </cell>
          <cell r="U25">
            <v>0</v>
          </cell>
          <cell r="V25">
            <v>0</v>
          </cell>
          <cell r="W25">
            <v>0</v>
          </cell>
          <cell r="X25">
            <v>0</v>
          </cell>
          <cell r="Y25">
            <v>0</v>
          </cell>
          <cell r="Z25">
            <v>0</v>
          </cell>
          <cell r="AA25">
            <v>0</v>
          </cell>
          <cell r="AB25">
            <v>0</v>
          </cell>
          <cell r="AC25">
            <v>0</v>
          </cell>
          <cell r="AD25">
            <v>0</v>
          </cell>
          <cell r="AE25">
            <v>0</v>
          </cell>
          <cell r="AF25">
            <v>0</v>
          </cell>
          <cell r="AG25">
            <v>0</v>
          </cell>
          <cell r="AH25">
            <v>0</v>
          </cell>
          <cell r="AI25">
            <v>0</v>
          </cell>
          <cell r="AJ25">
            <v>0</v>
          </cell>
          <cell r="AK25">
            <v>0</v>
          </cell>
          <cell r="AL25">
            <v>0</v>
          </cell>
          <cell r="AM25" t="str">
            <v>dec</v>
          </cell>
          <cell r="AN25">
            <v>-4</v>
          </cell>
          <cell r="AO25">
            <v>-6</v>
          </cell>
          <cell r="AP25">
            <v>-3</v>
          </cell>
          <cell r="AQ25">
            <v>0</v>
          </cell>
          <cell r="AR25">
            <v>0</v>
          </cell>
          <cell r="AS25">
            <v>0</v>
          </cell>
          <cell r="AT25">
            <v>0</v>
          </cell>
          <cell r="AU25">
            <v>-13</v>
          </cell>
        </row>
        <row r="26">
          <cell r="A26" t="str">
            <v>2011NBRPHastus</v>
          </cell>
          <cell r="B26" t="str">
            <v>2011N</v>
          </cell>
          <cell r="C26" t="str">
            <v>BRP</v>
          </cell>
          <cell r="D26" t="str">
            <v>Hastus</v>
          </cell>
          <cell r="E26">
            <v>5</v>
          </cell>
          <cell r="F26">
            <v>0</v>
          </cell>
          <cell r="G26">
            <v>0</v>
          </cell>
          <cell r="H26">
            <v>0</v>
          </cell>
          <cell r="I26">
            <v>0</v>
          </cell>
          <cell r="J26">
            <v>0</v>
          </cell>
          <cell r="K26">
            <v>0</v>
          </cell>
          <cell r="L26">
            <v>0</v>
          </cell>
          <cell r="M26">
            <v>-5.8999999999999997E-2</v>
          </cell>
          <cell r="N26">
            <v>0</v>
          </cell>
          <cell r="O26">
            <v>-1.09976E-2</v>
          </cell>
          <cell r="P26">
            <v>0</v>
          </cell>
          <cell r="Q26">
            <v>-4.3896000000000004E-3</v>
          </cell>
          <cell r="R26">
            <v>-6.2008999999999996E-3</v>
          </cell>
          <cell r="S26">
            <v>0</v>
          </cell>
          <cell r="T26">
            <v>0</v>
          </cell>
          <cell r="U26">
            <v>0</v>
          </cell>
          <cell r="V26">
            <v>0</v>
          </cell>
          <cell r="W26">
            <v>0</v>
          </cell>
          <cell r="X26">
            <v>0</v>
          </cell>
          <cell r="Y26">
            <v>0</v>
          </cell>
          <cell r="Z26">
            <v>0</v>
          </cell>
          <cell r="AA26">
            <v>0</v>
          </cell>
          <cell r="AB26">
            <v>0</v>
          </cell>
          <cell r="AC26">
            <v>0</v>
          </cell>
          <cell r="AD26">
            <v>0</v>
          </cell>
          <cell r="AE26">
            <v>0</v>
          </cell>
          <cell r="AF26">
            <v>0</v>
          </cell>
          <cell r="AG26">
            <v>0</v>
          </cell>
          <cell r="AH26">
            <v>0</v>
          </cell>
          <cell r="AI26">
            <v>0</v>
          </cell>
          <cell r="AJ26">
            <v>0</v>
          </cell>
          <cell r="AK26">
            <v>0</v>
          </cell>
          <cell r="AL26">
            <v>-8.0588099999999982E-2</v>
          </cell>
          <cell r="AM26" t="str">
            <v>inc</v>
          </cell>
          <cell r="AN26">
            <v>0</v>
          </cell>
          <cell r="AO26">
            <v>0</v>
          </cell>
          <cell r="AP26">
            <v>0</v>
          </cell>
          <cell r="AQ26">
            <v>0</v>
          </cell>
          <cell r="AR26">
            <v>0</v>
          </cell>
          <cell r="AS26">
            <v>0</v>
          </cell>
          <cell r="AT26">
            <v>0</v>
          </cell>
          <cell r="AU26">
            <v>0</v>
          </cell>
        </row>
        <row r="27">
          <cell r="A27" t="str">
            <v>2011NBRPWheelchair Mtce</v>
          </cell>
          <cell r="B27" t="str">
            <v>2011N</v>
          </cell>
          <cell r="C27" t="str">
            <v>BRP</v>
          </cell>
          <cell r="D27" t="str">
            <v>Wheelchair Mtce</v>
          </cell>
          <cell r="E27">
            <v>6</v>
          </cell>
          <cell r="F27">
            <v>0</v>
          </cell>
          <cell r="G27">
            <v>0</v>
          </cell>
          <cell r="H27">
            <v>0</v>
          </cell>
          <cell r="I27">
            <v>0</v>
          </cell>
          <cell r="J27">
            <v>0</v>
          </cell>
          <cell r="K27">
            <v>0</v>
          </cell>
          <cell r="L27">
            <v>0</v>
          </cell>
          <cell r="M27">
            <v>5.6000000000000001E-2</v>
          </cell>
          <cell r="N27">
            <v>0</v>
          </cell>
          <cell r="O27">
            <v>1.04384E-2</v>
          </cell>
          <cell r="P27">
            <v>0</v>
          </cell>
          <cell r="Q27">
            <v>4.1664000000000007E-3</v>
          </cell>
          <cell r="R27">
            <v>5.8856000000000004E-3</v>
          </cell>
          <cell r="S27">
            <v>0</v>
          </cell>
          <cell r="T27">
            <v>0</v>
          </cell>
          <cell r="U27">
            <v>0</v>
          </cell>
          <cell r="V27">
            <v>0</v>
          </cell>
          <cell r="W27">
            <v>0</v>
          </cell>
          <cell r="X27">
            <v>0</v>
          </cell>
          <cell r="Y27">
            <v>0</v>
          </cell>
          <cell r="Z27">
            <v>0</v>
          </cell>
          <cell r="AA27">
            <v>0</v>
          </cell>
          <cell r="AB27">
            <v>0</v>
          </cell>
          <cell r="AC27">
            <v>0</v>
          </cell>
          <cell r="AD27">
            <v>0</v>
          </cell>
          <cell r="AE27">
            <v>0</v>
          </cell>
          <cell r="AF27">
            <v>0</v>
          </cell>
          <cell r="AG27">
            <v>0</v>
          </cell>
          <cell r="AH27">
            <v>0</v>
          </cell>
          <cell r="AI27">
            <v>0</v>
          </cell>
          <cell r="AJ27">
            <v>0</v>
          </cell>
          <cell r="AK27">
            <v>0</v>
          </cell>
          <cell r="AL27">
            <v>7.6490400000000014E-2</v>
          </cell>
          <cell r="AM27" t="str">
            <v>dec</v>
          </cell>
          <cell r="AN27">
            <v>0</v>
          </cell>
          <cell r="AO27">
            <v>1</v>
          </cell>
          <cell r="AP27">
            <v>0</v>
          </cell>
          <cell r="AQ27">
            <v>0</v>
          </cell>
          <cell r="AR27">
            <v>0</v>
          </cell>
          <cell r="AS27">
            <v>0</v>
          </cell>
          <cell r="AT27">
            <v>0</v>
          </cell>
          <cell r="AU27">
            <v>1</v>
          </cell>
        </row>
        <row r="28">
          <cell r="A28" t="str">
            <v xml:space="preserve">2011NBRPShifting </v>
          </cell>
          <cell r="B28" t="str">
            <v>2011N</v>
          </cell>
          <cell r="C28" t="str">
            <v>BRP</v>
          </cell>
          <cell r="D28" t="str">
            <v xml:space="preserve">Shifting </v>
          </cell>
          <cell r="E28">
            <v>7</v>
          </cell>
          <cell r="F28">
            <v>0</v>
          </cell>
          <cell r="G28">
            <v>0</v>
          </cell>
          <cell r="H28">
            <v>0</v>
          </cell>
          <cell r="I28">
            <v>0</v>
          </cell>
          <cell r="J28">
            <v>0</v>
          </cell>
          <cell r="K28">
            <v>0</v>
          </cell>
          <cell r="L28">
            <v>0</v>
          </cell>
          <cell r="M28">
            <v>0.37</v>
          </cell>
          <cell r="N28">
            <v>0</v>
          </cell>
          <cell r="O28">
            <v>6.8968000000000002E-2</v>
          </cell>
          <cell r="P28">
            <v>0</v>
          </cell>
          <cell r="Q28">
            <v>2.7528000000000004E-2</v>
          </cell>
          <cell r="R28">
            <v>3.8886999999999998E-2</v>
          </cell>
          <cell r="S28">
            <v>0</v>
          </cell>
          <cell r="T28">
            <v>0</v>
          </cell>
          <cell r="U28">
            <v>0</v>
          </cell>
          <cell r="V28">
            <v>0</v>
          </cell>
          <cell r="W28">
            <v>0</v>
          </cell>
          <cell r="X28">
            <v>0</v>
          </cell>
          <cell r="Y28">
            <v>0</v>
          </cell>
          <cell r="Z28">
            <v>0</v>
          </cell>
          <cell r="AA28">
            <v>0</v>
          </cell>
          <cell r="AB28">
            <v>0</v>
          </cell>
          <cell r="AC28">
            <v>0</v>
          </cell>
          <cell r="AD28">
            <v>0</v>
          </cell>
          <cell r="AE28">
            <v>0</v>
          </cell>
          <cell r="AF28">
            <v>0</v>
          </cell>
          <cell r="AG28">
            <v>0</v>
          </cell>
          <cell r="AH28">
            <v>0</v>
          </cell>
          <cell r="AI28">
            <v>0</v>
          </cell>
          <cell r="AJ28">
            <v>0</v>
          </cell>
          <cell r="AK28">
            <v>0</v>
          </cell>
          <cell r="AL28">
            <v>0.50538300000000003</v>
          </cell>
          <cell r="AM28" t="str">
            <v>dec</v>
          </cell>
          <cell r="AN28">
            <v>0</v>
          </cell>
          <cell r="AO28">
            <v>0</v>
          </cell>
          <cell r="AP28">
            <v>0</v>
          </cell>
          <cell r="AQ28">
            <v>0</v>
          </cell>
          <cell r="AR28">
            <v>0</v>
          </cell>
          <cell r="AS28">
            <v>0</v>
          </cell>
          <cell r="AT28">
            <v>0</v>
          </cell>
          <cell r="AU28">
            <v>0</v>
          </cell>
        </row>
        <row r="29">
          <cell r="A29" t="str">
            <v>2011NBRPPension</v>
          </cell>
          <cell r="B29" t="str">
            <v>2011N</v>
          </cell>
          <cell r="C29" t="str">
            <v>BRP</v>
          </cell>
          <cell r="D29" t="str">
            <v>Pension</v>
          </cell>
          <cell r="E29">
            <v>8</v>
          </cell>
          <cell r="F29">
            <v>0</v>
          </cell>
          <cell r="G29">
            <v>0</v>
          </cell>
          <cell r="H29">
            <v>0</v>
          </cell>
          <cell r="I29">
            <v>0</v>
          </cell>
          <cell r="J29">
            <v>0</v>
          </cell>
          <cell r="K29">
            <v>0</v>
          </cell>
          <cell r="L29">
            <v>0</v>
          </cell>
          <cell r="M29">
            <v>0</v>
          </cell>
          <cell r="N29">
            <v>0</v>
          </cell>
          <cell r="O29">
            <v>0</v>
          </cell>
          <cell r="P29">
            <v>0</v>
          </cell>
          <cell r="Q29">
            <v>0</v>
          </cell>
          <cell r="R29">
            <v>0</v>
          </cell>
          <cell r="S29">
            <v>0</v>
          </cell>
          <cell r="T29">
            <v>0</v>
          </cell>
          <cell r="U29">
            <v>0</v>
          </cell>
          <cell r="V29">
            <v>0</v>
          </cell>
          <cell r="W29">
            <v>0</v>
          </cell>
          <cell r="X29">
            <v>0</v>
          </cell>
          <cell r="Y29">
            <v>0</v>
          </cell>
          <cell r="Z29">
            <v>0</v>
          </cell>
          <cell r="AA29">
            <v>0</v>
          </cell>
          <cell r="AB29">
            <v>0</v>
          </cell>
          <cell r="AC29">
            <v>0</v>
          </cell>
          <cell r="AD29">
            <v>0</v>
          </cell>
          <cell r="AE29">
            <v>0</v>
          </cell>
          <cell r="AF29">
            <v>0</v>
          </cell>
          <cell r="AG29">
            <v>0</v>
          </cell>
          <cell r="AH29">
            <v>0</v>
          </cell>
          <cell r="AI29">
            <v>0</v>
          </cell>
          <cell r="AJ29">
            <v>0</v>
          </cell>
          <cell r="AK29">
            <v>0</v>
          </cell>
          <cell r="AL29">
            <v>0</v>
          </cell>
          <cell r="AM29" t="str">
            <v>dec</v>
          </cell>
          <cell r="AN29">
            <v>0</v>
          </cell>
          <cell r="AO29">
            <v>0</v>
          </cell>
          <cell r="AP29">
            <v>0</v>
          </cell>
          <cell r="AQ29">
            <v>0</v>
          </cell>
          <cell r="AR29">
            <v>0</v>
          </cell>
          <cell r="AS29">
            <v>0</v>
          </cell>
          <cell r="AT29">
            <v>0</v>
          </cell>
          <cell r="AU29">
            <v>0</v>
          </cell>
        </row>
        <row r="30">
          <cell r="A30" t="str">
            <v>2011NBRPHealth and Welfare</v>
          </cell>
          <cell r="B30" t="str">
            <v>2011N</v>
          </cell>
          <cell r="C30" t="str">
            <v>BRP</v>
          </cell>
          <cell r="D30" t="str">
            <v>Health and Welfare</v>
          </cell>
          <cell r="E30">
            <v>9</v>
          </cell>
          <cell r="F30">
            <v>0</v>
          </cell>
          <cell r="G30">
            <v>0</v>
          </cell>
          <cell r="H30">
            <v>0</v>
          </cell>
          <cell r="I30">
            <v>0</v>
          </cell>
          <cell r="J30">
            <v>0</v>
          </cell>
          <cell r="K30">
            <v>0</v>
          </cell>
          <cell r="L30">
            <v>0</v>
          </cell>
          <cell r="M30">
            <v>0</v>
          </cell>
          <cell r="N30">
            <v>0</v>
          </cell>
          <cell r="O30">
            <v>0</v>
          </cell>
          <cell r="P30">
            <v>0</v>
          </cell>
          <cell r="Q30">
            <v>0</v>
          </cell>
          <cell r="R30">
            <v>0</v>
          </cell>
          <cell r="S30">
            <v>0</v>
          </cell>
          <cell r="T30">
            <v>0</v>
          </cell>
          <cell r="U30">
            <v>0</v>
          </cell>
          <cell r="V30">
            <v>0</v>
          </cell>
          <cell r="W30">
            <v>0</v>
          </cell>
          <cell r="X30">
            <v>0</v>
          </cell>
          <cell r="Y30">
            <v>0</v>
          </cell>
          <cell r="Z30">
            <v>0</v>
          </cell>
          <cell r="AA30">
            <v>0</v>
          </cell>
          <cell r="AB30">
            <v>0</v>
          </cell>
          <cell r="AC30">
            <v>0</v>
          </cell>
          <cell r="AD30">
            <v>0</v>
          </cell>
          <cell r="AE30">
            <v>0</v>
          </cell>
          <cell r="AF30">
            <v>0</v>
          </cell>
          <cell r="AG30">
            <v>0</v>
          </cell>
          <cell r="AH30">
            <v>0</v>
          </cell>
          <cell r="AI30">
            <v>0</v>
          </cell>
          <cell r="AJ30">
            <v>0</v>
          </cell>
          <cell r="AK30">
            <v>0</v>
          </cell>
          <cell r="AL30">
            <v>0</v>
          </cell>
          <cell r="AM30" t="str">
            <v>dec</v>
          </cell>
          <cell r="AN30">
            <v>0</v>
          </cell>
          <cell r="AO30">
            <v>0</v>
          </cell>
          <cell r="AP30">
            <v>0</v>
          </cell>
          <cell r="AQ30">
            <v>0</v>
          </cell>
          <cell r="AR30">
            <v>0</v>
          </cell>
          <cell r="AS30">
            <v>0</v>
          </cell>
          <cell r="AT30">
            <v>0</v>
          </cell>
          <cell r="AU30">
            <v>0</v>
          </cell>
        </row>
        <row r="31">
          <cell r="A31" t="str">
            <v>2011NBRPRapid Procurement</v>
          </cell>
          <cell r="B31" t="str">
            <v>2011N</v>
          </cell>
          <cell r="C31" t="str">
            <v>BRP</v>
          </cell>
          <cell r="D31" t="str">
            <v>Rapid Procurement</v>
          </cell>
          <cell r="E31">
            <v>10</v>
          </cell>
          <cell r="F31">
            <v>0</v>
          </cell>
          <cell r="G31">
            <v>0</v>
          </cell>
          <cell r="H31">
            <v>0</v>
          </cell>
          <cell r="I31">
            <v>0</v>
          </cell>
          <cell r="J31">
            <v>0</v>
          </cell>
          <cell r="K31">
            <v>0</v>
          </cell>
          <cell r="L31">
            <v>0</v>
          </cell>
          <cell r="M31">
            <v>0</v>
          </cell>
          <cell r="N31">
            <v>0</v>
          </cell>
          <cell r="O31">
            <v>0</v>
          </cell>
          <cell r="P31">
            <v>0</v>
          </cell>
          <cell r="Q31">
            <v>0</v>
          </cell>
          <cell r="R31">
            <v>0</v>
          </cell>
          <cell r="S31">
            <v>0</v>
          </cell>
          <cell r="T31">
            <v>0</v>
          </cell>
          <cell r="U31">
            <v>0</v>
          </cell>
          <cell r="V31">
            <v>0</v>
          </cell>
          <cell r="W31">
            <v>0</v>
          </cell>
          <cell r="X31">
            <v>0</v>
          </cell>
          <cell r="Y31">
            <v>0</v>
          </cell>
          <cell r="Z31">
            <v>0</v>
          </cell>
          <cell r="AA31">
            <v>0</v>
          </cell>
          <cell r="AB31">
            <v>0</v>
          </cell>
          <cell r="AC31">
            <v>2.598E-3</v>
          </cell>
          <cell r="AD31">
            <v>0</v>
          </cell>
          <cell r="AE31">
            <v>0</v>
          </cell>
          <cell r="AF31">
            <v>0</v>
          </cell>
          <cell r="AG31">
            <v>0</v>
          </cell>
          <cell r="AH31">
            <v>0</v>
          </cell>
          <cell r="AI31">
            <v>0</v>
          </cell>
          <cell r="AJ31">
            <v>0</v>
          </cell>
          <cell r="AK31">
            <v>0</v>
          </cell>
          <cell r="AL31">
            <v>2.598E-3</v>
          </cell>
          <cell r="AM31" t="str">
            <v>dec</v>
          </cell>
          <cell r="AN31">
            <v>0</v>
          </cell>
          <cell r="AO31">
            <v>0</v>
          </cell>
          <cell r="AP31">
            <v>0</v>
          </cell>
          <cell r="AQ31">
            <v>0</v>
          </cell>
          <cell r="AR31">
            <v>0</v>
          </cell>
          <cell r="AS31">
            <v>0</v>
          </cell>
          <cell r="AT31">
            <v>0</v>
          </cell>
          <cell r="AU31">
            <v>0</v>
          </cell>
        </row>
        <row r="32">
          <cell r="A32" t="str">
            <v>2011NBRPAdmin Conolidated</v>
          </cell>
          <cell r="B32" t="str">
            <v>2011N</v>
          </cell>
          <cell r="C32" t="str">
            <v>BRP</v>
          </cell>
          <cell r="D32" t="str">
            <v>Admin Conolidated</v>
          </cell>
          <cell r="E32">
            <v>11</v>
          </cell>
          <cell r="F32">
            <v>0</v>
          </cell>
          <cell r="G32">
            <v>0</v>
          </cell>
          <cell r="H32">
            <v>0</v>
          </cell>
          <cell r="I32">
            <v>0</v>
          </cell>
          <cell r="J32">
            <v>0</v>
          </cell>
          <cell r="K32">
            <v>0</v>
          </cell>
          <cell r="L32">
            <v>0</v>
          </cell>
          <cell r="M32">
            <v>1.0295000000000001</v>
          </cell>
          <cell r="N32">
            <v>0</v>
          </cell>
          <cell r="O32">
            <v>0.19189880000000004</v>
          </cell>
          <cell r="P32">
            <v>0</v>
          </cell>
          <cell r="Q32">
            <v>7.6594800000000018E-2</v>
          </cell>
          <cell r="R32">
            <v>0.10820045</v>
          </cell>
          <cell r="S32">
            <v>0</v>
          </cell>
          <cell r="T32">
            <v>0</v>
          </cell>
          <cell r="U32">
            <v>0</v>
          </cell>
          <cell r="V32">
            <v>0</v>
          </cell>
          <cell r="W32">
            <v>0</v>
          </cell>
          <cell r="X32">
            <v>0</v>
          </cell>
          <cell r="Y32">
            <v>0</v>
          </cell>
          <cell r="Z32">
            <v>0</v>
          </cell>
          <cell r="AA32">
            <v>0</v>
          </cell>
          <cell r="AB32">
            <v>0</v>
          </cell>
          <cell r="AC32">
            <v>0</v>
          </cell>
          <cell r="AD32">
            <v>0</v>
          </cell>
          <cell r="AE32">
            <v>0</v>
          </cell>
          <cell r="AF32">
            <v>0</v>
          </cell>
          <cell r="AG32">
            <v>0</v>
          </cell>
          <cell r="AH32">
            <v>0</v>
          </cell>
          <cell r="AI32">
            <v>0</v>
          </cell>
          <cell r="AJ32">
            <v>0</v>
          </cell>
          <cell r="AK32">
            <v>0</v>
          </cell>
          <cell r="AL32">
            <v>1.4061940500000003</v>
          </cell>
          <cell r="AM32" t="str">
            <v>dec</v>
          </cell>
          <cell r="AN32">
            <v>0</v>
          </cell>
          <cell r="AO32">
            <v>0</v>
          </cell>
          <cell r="AP32">
            <v>0</v>
          </cell>
          <cell r="AQ32">
            <v>0</v>
          </cell>
          <cell r="AR32">
            <v>0</v>
          </cell>
          <cell r="AS32">
            <v>0</v>
          </cell>
          <cell r="AT32">
            <v>-5</v>
          </cell>
          <cell r="AU32">
            <v>-5</v>
          </cell>
        </row>
        <row r="33">
          <cell r="A33" t="str">
            <v>2011NBRPAdmin Reduction</v>
          </cell>
          <cell r="B33" t="str">
            <v>2011N</v>
          </cell>
          <cell r="C33" t="str">
            <v>BRP</v>
          </cell>
          <cell r="D33" t="str">
            <v>Admin Reduction</v>
          </cell>
          <cell r="E33">
            <v>12</v>
          </cell>
          <cell r="F33">
            <v>0</v>
          </cell>
          <cell r="G33">
            <v>0</v>
          </cell>
          <cell r="H33">
            <v>0</v>
          </cell>
          <cell r="I33">
            <v>0</v>
          </cell>
          <cell r="J33">
            <v>0</v>
          </cell>
          <cell r="K33">
            <v>0</v>
          </cell>
          <cell r="L33">
            <v>0</v>
          </cell>
          <cell r="M33">
            <v>0.94699999999999995</v>
          </cell>
          <cell r="N33">
            <v>0</v>
          </cell>
          <cell r="O33">
            <v>0.17652080000000001</v>
          </cell>
          <cell r="P33">
            <v>0</v>
          </cell>
          <cell r="Q33">
            <v>7.04568E-2</v>
          </cell>
          <cell r="R33">
            <v>9.9529699999999999E-2</v>
          </cell>
          <cell r="S33">
            <v>0</v>
          </cell>
          <cell r="T33">
            <v>0</v>
          </cell>
          <cell r="U33">
            <v>0</v>
          </cell>
          <cell r="V33">
            <v>0</v>
          </cell>
          <cell r="W33">
            <v>0</v>
          </cell>
          <cell r="X33">
            <v>0</v>
          </cell>
          <cell r="Y33">
            <v>0</v>
          </cell>
          <cell r="Z33">
            <v>0</v>
          </cell>
          <cell r="AA33">
            <v>0</v>
          </cell>
          <cell r="AB33">
            <v>0</v>
          </cell>
          <cell r="AC33">
            <v>0</v>
          </cell>
          <cell r="AD33">
            <v>0</v>
          </cell>
          <cell r="AE33">
            <v>0</v>
          </cell>
          <cell r="AF33">
            <v>0</v>
          </cell>
          <cell r="AG33">
            <v>0</v>
          </cell>
          <cell r="AH33">
            <v>0</v>
          </cell>
          <cell r="AI33">
            <v>0</v>
          </cell>
          <cell r="AJ33">
            <v>0</v>
          </cell>
          <cell r="AK33">
            <v>0</v>
          </cell>
          <cell r="AL33">
            <v>1.2935072999999999</v>
          </cell>
          <cell r="AM33" t="str">
            <v>dec</v>
          </cell>
          <cell r="AN33">
            <v>0</v>
          </cell>
          <cell r="AO33">
            <v>0</v>
          </cell>
          <cell r="AP33">
            <v>0</v>
          </cell>
          <cell r="AQ33">
            <v>0</v>
          </cell>
          <cell r="AR33">
            <v>0</v>
          </cell>
          <cell r="AS33">
            <v>5</v>
          </cell>
          <cell r="AT33">
            <v>0</v>
          </cell>
          <cell r="AU33">
            <v>5</v>
          </cell>
        </row>
        <row r="34">
          <cell r="A34" t="str">
            <v>2011NBRPStaff Reduction</v>
          </cell>
          <cell r="B34" t="str">
            <v>2011N</v>
          </cell>
          <cell r="C34" t="str">
            <v>BRP</v>
          </cell>
          <cell r="D34" t="str">
            <v>Staff Reduction</v>
          </cell>
          <cell r="E34">
            <v>13</v>
          </cell>
          <cell r="F34">
            <v>0</v>
          </cell>
          <cell r="G34">
            <v>0</v>
          </cell>
          <cell r="H34">
            <v>0</v>
          </cell>
          <cell r="I34">
            <v>0</v>
          </cell>
          <cell r="J34">
            <v>0</v>
          </cell>
          <cell r="K34">
            <v>0</v>
          </cell>
          <cell r="L34">
            <v>0</v>
          </cell>
          <cell r="M34">
            <v>0.17699999999999999</v>
          </cell>
          <cell r="N34">
            <v>0</v>
          </cell>
          <cell r="O34">
            <v>3.2992800000000003E-2</v>
          </cell>
          <cell r="P34">
            <v>0</v>
          </cell>
          <cell r="Q34">
            <v>1.3168800000000001E-2</v>
          </cell>
          <cell r="R34">
            <v>1.86027E-2</v>
          </cell>
          <cell r="S34">
            <v>0</v>
          </cell>
          <cell r="T34">
            <v>0</v>
          </cell>
          <cell r="U34">
            <v>0</v>
          </cell>
          <cell r="V34">
            <v>0</v>
          </cell>
          <cell r="W34">
            <v>0</v>
          </cell>
          <cell r="X34">
            <v>0</v>
          </cell>
          <cell r="Y34">
            <v>0</v>
          </cell>
          <cell r="Z34">
            <v>0</v>
          </cell>
          <cell r="AA34">
            <v>0</v>
          </cell>
          <cell r="AB34">
            <v>0</v>
          </cell>
          <cell r="AC34">
            <v>0</v>
          </cell>
          <cell r="AD34">
            <v>0</v>
          </cell>
          <cell r="AE34">
            <v>0</v>
          </cell>
          <cell r="AF34">
            <v>0</v>
          </cell>
          <cell r="AG34">
            <v>0</v>
          </cell>
          <cell r="AH34">
            <v>0</v>
          </cell>
          <cell r="AI34">
            <v>0</v>
          </cell>
          <cell r="AJ34">
            <v>0</v>
          </cell>
          <cell r="AK34">
            <v>0</v>
          </cell>
          <cell r="AL34">
            <v>0.24176429999999999</v>
          </cell>
          <cell r="AM34" t="str">
            <v>dec</v>
          </cell>
          <cell r="AN34">
            <v>-1</v>
          </cell>
          <cell r="AO34">
            <v>1</v>
          </cell>
          <cell r="AP34">
            <v>-7</v>
          </cell>
          <cell r="AQ34">
            <v>0</v>
          </cell>
          <cell r="AR34">
            <v>0</v>
          </cell>
          <cell r="AS34">
            <v>0</v>
          </cell>
          <cell r="AT34">
            <v>0</v>
          </cell>
          <cell r="AU34">
            <v>-7</v>
          </cell>
        </row>
        <row r="35">
          <cell r="A35" t="str">
            <v>2011NBRPProject Deferrals/ IT</v>
          </cell>
          <cell r="B35" t="str">
            <v>2011N</v>
          </cell>
          <cell r="C35" t="str">
            <v>BRP</v>
          </cell>
          <cell r="D35" t="str">
            <v>Project Deferrals/ IT</v>
          </cell>
          <cell r="E35">
            <v>14</v>
          </cell>
          <cell r="F35">
            <v>0</v>
          </cell>
          <cell r="G35">
            <v>0</v>
          </cell>
          <cell r="H35">
            <v>0</v>
          </cell>
          <cell r="I35">
            <v>0</v>
          </cell>
          <cell r="J35">
            <v>0</v>
          </cell>
          <cell r="K35">
            <v>0</v>
          </cell>
          <cell r="L35">
            <v>0</v>
          </cell>
          <cell r="M35">
            <v>3.6999999999999998E-2</v>
          </cell>
          <cell r="N35">
            <v>6.9000000000000006E-2</v>
          </cell>
          <cell r="O35">
            <v>6.8967999999999998E-3</v>
          </cell>
          <cell r="P35">
            <v>0</v>
          </cell>
          <cell r="Q35">
            <v>7.8864000000000017E-3</v>
          </cell>
          <cell r="R35">
            <v>9.5604999999999996E-3</v>
          </cell>
          <cell r="S35">
            <v>0</v>
          </cell>
          <cell r="T35">
            <v>0</v>
          </cell>
          <cell r="U35">
            <v>0</v>
          </cell>
          <cell r="V35">
            <v>0</v>
          </cell>
          <cell r="W35">
            <v>0</v>
          </cell>
          <cell r="X35">
            <v>0</v>
          </cell>
          <cell r="Y35">
            <v>0</v>
          </cell>
          <cell r="Z35">
            <v>0</v>
          </cell>
          <cell r="AA35">
            <v>0</v>
          </cell>
          <cell r="AB35">
            <v>0.16</v>
          </cell>
          <cell r="AC35">
            <v>0</v>
          </cell>
          <cell r="AD35">
            <v>0</v>
          </cell>
          <cell r="AE35">
            <v>0</v>
          </cell>
          <cell r="AF35">
            <v>0</v>
          </cell>
          <cell r="AG35">
            <v>0</v>
          </cell>
          <cell r="AH35">
            <v>0</v>
          </cell>
          <cell r="AI35">
            <v>0</v>
          </cell>
          <cell r="AJ35">
            <v>0</v>
          </cell>
          <cell r="AK35">
            <v>0</v>
          </cell>
          <cell r="AL35">
            <v>0.29034369999999998</v>
          </cell>
          <cell r="AM35" t="str">
            <v>dec</v>
          </cell>
          <cell r="AN35">
            <v>0</v>
          </cell>
          <cell r="AO35">
            <v>0</v>
          </cell>
          <cell r="AP35">
            <v>0</v>
          </cell>
          <cell r="AQ35">
            <v>0</v>
          </cell>
          <cell r="AR35">
            <v>0</v>
          </cell>
          <cell r="AS35">
            <v>0</v>
          </cell>
          <cell r="AT35">
            <v>0</v>
          </cell>
          <cell r="AU35">
            <v>0</v>
          </cell>
        </row>
        <row r="36">
          <cell r="A36" t="str">
            <v>2011NBRPFull Regionalization</v>
          </cell>
          <cell r="B36" t="str">
            <v>2011N</v>
          </cell>
          <cell r="C36" t="str">
            <v>BRP</v>
          </cell>
          <cell r="D36" t="str">
            <v>Full Regionalization</v>
          </cell>
          <cell r="E36">
            <v>15</v>
          </cell>
          <cell r="F36">
            <v>0</v>
          </cell>
          <cell r="G36">
            <v>0</v>
          </cell>
          <cell r="H36">
            <v>0</v>
          </cell>
          <cell r="I36">
            <v>0</v>
          </cell>
          <cell r="J36">
            <v>0</v>
          </cell>
          <cell r="K36">
            <v>0</v>
          </cell>
          <cell r="L36">
            <v>0</v>
          </cell>
          <cell r="M36">
            <v>0</v>
          </cell>
          <cell r="N36">
            <v>0</v>
          </cell>
          <cell r="O36">
            <v>0</v>
          </cell>
          <cell r="P36">
            <v>0</v>
          </cell>
          <cell r="Q36">
            <v>0</v>
          </cell>
          <cell r="R36">
            <v>0</v>
          </cell>
          <cell r="S36">
            <v>0</v>
          </cell>
          <cell r="T36">
            <v>0</v>
          </cell>
          <cell r="U36">
            <v>0</v>
          </cell>
          <cell r="V36">
            <v>0</v>
          </cell>
          <cell r="W36">
            <v>0</v>
          </cell>
          <cell r="X36">
            <v>0</v>
          </cell>
          <cell r="Y36">
            <v>0</v>
          </cell>
          <cell r="Z36">
            <v>0</v>
          </cell>
          <cell r="AA36">
            <v>0</v>
          </cell>
          <cell r="AB36">
            <v>0</v>
          </cell>
          <cell r="AC36">
            <v>0</v>
          </cell>
          <cell r="AD36">
            <v>0</v>
          </cell>
          <cell r="AE36">
            <v>0</v>
          </cell>
          <cell r="AF36">
            <v>0</v>
          </cell>
          <cell r="AG36">
            <v>0</v>
          </cell>
          <cell r="AH36">
            <v>0</v>
          </cell>
          <cell r="AI36">
            <v>0</v>
          </cell>
          <cell r="AJ36">
            <v>0</v>
          </cell>
          <cell r="AK36">
            <v>0</v>
          </cell>
          <cell r="AL36">
            <v>0</v>
          </cell>
          <cell r="AM36" t="str">
            <v>dec</v>
          </cell>
          <cell r="AN36">
            <v>0</v>
          </cell>
          <cell r="AO36">
            <v>0</v>
          </cell>
          <cell r="AP36">
            <v>0</v>
          </cell>
          <cell r="AQ36">
            <v>0</v>
          </cell>
          <cell r="AR36">
            <v>0</v>
          </cell>
          <cell r="AS36">
            <v>-1</v>
          </cell>
          <cell r="AT36">
            <v>0</v>
          </cell>
          <cell r="AU36">
            <v>-1</v>
          </cell>
        </row>
        <row r="37">
          <cell r="A37" t="str">
            <v>2012NBRPShop Program</v>
          </cell>
          <cell r="B37" t="str">
            <v>2012N</v>
          </cell>
          <cell r="C37" t="str">
            <v>BRP</v>
          </cell>
          <cell r="D37" t="str">
            <v>Shop Program</v>
          </cell>
          <cell r="E37">
            <v>3</v>
          </cell>
          <cell r="F37">
            <v>0</v>
          </cell>
          <cell r="G37">
            <v>0</v>
          </cell>
          <cell r="H37">
            <v>0</v>
          </cell>
          <cell r="I37">
            <v>0</v>
          </cell>
          <cell r="J37">
            <v>0</v>
          </cell>
          <cell r="K37">
            <v>0</v>
          </cell>
          <cell r="L37">
            <v>0</v>
          </cell>
          <cell r="M37">
            <v>-0.28599999999999998</v>
          </cell>
          <cell r="N37">
            <v>0.33800000000000002</v>
          </cell>
          <cell r="O37">
            <v>-5.3310400000000001E-2</v>
          </cell>
          <cell r="P37">
            <v>0</v>
          </cell>
          <cell r="Q37">
            <v>3.8688000000000038E-3</v>
          </cell>
          <cell r="R37">
            <v>-2.2749999999999992E-3</v>
          </cell>
          <cell r="S37">
            <v>0</v>
          </cell>
          <cell r="T37">
            <v>0</v>
          </cell>
          <cell r="U37">
            <v>0</v>
          </cell>
          <cell r="V37">
            <v>0</v>
          </cell>
          <cell r="W37">
            <v>0</v>
          </cell>
          <cell r="X37">
            <v>0</v>
          </cell>
          <cell r="Y37">
            <v>0</v>
          </cell>
          <cell r="Z37">
            <v>0</v>
          </cell>
          <cell r="AA37">
            <v>0</v>
          </cell>
          <cell r="AB37">
            <v>0</v>
          </cell>
          <cell r="AC37">
            <v>0</v>
          </cell>
          <cell r="AD37">
            <v>0</v>
          </cell>
          <cell r="AE37">
            <v>0</v>
          </cell>
          <cell r="AF37">
            <v>0</v>
          </cell>
          <cell r="AG37">
            <v>0</v>
          </cell>
          <cell r="AH37">
            <v>0</v>
          </cell>
          <cell r="AI37">
            <v>0</v>
          </cell>
          <cell r="AJ37">
            <v>0</v>
          </cell>
          <cell r="AK37">
            <v>0</v>
          </cell>
          <cell r="AL37">
            <v>2.8340000000004993E-4</v>
          </cell>
          <cell r="AM37" t="str">
            <v>dec</v>
          </cell>
          <cell r="AN37">
            <v>-4</v>
          </cell>
          <cell r="AO37">
            <v>-6</v>
          </cell>
          <cell r="AP37">
            <v>-3</v>
          </cell>
          <cell r="AQ37">
            <v>0</v>
          </cell>
          <cell r="AR37">
            <v>0</v>
          </cell>
          <cell r="AS37">
            <v>0</v>
          </cell>
          <cell r="AT37">
            <v>0</v>
          </cell>
          <cell r="AU37">
            <v>-13</v>
          </cell>
        </row>
        <row r="38">
          <cell r="A38" t="str">
            <v xml:space="preserve">2012NBRPTransmission Recycling </v>
          </cell>
          <cell r="B38" t="str">
            <v>2012N</v>
          </cell>
          <cell r="C38" t="str">
            <v>BRP</v>
          </cell>
          <cell r="D38" t="str">
            <v xml:space="preserve">Transmission Recycling </v>
          </cell>
          <cell r="E38">
            <v>4</v>
          </cell>
          <cell r="F38">
            <v>0</v>
          </cell>
          <cell r="G38">
            <v>0</v>
          </cell>
          <cell r="H38">
            <v>0</v>
          </cell>
          <cell r="I38">
            <v>0</v>
          </cell>
          <cell r="J38">
            <v>0</v>
          </cell>
          <cell r="K38">
            <v>0</v>
          </cell>
          <cell r="L38">
            <v>0</v>
          </cell>
          <cell r="M38">
            <v>0</v>
          </cell>
          <cell r="N38">
            <v>0</v>
          </cell>
          <cell r="O38">
            <v>0</v>
          </cell>
          <cell r="P38">
            <v>0</v>
          </cell>
          <cell r="Q38">
            <v>0</v>
          </cell>
          <cell r="R38">
            <v>0</v>
          </cell>
          <cell r="S38">
            <v>0</v>
          </cell>
          <cell r="T38">
            <v>0</v>
          </cell>
          <cell r="U38">
            <v>0</v>
          </cell>
          <cell r="V38">
            <v>0</v>
          </cell>
          <cell r="W38">
            <v>0</v>
          </cell>
          <cell r="X38">
            <v>0</v>
          </cell>
          <cell r="Y38">
            <v>0</v>
          </cell>
          <cell r="Z38">
            <v>0</v>
          </cell>
          <cell r="AA38">
            <v>0</v>
          </cell>
          <cell r="AB38">
            <v>0</v>
          </cell>
          <cell r="AC38">
            <v>0</v>
          </cell>
          <cell r="AD38">
            <v>0</v>
          </cell>
          <cell r="AE38">
            <v>0</v>
          </cell>
          <cell r="AF38">
            <v>0</v>
          </cell>
          <cell r="AG38">
            <v>0</v>
          </cell>
          <cell r="AH38">
            <v>0</v>
          </cell>
          <cell r="AI38">
            <v>0</v>
          </cell>
          <cell r="AJ38">
            <v>0</v>
          </cell>
          <cell r="AK38">
            <v>0</v>
          </cell>
          <cell r="AL38">
            <v>0</v>
          </cell>
          <cell r="AM38" t="str">
            <v>dec</v>
          </cell>
          <cell r="AN38">
            <v>-4</v>
          </cell>
          <cell r="AO38">
            <v>-6</v>
          </cell>
          <cell r="AP38">
            <v>-3</v>
          </cell>
          <cell r="AQ38">
            <v>0</v>
          </cell>
          <cell r="AR38">
            <v>0</v>
          </cell>
          <cell r="AS38">
            <v>0</v>
          </cell>
          <cell r="AT38">
            <v>0</v>
          </cell>
          <cell r="AU38">
            <v>-13</v>
          </cell>
        </row>
        <row r="39">
          <cell r="A39" t="str">
            <v>2012NBRPHastus</v>
          </cell>
          <cell r="B39" t="str">
            <v>2012N</v>
          </cell>
          <cell r="C39" t="str">
            <v>BRP</v>
          </cell>
          <cell r="D39" t="str">
            <v>Hastus</v>
          </cell>
          <cell r="E39">
            <v>5</v>
          </cell>
          <cell r="F39">
            <v>0</v>
          </cell>
          <cell r="G39">
            <v>0</v>
          </cell>
          <cell r="H39">
            <v>0</v>
          </cell>
          <cell r="I39">
            <v>0</v>
          </cell>
          <cell r="J39">
            <v>0</v>
          </cell>
          <cell r="K39">
            <v>0</v>
          </cell>
          <cell r="L39">
            <v>0</v>
          </cell>
          <cell r="M39">
            <v>-5.8999999999999997E-2</v>
          </cell>
          <cell r="N39">
            <v>0</v>
          </cell>
          <cell r="O39">
            <v>-1.09976E-2</v>
          </cell>
          <cell r="P39">
            <v>0</v>
          </cell>
          <cell r="Q39">
            <v>-4.3896000000000004E-3</v>
          </cell>
          <cell r="R39">
            <v>-6.2008999999999996E-3</v>
          </cell>
          <cell r="S39">
            <v>0</v>
          </cell>
          <cell r="T39">
            <v>0</v>
          </cell>
          <cell r="U39">
            <v>0</v>
          </cell>
          <cell r="V39">
            <v>0</v>
          </cell>
          <cell r="W39">
            <v>0</v>
          </cell>
          <cell r="X39">
            <v>0</v>
          </cell>
          <cell r="Y39">
            <v>0</v>
          </cell>
          <cell r="Z39">
            <v>0</v>
          </cell>
          <cell r="AA39">
            <v>0</v>
          </cell>
          <cell r="AB39">
            <v>0</v>
          </cell>
          <cell r="AC39">
            <v>0</v>
          </cell>
          <cell r="AD39">
            <v>0</v>
          </cell>
          <cell r="AE39">
            <v>0</v>
          </cell>
          <cell r="AF39">
            <v>0</v>
          </cell>
          <cell r="AG39">
            <v>0</v>
          </cell>
          <cell r="AH39">
            <v>0</v>
          </cell>
          <cell r="AI39">
            <v>0</v>
          </cell>
          <cell r="AJ39">
            <v>0</v>
          </cell>
          <cell r="AK39">
            <v>0</v>
          </cell>
          <cell r="AL39">
            <v>-8.0588099999999982E-2</v>
          </cell>
          <cell r="AM39" t="str">
            <v>inc</v>
          </cell>
          <cell r="AN39">
            <v>0</v>
          </cell>
          <cell r="AO39">
            <v>0</v>
          </cell>
          <cell r="AP39">
            <v>0</v>
          </cell>
          <cell r="AQ39">
            <v>0</v>
          </cell>
          <cell r="AR39">
            <v>0</v>
          </cell>
          <cell r="AS39">
            <v>0</v>
          </cell>
          <cell r="AT39">
            <v>0</v>
          </cell>
          <cell r="AU39">
            <v>0</v>
          </cell>
        </row>
        <row r="40">
          <cell r="A40" t="str">
            <v>2012NBRPWheelchair Mtce</v>
          </cell>
          <cell r="B40" t="str">
            <v>2012N</v>
          </cell>
          <cell r="C40" t="str">
            <v>BRP</v>
          </cell>
          <cell r="D40" t="str">
            <v>Wheelchair Mtce</v>
          </cell>
          <cell r="E40">
            <v>6</v>
          </cell>
          <cell r="F40">
            <v>0</v>
          </cell>
          <cell r="G40">
            <v>0</v>
          </cell>
          <cell r="H40">
            <v>0</v>
          </cell>
          <cell r="I40">
            <v>0</v>
          </cell>
          <cell r="J40">
            <v>0</v>
          </cell>
          <cell r="K40">
            <v>0</v>
          </cell>
          <cell r="L40">
            <v>0</v>
          </cell>
          <cell r="M40">
            <v>5.6000000000000001E-2</v>
          </cell>
          <cell r="N40">
            <v>0</v>
          </cell>
          <cell r="O40">
            <v>1.04384E-2</v>
          </cell>
          <cell r="P40">
            <v>0</v>
          </cell>
          <cell r="Q40">
            <v>4.1664000000000007E-3</v>
          </cell>
          <cell r="R40">
            <v>5.8856000000000004E-3</v>
          </cell>
          <cell r="S40">
            <v>0</v>
          </cell>
          <cell r="T40">
            <v>0</v>
          </cell>
          <cell r="U40">
            <v>0</v>
          </cell>
          <cell r="V40">
            <v>0</v>
          </cell>
          <cell r="W40">
            <v>0</v>
          </cell>
          <cell r="X40">
            <v>0</v>
          </cell>
          <cell r="Y40">
            <v>0</v>
          </cell>
          <cell r="Z40">
            <v>0</v>
          </cell>
          <cell r="AA40">
            <v>0</v>
          </cell>
          <cell r="AB40">
            <v>0</v>
          </cell>
          <cell r="AC40">
            <v>0</v>
          </cell>
          <cell r="AD40">
            <v>0</v>
          </cell>
          <cell r="AE40">
            <v>0</v>
          </cell>
          <cell r="AF40">
            <v>0</v>
          </cell>
          <cell r="AG40">
            <v>0</v>
          </cell>
          <cell r="AH40">
            <v>0</v>
          </cell>
          <cell r="AI40">
            <v>0</v>
          </cell>
          <cell r="AJ40">
            <v>0</v>
          </cell>
          <cell r="AK40">
            <v>0</v>
          </cell>
          <cell r="AL40">
            <v>7.6490400000000014E-2</v>
          </cell>
          <cell r="AM40" t="str">
            <v>dec</v>
          </cell>
          <cell r="AN40">
            <v>0</v>
          </cell>
          <cell r="AO40">
            <v>1</v>
          </cell>
          <cell r="AP40">
            <v>0</v>
          </cell>
          <cell r="AQ40">
            <v>0</v>
          </cell>
          <cell r="AR40">
            <v>0</v>
          </cell>
          <cell r="AS40">
            <v>0</v>
          </cell>
          <cell r="AT40">
            <v>0</v>
          </cell>
          <cell r="AU40">
            <v>1</v>
          </cell>
        </row>
        <row r="41">
          <cell r="A41" t="str">
            <v xml:space="preserve">2012NBRPShifting </v>
          </cell>
          <cell r="B41" t="str">
            <v>2012N</v>
          </cell>
          <cell r="C41" t="str">
            <v>BRP</v>
          </cell>
          <cell r="D41" t="str">
            <v xml:space="preserve">Shifting </v>
          </cell>
          <cell r="E41">
            <v>7</v>
          </cell>
          <cell r="F41">
            <v>0</v>
          </cell>
          <cell r="G41">
            <v>0</v>
          </cell>
          <cell r="H41">
            <v>0</v>
          </cell>
          <cell r="I41">
            <v>0</v>
          </cell>
          <cell r="J41">
            <v>0</v>
          </cell>
          <cell r="K41">
            <v>0</v>
          </cell>
          <cell r="L41">
            <v>0</v>
          </cell>
          <cell r="M41">
            <v>0.37</v>
          </cell>
          <cell r="N41">
            <v>0</v>
          </cell>
          <cell r="O41">
            <v>6.8968000000000002E-2</v>
          </cell>
          <cell r="P41">
            <v>0</v>
          </cell>
          <cell r="Q41">
            <v>2.7528000000000004E-2</v>
          </cell>
          <cell r="R41">
            <v>3.8886999999999998E-2</v>
          </cell>
          <cell r="S41">
            <v>0</v>
          </cell>
          <cell r="T41">
            <v>0</v>
          </cell>
          <cell r="U41">
            <v>0</v>
          </cell>
          <cell r="V41">
            <v>0</v>
          </cell>
          <cell r="W41">
            <v>0</v>
          </cell>
          <cell r="X41">
            <v>0</v>
          </cell>
          <cell r="Y41">
            <v>0</v>
          </cell>
          <cell r="Z41">
            <v>0</v>
          </cell>
          <cell r="AA41">
            <v>0</v>
          </cell>
          <cell r="AB41">
            <v>0</v>
          </cell>
          <cell r="AC41">
            <v>0</v>
          </cell>
          <cell r="AD41">
            <v>0</v>
          </cell>
          <cell r="AE41">
            <v>0</v>
          </cell>
          <cell r="AF41">
            <v>0</v>
          </cell>
          <cell r="AG41">
            <v>0</v>
          </cell>
          <cell r="AH41">
            <v>0</v>
          </cell>
          <cell r="AI41">
            <v>0</v>
          </cell>
          <cell r="AJ41">
            <v>0</v>
          </cell>
          <cell r="AK41">
            <v>0</v>
          </cell>
          <cell r="AL41">
            <v>0.50538300000000003</v>
          </cell>
          <cell r="AM41" t="str">
            <v>dec</v>
          </cell>
          <cell r="AN41">
            <v>0</v>
          </cell>
          <cell r="AO41">
            <v>0</v>
          </cell>
          <cell r="AP41">
            <v>0</v>
          </cell>
          <cell r="AQ41">
            <v>0</v>
          </cell>
          <cell r="AR41">
            <v>0</v>
          </cell>
          <cell r="AS41">
            <v>0</v>
          </cell>
          <cell r="AT41">
            <v>0</v>
          </cell>
          <cell r="AU41">
            <v>0</v>
          </cell>
        </row>
        <row r="42">
          <cell r="A42" t="str">
            <v>2012NBRPPension</v>
          </cell>
          <cell r="B42" t="str">
            <v>2012N</v>
          </cell>
          <cell r="C42" t="str">
            <v>BRP</v>
          </cell>
          <cell r="D42" t="str">
            <v>Pension</v>
          </cell>
          <cell r="E42">
            <v>8</v>
          </cell>
          <cell r="F42">
            <v>0</v>
          </cell>
          <cell r="G42">
            <v>0</v>
          </cell>
          <cell r="H42">
            <v>0</v>
          </cell>
          <cell r="I42">
            <v>0</v>
          </cell>
          <cell r="J42">
            <v>0</v>
          </cell>
          <cell r="K42">
            <v>0</v>
          </cell>
          <cell r="L42">
            <v>0</v>
          </cell>
          <cell r="M42">
            <v>0</v>
          </cell>
          <cell r="N42">
            <v>0</v>
          </cell>
          <cell r="O42">
            <v>0</v>
          </cell>
          <cell r="P42">
            <v>0</v>
          </cell>
          <cell r="Q42">
            <v>0</v>
          </cell>
          <cell r="R42">
            <v>0</v>
          </cell>
          <cell r="S42">
            <v>0</v>
          </cell>
          <cell r="T42">
            <v>0</v>
          </cell>
          <cell r="U42">
            <v>0</v>
          </cell>
          <cell r="V42">
            <v>0</v>
          </cell>
          <cell r="W42">
            <v>0</v>
          </cell>
          <cell r="X42">
            <v>0</v>
          </cell>
          <cell r="Y42">
            <v>0</v>
          </cell>
          <cell r="Z42">
            <v>0</v>
          </cell>
          <cell r="AA42">
            <v>0</v>
          </cell>
          <cell r="AB42">
            <v>0</v>
          </cell>
          <cell r="AC42">
            <v>0</v>
          </cell>
          <cell r="AD42">
            <v>0</v>
          </cell>
          <cell r="AE42">
            <v>0</v>
          </cell>
          <cell r="AF42">
            <v>0</v>
          </cell>
          <cell r="AG42">
            <v>0</v>
          </cell>
          <cell r="AH42">
            <v>0</v>
          </cell>
          <cell r="AI42">
            <v>0</v>
          </cell>
          <cell r="AJ42">
            <v>0</v>
          </cell>
          <cell r="AK42">
            <v>0</v>
          </cell>
          <cell r="AL42">
            <v>0</v>
          </cell>
          <cell r="AM42" t="str">
            <v>dec</v>
          </cell>
          <cell r="AN42">
            <v>0</v>
          </cell>
          <cell r="AO42">
            <v>0</v>
          </cell>
          <cell r="AP42">
            <v>0</v>
          </cell>
          <cell r="AQ42">
            <v>0</v>
          </cell>
          <cell r="AR42">
            <v>0</v>
          </cell>
          <cell r="AS42">
            <v>0</v>
          </cell>
          <cell r="AT42">
            <v>0</v>
          </cell>
          <cell r="AU42">
            <v>0</v>
          </cell>
        </row>
        <row r="43">
          <cell r="A43" t="str">
            <v>2012NBRPHealth and Welfare</v>
          </cell>
          <cell r="B43" t="str">
            <v>2012N</v>
          </cell>
          <cell r="C43" t="str">
            <v>BRP</v>
          </cell>
          <cell r="D43" t="str">
            <v>Health and Welfare</v>
          </cell>
          <cell r="E43">
            <v>9</v>
          </cell>
          <cell r="F43">
            <v>0</v>
          </cell>
          <cell r="G43">
            <v>0</v>
          </cell>
          <cell r="H43">
            <v>0</v>
          </cell>
          <cell r="I43">
            <v>0</v>
          </cell>
          <cell r="J43">
            <v>0</v>
          </cell>
          <cell r="K43">
            <v>0</v>
          </cell>
          <cell r="L43">
            <v>0</v>
          </cell>
          <cell r="M43">
            <v>0</v>
          </cell>
          <cell r="N43">
            <v>0</v>
          </cell>
          <cell r="O43">
            <v>0</v>
          </cell>
          <cell r="P43">
            <v>0</v>
          </cell>
          <cell r="Q43">
            <v>0</v>
          </cell>
          <cell r="R43">
            <v>0</v>
          </cell>
          <cell r="S43">
            <v>0</v>
          </cell>
          <cell r="T43">
            <v>0</v>
          </cell>
          <cell r="U43">
            <v>0</v>
          </cell>
          <cell r="V43">
            <v>0</v>
          </cell>
          <cell r="W43">
            <v>0</v>
          </cell>
          <cell r="X43">
            <v>0</v>
          </cell>
          <cell r="Y43">
            <v>0</v>
          </cell>
          <cell r="Z43">
            <v>0</v>
          </cell>
          <cell r="AA43">
            <v>0</v>
          </cell>
          <cell r="AB43">
            <v>0</v>
          </cell>
          <cell r="AC43">
            <v>0</v>
          </cell>
          <cell r="AD43">
            <v>0</v>
          </cell>
          <cell r="AE43">
            <v>0</v>
          </cell>
          <cell r="AF43">
            <v>0</v>
          </cell>
          <cell r="AG43">
            <v>0</v>
          </cell>
          <cell r="AH43">
            <v>0</v>
          </cell>
          <cell r="AI43">
            <v>0</v>
          </cell>
          <cell r="AJ43">
            <v>0</v>
          </cell>
          <cell r="AK43">
            <v>0</v>
          </cell>
          <cell r="AL43">
            <v>0</v>
          </cell>
          <cell r="AM43" t="str">
            <v>dec</v>
          </cell>
          <cell r="AN43">
            <v>0</v>
          </cell>
          <cell r="AO43">
            <v>0</v>
          </cell>
          <cell r="AP43">
            <v>0</v>
          </cell>
          <cell r="AQ43">
            <v>0</v>
          </cell>
          <cell r="AR43">
            <v>0</v>
          </cell>
          <cell r="AS43">
            <v>0</v>
          </cell>
          <cell r="AT43">
            <v>0</v>
          </cell>
          <cell r="AU43">
            <v>0</v>
          </cell>
        </row>
        <row r="44">
          <cell r="A44" t="str">
            <v>2012NBRPRapid Procurement</v>
          </cell>
          <cell r="B44" t="str">
            <v>2012N</v>
          </cell>
          <cell r="C44" t="str">
            <v>BRP</v>
          </cell>
          <cell r="D44" t="str">
            <v>Rapid Procurement</v>
          </cell>
          <cell r="E44">
            <v>10</v>
          </cell>
          <cell r="F44">
            <v>0</v>
          </cell>
          <cell r="G44">
            <v>0</v>
          </cell>
          <cell r="H44">
            <v>0</v>
          </cell>
          <cell r="I44">
            <v>0</v>
          </cell>
          <cell r="J44">
            <v>0</v>
          </cell>
          <cell r="K44">
            <v>0</v>
          </cell>
          <cell r="L44">
            <v>0</v>
          </cell>
          <cell r="M44">
            <v>0</v>
          </cell>
          <cell r="N44">
            <v>0</v>
          </cell>
          <cell r="O44">
            <v>0</v>
          </cell>
          <cell r="P44">
            <v>0</v>
          </cell>
          <cell r="Q44">
            <v>0</v>
          </cell>
          <cell r="R44">
            <v>0</v>
          </cell>
          <cell r="S44">
            <v>0</v>
          </cell>
          <cell r="T44">
            <v>0</v>
          </cell>
          <cell r="U44">
            <v>0</v>
          </cell>
          <cell r="V44">
            <v>0</v>
          </cell>
          <cell r="W44">
            <v>0</v>
          </cell>
          <cell r="X44">
            <v>0</v>
          </cell>
          <cell r="Y44">
            <v>0</v>
          </cell>
          <cell r="Z44">
            <v>0</v>
          </cell>
          <cell r="AA44">
            <v>0</v>
          </cell>
          <cell r="AB44">
            <v>0</v>
          </cell>
          <cell r="AC44">
            <v>2.581E-3</v>
          </cell>
          <cell r="AD44">
            <v>0</v>
          </cell>
          <cell r="AE44">
            <v>0</v>
          </cell>
          <cell r="AF44">
            <v>0</v>
          </cell>
          <cell r="AG44">
            <v>0</v>
          </cell>
          <cell r="AH44">
            <v>0</v>
          </cell>
          <cell r="AI44">
            <v>0</v>
          </cell>
          <cell r="AJ44">
            <v>0</v>
          </cell>
          <cell r="AK44">
            <v>0</v>
          </cell>
          <cell r="AL44">
            <v>2.581E-3</v>
          </cell>
          <cell r="AM44" t="str">
            <v>dec</v>
          </cell>
          <cell r="AN44">
            <v>0</v>
          </cell>
          <cell r="AO44">
            <v>0</v>
          </cell>
          <cell r="AP44">
            <v>0</v>
          </cell>
          <cell r="AQ44">
            <v>0</v>
          </cell>
          <cell r="AR44">
            <v>0</v>
          </cell>
          <cell r="AS44">
            <v>0</v>
          </cell>
          <cell r="AT44">
            <v>0</v>
          </cell>
          <cell r="AU44">
            <v>0</v>
          </cell>
        </row>
        <row r="45">
          <cell r="A45" t="str">
            <v>2012NBRPAdmin Conolidated</v>
          </cell>
          <cell r="B45" t="str">
            <v>2012N</v>
          </cell>
          <cell r="C45" t="str">
            <v>BRP</v>
          </cell>
          <cell r="D45" t="str">
            <v>Admin Conolidated</v>
          </cell>
          <cell r="E45">
            <v>11</v>
          </cell>
          <cell r="F45">
            <v>0</v>
          </cell>
          <cell r="G45">
            <v>0</v>
          </cell>
          <cell r="H45">
            <v>0</v>
          </cell>
          <cell r="I45">
            <v>0</v>
          </cell>
          <cell r="J45">
            <v>0</v>
          </cell>
          <cell r="K45">
            <v>0</v>
          </cell>
          <cell r="L45">
            <v>0</v>
          </cell>
          <cell r="M45">
            <v>2.0590000000000002</v>
          </cell>
          <cell r="N45">
            <v>0</v>
          </cell>
          <cell r="O45">
            <v>0.38379760000000007</v>
          </cell>
          <cell r="P45">
            <v>0</v>
          </cell>
          <cell r="Q45">
            <v>0.15318960000000004</v>
          </cell>
          <cell r="R45">
            <v>0.21640090000000001</v>
          </cell>
          <cell r="S45">
            <v>0</v>
          </cell>
          <cell r="T45">
            <v>0</v>
          </cell>
          <cell r="U45">
            <v>0</v>
          </cell>
          <cell r="V45">
            <v>0</v>
          </cell>
          <cell r="W45">
            <v>0</v>
          </cell>
          <cell r="X45">
            <v>0</v>
          </cell>
          <cell r="Y45">
            <v>0</v>
          </cell>
          <cell r="Z45">
            <v>0</v>
          </cell>
          <cell r="AA45">
            <v>0</v>
          </cell>
          <cell r="AB45">
            <v>0</v>
          </cell>
          <cell r="AC45">
            <v>0</v>
          </cell>
          <cell r="AD45">
            <v>0</v>
          </cell>
          <cell r="AE45">
            <v>0</v>
          </cell>
          <cell r="AF45">
            <v>0</v>
          </cell>
          <cell r="AG45">
            <v>0</v>
          </cell>
          <cell r="AH45">
            <v>0</v>
          </cell>
          <cell r="AI45">
            <v>0</v>
          </cell>
          <cell r="AJ45">
            <v>0</v>
          </cell>
          <cell r="AK45">
            <v>0</v>
          </cell>
          <cell r="AL45">
            <v>2.8123881000000006</v>
          </cell>
          <cell r="AM45" t="str">
            <v>dec</v>
          </cell>
          <cell r="AN45">
            <v>0</v>
          </cell>
          <cell r="AO45">
            <v>0</v>
          </cell>
          <cell r="AP45">
            <v>0</v>
          </cell>
          <cell r="AQ45">
            <v>0</v>
          </cell>
          <cell r="AR45">
            <v>0</v>
          </cell>
          <cell r="AS45">
            <v>0</v>
          </cell>
          <cell r="AT45">
            <v>-5</v>
          </cell>
          <cell r="AU45">
            <v>-5</v>
          </cell>
        </row>
        <row r="46">
          <cell r="A46" t="str">
            <v>2012NBRPAdmin Reduction</v>
          </cell>
          <cell r="B46" t="str">
            <v>2012N</v>
          </cell>
          <cell r="C46" t="str">
            <v>BRP</v>
          </cell>
          <cell r="D46" t="str">
            <v>Admin Reduction</v>
          </cell>
          <cell r="E46">
            <v>12</v>
          </cell>
          <cell r="F46">
            <v>0</v>
          </cell>
          <cell r="G46">
            <v>0</v>
          </cell>
          <cell r="H46">
            <v>0</v>
          </cell>
          <cell r="I46">
            <v>0</v>
          </cell>
          <cell r="J46">
            <v>0</v>
          </cell>
          <cell r="K46">
            <v>0</v>
          </cell>
          <cell r="L46">
            <v>0</v>
          </cell>
          <cell r="M46">
            <v>0.94699999999999995</v>
          </cell>
          <cell r="N46">
            <v>0</v>
          </cell>
          <cell r="O46">
            <v>0.17652080000000001</v>
          </cell>
          <cell r="P46">
            <v>0</v>
          </cell>
          <cell r="Q46">
            <v>7.04568E-2</v>
          </cell>
          <cell r="R46">
            <v>9.9529699999999999E-2</v>
          </cell>
          <cell r="S46">
            <v>0</v>
          </cell>
          <cell r="T46">
            <v>0</v>
          </cell>
          <cell r="U46">
            <v>0</v>
          </cell>
          <cell r="V46">
            <v>0</v>
          </cell>
          <cell r="W46">
            <v>0</v>
          </cell>
          <cell r="X46">
            <v>0</v>
          </cell>
          <cell r="Y46">
            <v>0</v>
          </cell>
          <cell r="Z46">
            <v>0</v>
          </cell>
          <cell r="AA46">
            <v>0</v>
          </cell>
          <cell r="AB46">
            <v>0</v>
          </cell>
          <cell r="AC46">
            <v>0</v>
          </cell>
          <cell r="AD46">
            <v>0</v>
          </cell>
          <cell r="AE46">
            <v>0</v>
          </cell>
          <cell r="AF46">
            <v>0</v>
          </cell>
          <cell r="AG46">
            <v>0</v>
          </cell>
          <cell r="AH46">
            <v>0</v>
          </cell>
          <cell r="AI46">
            <v>0</v>
          </cell>
          <cell r="AJ46">
            <v>0</v>
          </cell>
          <cell r="AK46">
            <v>0</v>
          </cell>
          <cell r="AL46">
            <v>1.2935072999999999</v>
          </cell>
          <cell r="AM46" t="str">
            <v>dec</v>
          </cell>
          <cell r="AN46">
            <v>0</v>
          </cell>
          <cell r="AO46">
            <v>0</v>
          </cell>
          <cell r="AP46">
            <v>0</v>
          </cell>
          <cell r="AQ46">
            <v>0</v>
          </cell>
          <cell r="AR46">
            <v>0</v>
          </cell>
          <cell r="AS46">
            <v>5</v>
          </cell>
          <cell r="AT46">
            <v>0</v>
          </cell>
          <cell r="AU46">
            <v>5</v>
          </cell>
        </row>
        <row r="47">
          <cell r="A47" t="str">
            <v>2012NBRPStaff Reduction</v>
          </cell>
          <cell r="B47" t="str">
            <v>2012N</v>
          </cell>
          <cell r="C47" t="str">
            <v>BRP</v>
          </cell>
          <cell r="D47" t="str">
            <v>Staff Reduction</v>
          </cell>
          <cell r="E47">
            <v>13</v>
          </cell>
          <cell r="F47">
            <v>0</v>
          </cell>
          <cell r="G47">
            <v>0</v>
          </cell>
          <cell r="H47">
            <v>0</v>
          </cell>
          <cell r="I47">
            <v>0</v>
          </cell>
          <cell r="J47">
            <v>0</v>
          </cell>
          <cell r="K47">
            <v>0</v>
          </cell>
          <cell r="L47">
            <v>0</v>
          </cell>
          <cell r="M47">
            <v>0.17699999999999999</v>
          </cell>
          <cell r="N47">
            <v>0</v>
          </cell>
          <cell r="O47">
            <v>3.2992800000000003E-2</v>
          </cell>
          <cell r="P47">
            <v>0</v>
          </cell>
          <cell r="Q47">
            <v>1.3168800000000001E-2</v>
          </cell>
          <cell r="R47">
            <v>1.86027E-2</v>
          </cell>
          <cell r="S47">
            <v>0</v>
          </cell>
          <cell r="T47">
            <v>0</v>
          </cell>
          <cell r="U47">
            <v>0</v>
          </cell>
          <cell r="V47">
            <v>0</v>
          </cell>
          <cell r="W47">
            <v>0</v>
          </cell>
          <cell r="X47">
            <v>0</v>
          </cell>
          <cell r="Y47">
            <v>0</v>
          </cell>
          <cell r="Z47">
            <v>0</v>
          </cell>
          <cell r="AA47">
            <v>0</v>
          </cell>
          <cell r="AB47">
            <v>0</v>
          </cell>
          <cell r="AC47">
            <v>0</v>
          </cell>
          <cell r="AD47">
            <v>0</v>
          </cell>
          <cell r="AE47">
            <v>0</v>
          </cell>
          <cell r="AF47">
            <v>0</v>
          </cell>
          <cell r="AG47">
            <v>0</v>
          </cell>
          <cell r="AH47">
            <v>0</v>
          </cell>
          <cell r="AI47">
            <v>0</v>
          </cell>
          <cell r="AJ47">
            <v>0</v>
          </cell>
          <cell r="AK47">
            <v>0</v>
          </cell>
          <cell r="AL47">
            <v>0.24176429999999999</v>
          </cell>
          <cell r="AM47" t="str">
            <v>dec</v>
          </cell>
          <cell r="AN47">
            <v>-1</v>
          </cell>
          <cell r="AO47">
            <v>1</v>
          </cell>
          <cell r="AP47">
            <v>-7</v>
          </cell>
          <cell r="AQ47">
            <v>0</v>
          </cell>
          <cell r="AR47">
            <v>0</v>
          </cell>
          <cell r="AS47">
            <v>0</v>
          </cell>
          <cell r="AT47">
            <v>0</v>
          </cell>
          <cell r="AU47">
            <v>-7</v>
          </cell>
        </row>
        <row r="48">
          <cell r="A48" t="str">
            <v>2012NBRPProject Deferrals/ IT</v>
          </cell>
          <cell r="B48" t="str">
            <v>2012N</v>
          </cell>
          <cell r="C48" t="str">
            <v>BRP</v>
          </cell>
          <cell r="D48" t="str">
            <v>Project Deferrals/ IT</v>
          </cell>
          <cell r="E48">
            <v>14</v>
          </cell>
          <cell r="F48">
            <v>0</v>
          </cell>
          <cell r="G48">
            <v>0</v>
          </cell>
          <cell r="H48">
            <v>0</v>
          </cell>
          <cell r="I48">
            <v>0</v>
          </cell>
          <cell r="J48">
            <v>0</v>
          </cell>
          <cell r="K48">
            <v>0</v>
          </cell>
          <cell r="L48">
            <v>0</v>
          </cell>
          <cell r="M48">
            <v>3.6999999999999998E-2</v>
          </cell>
          <cell r="N48">
            <v>6.9000000000000006E-2</v>
          </cell>
          <cell r="O48">
            <v>6.8967999999999998E-3</v>
          </cell>
          <cell r="P48">
            <v>0</v>
          </cell>
          <cell r="Q48">
            <v>7.8864000000000017E-3</v>
          </cell>
          <cell r="R48">
            <v>9.5604999999999996E-3</v>
          </cell>
          <cell r="S48">
            <v>0</v>
          </cell>
          <cell r="T48">
            <v>0</v>
          </cell>
          <cell r="U48">
            <v>0</v>
          </cell>
          <cell r="V48">
            <v>0</v>
          </cell>
          <cell r="W48">
            <v>0</v>
          </cell>
          <cell r="X48">
            <v>0</v>
          </cell>
          <cell r="Y48">
            <v>0</v>
          </cell>
          <cell r="Z48">
            <v>0</v>
          </cell>
          <cell r="AA48">
            <v>0</v>
          </cell>
          <cell r="AB48">
            <v>0.16</v>
          </cell>
          <cell r="AC48">
            <v>0</v>
          </cell>
          <cell r="AD48">
            <v>0</v>
          </cell>
          <cell r="AE48">
            <v>0</v>
          </cell>
          <cell r="AF48">
            <v>0</v>
          </cell>
          <cell r="AG48">
            <v>0</v>
          </cell>
          <cell r="AH48">
            <v>0</v>
          </cell>
          <cell r="AI48">
            <v>0</v>
          </cell>
          <cell r="AJ48">
            <v>0</v>
          </cell>
          <cell r="AK48">
            <v>0</v>
          </cell>
          <cell r="AL48">
            <v>0.29034369999999998</v>
          </cell>
          <cell r="AM48" t="str">
            <v>dec</v>
          </cell>
          <cell r="AN48">
            <v>0</v>
          </cell>
          <cell r="AO48">
            <v>0</v>
          </cell>
          <cell r="AP48">
            <v>0</v>
          </cell>
          <cell r="AQ48">
            <v>0</v>
          </cell>
          <cell r="AR48">
            <v>0</v>
          </cell>
          <cell r="AS48">
            <v>0</v>
          </cell>
          <cell r="AT48">
            <v>0</v>
          </cell>
          <cell r="AU48">
            <v>0</v>
          </cell>
        </row>
        <row r="49">
          <cell r="A49" t="str">
            <v>2012NBRPFull Regionalization</v>
          </cell>
          <cell r="B49" t="str">
            <v>2012N</v>
          </cell>
          <cell r="C49" t="str">
            <v>BRP</v>
          </cell>
          <cell r="D49" t="str">
            <v>Full Regionalization</v>
          </cell>
          <cell r="E49">
            <v>15</v>
          </cell>
          <cell r="F49">
            <v>0</v>
          </cell>
          <cell r="G49">
            <v>0</v>
          </cell>
          <cell r="H49">
            <v>0</v>
          </cell>
          <cell r="I49">
            <v>0</v>
          </cell>
          <cell r="J49">
            <v>0</v>
          </cell>
          <cell r="K49">
            <v>0</v>
          </cell>
          <cell r="L49">
            <v>0</v>
          </cell>
          <cell r="M49">
            <v>0</v>
          </cell>
          <cell r="N49">
            <v>0</v>
          </cell>
          <cell r="O49">
            <v>0</v>
          </cell>
          <cell r="P49">
            <v>0</v>
          </cell>
          <cell r="Q49">
            <v>0</v>
          </cell>
          <cell r="R49">
            <v>0</v>
          </cell>
          <cell r="S49">
            <v>0</v>
          </cell>
          <cell r="T49">
            <v>0</v>
          </cell>
          <cell r="U49">
            <v>0</v>
          </cell>
          <cell r="V49">
            <v>0</v>
          </cell>
          <cell r="W49">
            <v>0</v>
          </cell>
          <cell r="X49">
            <v>0</v>
          </cell>
          <cell r="Y49">
            <v>0</v>
          </cell>
          <cell r="Z49">
            <v>0</v>
          </cell>
          <cell r="AA49">
            <v>0</v>
          </cell>
          <cell r="AB49">
            <v>0</v>
          </cell>
          <cell r="AC49">
            <v>0</v>
          </cell>
          <cell r="AD49">
            <v>0</v>
          </cell>
          <cell r="AE49">
            <v>0</v>
          </cell>
          <cell r="AF49">
            <v>0</v>
          </cell>
          <cell r="AG49">
            <v>0</v>
          </cell>
          <cell r="AH49">
            <v>0</v>
          </cell>
          <cell r="AI49">
            <v>0</v>
          </cell>
          <cell r="AJ49">
            <v>0</v>
          </cell>
          <cell r="AK49">
            <v>0</v>
          </cell>
          <cell r="AL49">
            <v>0</v>
          </cell>
          <cell r="AM49" t="str">
            <v>dec</v>
          </cell>
          <cell r="AN49">
            <v>0</v>
          </cell>
          <cell r="AO49">
            <v>0</v>
          </cell>
          <cell r="AP49">
            <v>0</v>
          </cell>
          <cell r="AQ49">
            <v>0</v>
          </cell>
          <cell r="AR49">
            <v>0</v>
          </cell>
          <cell r="AS49">
            <v>-1</v>
          </cell>
          <cell r="AT49">
            <v>0</v>
          </cell>
          <cell r="AU49">
            <v>-1</v>
          </cell>
        </row>
        <row r="50">
          <cell r="A50" t="str">
            <v>2013NBRPShop Program</v>
          </cell>
          <cell r="B50" t="str">
            <v>2013N</v>
          </cell>
          <cell r="C50" t="str">
            <v>BRP</v>
          </cell>
          <cell r="D50" t="str">
            <v>Shop Program</v>
          </cell>
          <cell r="E50">
            <v>3</v>
          </cell>
          <cell r="F50">
            <v>0</v>
          </cell>
          <cell r="G50">
            <v>0</v>
          </cell>
          <cell r="H50">
            <v>0</v>
          </cell>
          <cell r="I50">
            <v>0</v>
          </cell>
          <cell r="J50">
            <v>0</v>
          </cell>
          <cell r="K50">
            <v>0</v>
          </cell>
          <cell r="L50">
            <v>0</v>
          </cell>
          <cell r="M50">
            <v>-0.28599999999999998</v>
          </cell>
          <cell r="N50">
            <v>0.33800000000000002</v>
          </cell>
          <cell r="O50">
            <v>-5.3310400000000001E-2</v>
          </cell>
          <cell r="P50">
            <v>0</v>
          </cell>
          <cell r="Q50">
            <v>3.8688000000000038E-3</v>
          </cell>
          <cell r="R50">
            <v>-2.2749999999999992E-3</v>
          </cell>
          <cell r="S50">
            <v>0</v>
          </cell>
          <cell r="T50">
            <v>0</v>
          </cell>
          <cell r="U50">
            <v>0</v>
          </cell>
          <cell r="V50">
            <v>0</v>
          </cell>
          <cell r="W50">
            <v>0</v>
          </cell>
          <cell r="X50">
            <v>0</v>
          </cell>
          <cell r="Y50">
            <v>0</v>
          </cell>
          <cell r="Z50">
            <v>0</v>
          </cell>
          <cell r="AA50">
            <v>0</v>
          </cell>
          <cell r="AB50">
            <v>0</v>
          </cell>
          <cell r="AC50">
            <v>0</v>
          </cell>
          <cell r="AD50">
            <v>0</v>
          </cell>
          <cell r="AE50">
            <v>0</v>
          </cell>
          <cell r="AF50">
            <v>0</v>
          </cell>
          <cell r="AG50">
            <v>0</v>
          </cell>
          <cell r="AH50">
            <v>0</v>
          </cell>
          <cell r="AI50">
            <v>0</v>
          </cell>
          <cell r="AJ50">
            <v>0</v>
          </cell>
          <cell r="AK50">
            <v>0</v>
          </cell>
          <cell r="AL50">
            <v>2.8340000000004993E-4</v>
          </cell>
          <cell r="AM50" t="str">
            <v>dec</v>
          </cell>
          <cell r="AN50">
            <v>-4</v>
          </cell>
          <cell r="AO50">
            <v>-6</v>
          </cell>
          <cell r="AP50">
            <v>-3</v>
          </cell>
          <cell r="AQ50">
            <v>0</v>
          </cell>
          <cell r="AR50">
            <v>0</v>
          </cell>
          <cell r="AS50">
            <v>0</v>
          </cell>
          <cell r="AT50">
            <v>0</v>
          </cell>
          <cell r="AU50">
            <v>-13</v>
          </cell>
        </row>
        <row r="51">
          <cell r="A51" t="str">
            <v xml:space="preserve">2013NBRPTransmission Recycling </v>
          </cell>
          <cell r="B51" t="str">
            <v>2013N</v>
          </cell>
          <cell r="C51" t="str">
            <v>BRP</v>
          </cell>
          <cell r="D51" t="str">
            <v xml:space="preserve">Transmission Recycling </v>
          </cell>
          <cell r="E51">
            <v>4</v>
          </cell>
          <cell r="F51">
            <v>0</v>
          </cell>
          <cell r="G51">
            <v>0</v>
          </cell>
          <cell r="H51">
            <v>0</v>
          </cell>
          <cell r="I51">
            <v>0</v>
          </cell>
          <cell r="J51">
            <v>0</v>
          </cell>
          <cell r="K51">
            <v>0</v>
          </cell>
          <cell r="L51">
            <v>0</v>
          </cell>
          <cell r="M51">
            <v>0</v>
          </cell>
          <cell r="N51">
            <v>0</v>
          </cell>
          <cell r="O51">
            <v>0</v>
          </cell>
          <cell r="P51">
            <v>0</v>
          </cell>
          <cell r="Q51">
            <v>0</v>
          </cell>
          <cell r="R51">
            <v>0</v>
          </cell>
          <cell r="S51">
            <v>0</v>
          </cell>
          <cell r="T51">
            <v>0</v>
          </cell>
          <cell r="U51">
            <v>0</v>
          </cell>
          <cell r="V51">
            <v>0</v>
          </cell>
          <cell r="W51">
            <v>0</v>
          </cell>
          <cell r="X51">
            <v>0</v>
          </cell>
          <cell r="Y51">
            <v>0</v>
          </cell>
          <cell r="Z51">
            <v>0</v>
          </cell>
          <cell r="AA51">
            <v>0</v>
          </cell>
          <cell r="AB51">
            <v>0</v>
          </cell>
          <cell r="AC51">
            <v>0</v>
          </cell>
          <cell r="AD51">
            <v>0</v>
          </cell>
          <cell r="AE51">
            <v>0</v>
          </cell>
          <cell r="AF51">
            <v>0</v>
          </cell>
          <cell r="AG51">
            <v>0</v>
          </cell>
          <cell r="AH51">
            <v>0</v>
          </cell>
          <cell r="AI51">
            <v>0</v>
          </cell>
          <cell r="AJ51">
            <v>0</v>
          </cell>
          <cell r="AK51">
            <v>0</v>
          </cell>
          <cell r="AL51">
            <v>0</v>
          </cell>
          <cell r="AM51" t="str">
            <v>dec</v>
          </cell>
          <cell r="AN51">
            <v>-4</v>
          </cell>
          <cell r="AO51">
            <v>-6</v>
          </cell>
          <cell r="AP51">
            <v>-3</v>
          </cell>
          <cell r="AQ51">
            <v>0</v>
          </cell>
          <cell r="AR51">
            <v>0</v>
          </cell>
          <cell r="AS51">
            <v>0</v>
          </cell>
          <cell r="AT51">
            <v>0</v>
          </cell>
          <cell r="AU51">
            <v>-13</v>
          </cell>
        </row>
        <row r="52">
          <cell r="A52" t="str">
            <v>2013NBRPHastus</v>
          </cell>
          <cell r="B52" t="str">
            <v>2013N</v>
          </cell>
          <cell r="C52" t="str">
            <v>BRP</v>
          </cell>
          <cell r="D52" t="str">
            <v>Hastus</v>
          </cell>
          <cell r="E52">
            <v>5</v>
          </cell>
          <cell r="F52">
            <v>0</v>
          </cell>
          <cell r="G52">
            <v>0</v>
          </cell>
          <cell r="H52">
            <v>0</v>
          </cell>
          <cell r="I52">
            <v>0</v>
          </cell>
          <cell r="J52">
            <v>0</v>
          </cell>
          <cell r="K52">
            <v>0</v>
          </cell>
          <cell r="L52">
            <v>0</v>
          </cell>
          <cell r="M52">
            <v>-5.8999999999999997E-2</v>
          </cell>
          <cell r="N52">
            <v>1.3320000000000001</v>
          </cell>
          <cell r="O52">
            <v>-1.09976E-2</v>
          </cell>
          <cell r="P52">
            <v>0</v>
          </cell>
          <cell r="Q52">
            <v>4.010080000000002E-2</v>
          </cell>
          <cell r="R52">
            <v>0.10328950000000001</v>
          </cell>
          <cell r="S52">
            <v>0</v>
          </cell>
          <cell r="T52">
            <v>0</v>
          </cell>
          <cell r="U52">
            <v>0</v>
          </cell>
          <cell r="V52">
            <v>0</v>
          </cell>
          <cell r="W52">
            <v>0</v>
          </cell>
          <cell r="X52">
            <v>0</v>
          </cell>
          <cell r="Y52">
            <v>0</v>
          </cell>
          <cell r="Z52">
            <v>0</v>
          </cell>
          <cell r="AA52">
            <v>0</v>
          </cell>
          <cell r="AB52">
            <v>0</v>
          </cell>
          <cell r="AC52">
            <v>0</v>
          </cell>
          <cell r="AD52">
            <v>0</v>
          </cell>
          <cell r="AE52">
            <v>0</v>
          </cell>
          <cell r="AF52">
            <v>0</v>
          </cell>
          <cell r="AG52">
            <v>0</v>
          </cell>
          <cell r="AH52">
            <v>0</v>
          </cell>
          <cell r="AI52">
            <v>0</v>
          </cell>
          <cell r="AJ52">
            <v>0</v>
          </cell>
          <cell r="AK52">
            <v>0</v>
          </cell>
          <cell r="AL52">
            <v>1.4053927000000002</v>
          </cell>
          <cell r="AM52" t="str">
            <v>dec</v>
          </cell>
          <cell r="AN52">
            <v>0</v>
          </cell>
          <cell r="AO52">
            <v>0</v>
          </cell>
          <cell r="AP52">
            <v>0</v>
          </cell>
          <cell r="AQ52">
            <v>0</v>
          </cell>
          <cell r="AR52">
            <v>0</v>
          </cell>
          <cell r="AS52">
            <v>0</v>
          </cell>
          <cell r="AT52">
            <v>0</v>
          </cell>
          <cell r="AU52">
            <v>0</v>
          </cell>
        </row>
        <row r="53">
          <cell r="A53" t="str">
            <v>2013NBRPWheelchair Mtce</v>
          </cell>
          <cell r="B53" t="str">
            <v>2013N</v>
          </cell>
          <cell r="C53" t="str">
            <v>BRP</v>
          </cell>
          <cell r="D53" t="str">
            <v>Wheelchair Mtce</v>
          </cell>
          <cell r="E53">
            <v>6</v>
          </cell>
          <cell r="F53">
            <v>0</v>
          </cell>
          <cell r="G53">
            <v>0</v>
          </cell>
          <cell r="H53">
            <v>0</v>
          </cell>
          <cell r="I53">
            <v>0</v>
          </cell>
          <cell r="J53">
            <v>0</v>
          </cell>
          <cell r="K53">
            <v>0</v>
          </cell>
          <cell r="L53">
            <v>0</v>
          </cell>
          <cell r="M53">
            <v>5.6000000000000001E-2</v>
          </cell>
          <cell r="N53">
            <v>0</v>
          </cell>
          <cell r="O53">
            <v>1.04384E-2</v>
          </cell>
          <cell r="P53">
            <v>0</v>
          </cell>
          <cell r="Q53">
            <v>4.1664000000000007E-3</v>
          </cell>
          <cell r="R53">
            <v>5.8856000000000004E-3</v>
          </cell>
          <cell r="S53">
            <v>0</v>
          </cell>
          <cell r="T53">
            <v>0</v>
          </cell>
          <cell r="U53">
            <v>0</v>
          </cell>
          <cell r="V53">
            <v>0</v>
          </cell>
          <cell r="W53">
            <v>0</v>
          </cell>
          <cell r="X53">
            <v>0</v>
          </cell>
          <cell r="Y53">
            <v>0</v>
          </cell>
          <cell r="Z53">
            <v>0</v>
          </cell>
          <cell r="AA53">
            <v>0</v>
          </cell>
          <cell r="AB53">
            <v>0</v>
          </cell>
          <cell r="AC53">
            <v>0</v>
          </cell>
          <cell r="AD53">
            <v>0</v>
          </cell>
          <cell r="AE53">
            <v>0</v>
          </cell>
          <cell r="AF53">
            <v>0</v>
          </cell>
          <cell r="AG53">
            <v>0</v>
          </cell>
          <cell r="AH53">
            <v>0</v>
          </cell>
          <cell r="AI53">
            <v>0</v>
          </cell>
          <cell r="AJ53">
            <v>0</v>
          </cell>
          <cell r="AK53">
            <v>0</v>
          </cell>
          <cell r="AL53">
            <v>7.6490400000000014E-2</v>
          </cell>
          <cell r="AM53" t="str">
            <v>dec</v>
          </cell>
          <cell r="AN53">
            <v>0</v>
          </cell>
          <cell r="AO53">
            <v>1</v>
          </cell>
          <cell r="AP53">
            <v>0</v>
          </cell>
          <cell r="AQ53">
            <v>0</v>
          </cell>
          <cell r="AR53">
            <v>0</v>
          </cell>
          <cell r="AS53">
            <v>0</v>
          </cell>
          <cell r="AT53">
            <v>0</v>
          </cell>
          <cell r="AU53">
            <v>1</v>
          </cell>
        </row>
        <row r="54">
          <cell r="A54" t="str">
            <v xml:space="preserve">2013NBRPShifting </v>
          </cell>
          <cell r="B54" t="str">
            <v>2013N</v>
          </cell>
          <cell r="C54" t="str">
            <v>BRP</v>
          </cell>
          <cell r="D54" t="str">
            <v xml:space="preserve">Shifting </v>
          </cell>
          <cell r="E54">
            <v>7</v>
          </cell>
          <cell r="F54">
            <v>0</v>
          </cell>
          <cell r="G54">
            <v>0</v>
          </cell>
          <cell r="H54">
            <v>0</v>
          </cell>
          <cell r="I54">
            <v>0</v>
          </cell>
          <cell r="J54">
            <v>0</v>
          </cell>
          <cell r="K54">
            <v>0</v>
          </cell>
          <cell r="L54">
            <v>0</v>
          </cell>
          <cell r="M54">
            <v>0.37</v>
          </cell>
          <cell r="N54">
            <v>0</v>
          </cell>
          <cell r="O54">
            <v>6.8968000000000002E-2</v>
          </cell>
          <cell r="P54">
            <v>0</v>
          </cell>
          <cell r="Q54">
            <v>2.7528000000000004E-2</v>
          </cell>
          <cell r="R54">
            <v>3.8886999999999998E-2</v>
          </cell>
          <cell r="S54">
            <v>0</v>
          </cell>
          <cell r="T54">
            <v>0</v>
          </cell>
          <cell r="U54">
            <v>0</v>
          </cell>
          <cell r="V54">
            <v>0</v>
          </cell>
          <cell r="W54">
            <v>0</v>
          </cell>
          <cell r="X54">
            <v>0</v>
          </cell>
          <cell r="Y54">
            <v>0</v>
          </cell>
          <cell r="Z54">
            <v>0</v>
          </cell>
          <cell r="AA54">
            <v>0</v>
          </cell>
          <cell r="AB54">
            <v>0</v>
          </cell>
          <cell r="AC54">
            <v>0</v>
          </cell>
          <cell r="AD54">
            <v>0</v>
          </cell>
          <cell r="AE54">
            <v>0</v>
          </cell>
          <cell r="AF54">
            <v>0</v>
          </cell>
          <cell r="AG54">
            <v>0</v>
          </cell>
          <cell r="AH54">
            <v>0</v>
          </cell>
          <cell r="AI54">
            <v>0</v>
          </cell>
          <cell r="AJ54">
            <v>0</v>
          </cell>
          <cell r="AK54">
            <v>0</v>
          </cell>
          <cell r="AL54">
            <v>0.50538300000000003</v>
          </cell>
          <cell r="AM54" t="str">
            <v>dec</v>
          </cell>
          <cell r="AN54">
            <v>0</v>
          </cell>
          <cell r="AO54">
            <v>0</v>
          </cell>
          <cell r="AP54">
            <v>0</v>
          </cell>
          <cell r="AQ54">
            <v>0</v>
          </cell>
          <cell r="AR54">
            <v>0</v>
          </cell>
          <cell r="AS54">
            <v>0</v>
          </cell>
          <cell r="AT54">
            <v>0</v>
          </cell>
          <cell r="AU54">
            <v>0</v>
          </cell>
        </row>
        <row r="55">
          <cell r="A55" t="str">
            <v>2013NBRPPension</v>
          </cell>
          <cell r="B55" t="str">
            <v>2013N</v>
          </cell>
          <cell r="C55" t="str">
            <v>BRP</v>
          </cell>
          <cell r="D55" t="str">
            <v>Pension</v>
          </cell>
          <cell r="E55">
            <v>8</v>
          </cell>
          <cell r="F55">
            <v>0</v>
          </cell>
          <cell r="G55">
            <v>0</v>
          </cell>
          <cell r="H55">
            <v>0</v>
          </cell>
          <cell r="I55">
            <v>0</v>
          </cell>
          <cell r="J55">
            <v>0</v>
          </cell>
          <cell r="K55">
            <v>0</v>
          </cell>
          <cell r="L55">
            <v>0</v>
          </cell>
          <cell r="M55">
            <v>0</v>
          </cell>
          <cell r="N55">
            <v>0</v>
          </cell>
          <cell r="O55">
            <v>0</v>
          </cell>
          <cell r="P55">
            <v>0</v>
          </cell>
          <cell r="Q55">
            <v>0</v>
          </cell>
          <cell r="R55">
            <v>0</v>
          </cell>
          <cell r="S55">
            <v>0</v>
          </cell>
          <cell r="T55">
            <v>0</v>
          </cell>
          <cell r="U55">
            <v>0</v>
          </cell>
          <cell r="V55">
            <v>0</v>
          </cell>
          <cell r="W55">
            <v>0</v>
          </cell>
          <cell r="X55">
            <v>0</v>
          </cell>
          <cell r="Y55">
            <v>0</v>
          </cell>
          <cell r="Z55">
            <v>0</v>
          </cell>
          <cell r="AA55">
            <v>0</v>
          </cell>
          <cell r="AB55">
            <v>0</v>
          </cell>
          <cell r="AC55">
            <v>0</v>
          </cell>
          <cell r="AD55">
            <v>0</v>
          </cell>
          <cell r="AE55">
            <v>0</v>
          </cell>
          <cell r="AF55">
            <v>0</v>
          </cell>
          <cell r="AG55">
            <v>0</v>
          </cell>
          <cell r="AH55">
            <v>0</v>
          </cell>
          <cell r="AI55">
            <v>0</v>
          </cell>
          <cell r="AJ55">
            <v>0</v>
          </cell>
          <cell r="AK55">
            <v>0</v>
          </cell>
          <cell r="AL55">
            <v>0</v>
          </cell>
          <cell r="AM55" t="str">
            <v>dec</v>
          </cell>
          <cell r="AN55">
            <v>0</v>
          </cell>
          <cell r="AO55">
            <v>0</v>
          </cell>
          <cell r="AP55">
            <v>0</v>
          </cell>
          <cell r="AQ55">
            <v>0</v>
          </cell>
          <cell r="AR55">
            <v>0</v>
          </cell>
          <cell r="AS55">
            <v>0</v>
          </cell>
          <cell r="AT55">
            <v>0</v>
          </cell>
          <cell r="AU55">
            <v>0</v>
          </cell>
        </row>
        <row r="56">
          <cell r="A56" t="str">
            <v>2013NBRPHealth and Welfare</v>
          </cell>
          <cell r="B56" t="str">
            <v>2013N</v>
          </cell>
          <cell r="C56" t="str">
            <v>BRP</v>
          </cell>
          <cell r="D56" t="str">
            <v>Health and Welfare</v>
          </cell>
          <cell r="E56">
            <v>9</v>
          </cell>
          <cell r="F56">
            <v>0</v>
          </cell>
          <cell r="G56">
            <v>0</v>
          </cell>
          <cell r="H56">
            <v>0</v>
          </cell>
          <cell r="I56">
            <v>0</v>
          </cell>
          <cell r="J56">
            <v>0</v>
          </cell>
          <cell r="K56">
            <v>0</v>
          </cell>
          <cell r="L56">
            <v>0</v>
          </cell>
          <cell r="M56">
            <v>0</v>
          </cell>
          <cell r="N56">
            <v>0</v>
          </cell>
          <cell r="O56">
            <v>0</v>
          </cell>
          <cell r="P56">
            <v>0</v>
          </cell>
          <cell r="Q56">
            <v>0</v>
          </cell>
          <cell r="R56">
            <v>0</v>
          </cell>
          <cell r="S56">
            <v>0</v>
          </cell>
          <cell r="T56">
            <v>0</v>
          </cell>
          <cell r="U56">
            <v>0</v>
          </cell>
          <cell r="V56">
            <v>0</v>
          </cell>
          <cell r="W56">
            <v>0</v>
          </cell>
          <cell r="X56">
            <v>0</v>
          </cell>
          <cell r="Y56">
            <v>0</v>
          </cell>
          <cell r="Z56">
            <v>0</v>
          </cell>
          <cell r="AA56">
            <v>0</v>
          </cell>
          <cell r="AB56">
            <v>0</v>
          </cell>
          <cell r="AC56">
            <v>0</v>
          </cell>
          <cell r="AD56">
            <v>0</v>
          </cell>
          <cell r="AE56">
            <v>0</v>
          </cell>
          <cell r="AF56">
            <v>0</v>
          </cell>
          <cell r="AG56">
            <v>0</v>
          </cell>
          <cell r="AH56">
            <v>0</v>
          </cell>
          <cell r="AI56">
            <v>0</v>
          </cell>
          <cell r="AJ56">
            <v>0</v>
          </cell>
          <cell r="AK56">
            <v>0</v>
          </cell>
          <cell r="AL56">
            <v>0</v>
          </cell>
          <cell r="AM56" t="str">
            <v>dec</v>
          </cell>
          <cell r="AN56">
            <v>0</v>
          </cell>
          <cell r="AO56">
            <v>0</v>
          </cell>
          <cell r="AP56">
            <v>0</v>
          </cell>
          <cell r="AQ56">
            <v>0</v>
          </cell>
          <cell r="AR56">
            <v>0</v>
          </cell>
          <cell r="AS56">
            <v>0</v>
          </cell>
          <cell r="AT56">
            <v>0</v>
          </cell>
          <cell r="AU56">
            <v>0</v>
          </cell>
        </row>
        <row r="57">
          <cell r="A57" t="str">
            <v>2013NBRPRapid Procurement</v>
          </cell>
          <cell r="B57" t="str">
            <v>2013N</v>
          </cell>
          <cell r="C57" t="str">
            <v>BRP</v>
          </cell>
          <cell r="D57" t="str">
            <v>Rapid Procurement</v>
          </cell>
          <cell r="E57">
            <v>10</v>
          </cell>
          <cell r="F57">
            <v>0</v>
          </cell>
          <cell r="G57">
            <v>0</v>
          </cell>
          <cell r="H57">
            <v>0</v>
          </cell>
          <cell r="I57">
            <v>0</v>
          </cell>
          <cell r="J57">
            <v>0</v>
          </cell>
          <cell r="K57">
            <v>0</v>
          </cell>
          <cell r="L57">
            <v>0</v>
          </cell>
          <cell r="M57">
            <v>0</v>
          </cell>
          <cell r="N57">
            <v>0</v>
          </cell>
          <cell r="O57">
            <v>0</v>
          </cell>
          <cell r="P57">
            <v>0</v>
          </cell>
          <cell r="Q57">
            <v>0</v>
          </cell>
          <cell r="R57">
            <v>0</v>
          </cell>
          <cell r="S57">
            <v>0</v>
          </cell>
          <cell r="T57">
            <v>0</v>
          </cell>
          <cell r="U57">
            <v>0</v>
          </cell>
          <cell r="V57">
            <v>0</v>
          </cell>
          <cell r="W57">
            <v>0</v>
          </cell>
          <cell r="X57">
            <v>0</v>
          </cell>
          <cell r="Y57">
            <v>0</v>
          </cell>
          <cell r="Z57">
            <v>0</v>
          </cell>
          <cell r="AA57">
            <v>0</v>
          </cell>
          <cell r="AB57">
            <v>0</v>
          </cell>
          <cell r="AC57">
            <v>1E-3</v>
          </cell>
          <cell r="AD57">
            <v>0</v>
          </cell>
          <cell r="AE57">
            <v>0</v>
          </cell>
          <cell r="AF57">
            <v>0</v>
          </cell>
          <cell r="AG57">
            <v>0</v>
          </cell>
          <cell r="AH57">
            <v>0</v>
          </cell>
          <cell r="AI57">
            <v>0</v>
          </cell>
          <cell r="AJ57">
            <v>0</v>
          </cell>
          <cell r="AK57">
            <v>0</v>
          </cell>
          <cell r="AL57">
            <v>1E-3</v>
          </cell>
          <cell r="AM57" t="str">
            <v>dec</v>
          </cell>
          <cell r="AN57">
            <v>0</v>
          </cell>
          <cell r="AO57">
            <v>0</v>
          </cell>
          <cell r="AP57">
            <v>0</v>
          </cell>
          <cell r="AQ57">
            <v>0</v>
          </cell>
          <cell r="AR57">
            <v>0</v>
          </cell>
          <cell r="AS57">
            <v>0</v>
          </cell>
          <cell r="AT57">
            <v>0</v>
          </cell>
          <cell r="AU57">
            <v>0</v>
          </cell>
        </row>
        <row r="58">
          <cell r="A58" t="str">
            <v>2013NBRPAdmin Conolidated</v>
          </cell>
          <cell r="B58" t="str">
            <v>2013N</v>
          </cell>
          <cell r="C58" t="str">
            <v>BRP</v>
          </cell>
          <cell r="D58" t="str">
            <v>Admin Conolidated</v>
          </cell>
          <cell r="E58">
            <v>11</v>
          </cell>
          <cell r="F58">
            <v>0</v>
          </cell>
          <cell r="G58">
            <v>0</v>
          </cell>
          <cell r="H58">
            <v>0</v>
          </cell>
          <cell r="I58">
            <v>0</v>
          </cell>
          <cell r="J58">
            <v>0</v>
          </cell>
          <cell r="K58">
            <v>0</v>
          </cell>
          <cell r="L58">
            <v>0</v>
          </cell>
          <cell r="M58">
            <v>2.0590000000000002</v>
          </cell>
          <cell r="N58">
            <v>0</v>
          </cell>
          <cell r="O58">
            <v>0.38379760000000007</v>
          </cell>
          <cell r="P58">
            <v>0</v>
          </cell>
          <cell r="Q58">
            <v>0.15318960000000004</v>
          </cell>
          <cell r="R58">
            <v>0.21640090000000001</v>
          </cell>
          <cell r="S58">
            <v>0</v>
          </cell>
          <cell r="T58">
            <v>0</v>
          </cell>
          <cell r="U58">
            <v>0</v>
          </cell>
          <cell r="V58">
            <v>0</v>
          </cell>
          <cell r="W58">
            <v>0</v>
          </cell>
          <cell r="X58">
            <v>0</v>
          </cell>
          <cell r="Y58">
            <v>0</v>
          </cell>
          <cell r="Z58">
            <v>0</v>
          </cell>
          <cell r="AA58">
            <v>0</v>
          </cell>
          <cell r="AB58">
            <v>0</v>
          </cell>
          <cell r="AC58">
            <v>0</v>
          </cell>
          <cell r="AD58">
            <v>0</v>
          </cell>
          <cell r="AE58">
            <v>0</v>
          </cell>
          <cell r="AF58">
            <v>0</v>
          </cell>
          <cell r="AG58">
            <v>0</v>
          </cell>
          <cell r="AH58">
            <v>0</v>
          </cell>
          <cell r="AI58">
            <v>0</v>
          </cell>
          <cell r="AJ58">
            <v>0</v>
          </cell>
          <cell r="AK58">
            <v>0</v>
          </cell>
          <cell r="AL58">
            <v>2.8123881000000006</v>
          </cell>
          <cell r="AM58" t="str">
            <v>dec</v>
          </cell>
          <cell r="AN58">
            <v>0</v>
          </cell>
          <cell r="AO58">
            <v>0</v>
          </cell>
          <cell r="AP58">
            <v>0</v>
          </cell>
          <cell r="AQ58">
            <v>0</v>
          </cell>
          <cell r="AR58">
            <v>0</v>
          </cell>
          <cell r="AS58">
            <v>0</v>
          </cell>
          <cell r="AT58">
            <v>-5</v>
          </cell>
          <cell r="AU58">
            <v>-5</v>
          </cell>
        </row>
        <row r="59">
          <cell r="A59" t="str">
            <v>2013NBRPAdmin Reduction</v>
          </cell>
          <cell r="B59" t="str">
            <v>2013N</v>
          </cell>
          <cell r="C59" t="str">
            <v>BRP</v>
          </cell>
          <cell r="D59" t="str">
            <v>Admin Reduction</v>
          </cell>
          <cell r="E59">
            <v>12</v>
          </cell>
          <cell r="F59">
            <v>0</v>
          </cell>
          <cell r="G59">
            <v>0</v>
          </cell>
          <cell r="H59">
            <v>0</v>
          </cell>
          <cell r="I59">
            <v>0</v>
          </cell>
          <cell r="J59">
            <v>0</v>
          </cell>
          <cell r="K59">
            <v>0</v>
          </cell>
          <cell r="L59">
            <v>0</v>
          </cell>
          <cell r="M59">
            <v>0.94699999999999995</v>
          </cell>
          <cell r="N59">
            <v>0</v>
          </cell>
          <cell r="O59">
            <v>0.17652080000000001</v>
          </cell>
          <cell r="P59">
            <v>0</v>
          </cell>
          <cell r="Q59">
            <v>7.04568E-2</v>
          </cell>
          <cell r="R59">
            <v>9.9529699999999999E-2</v>
          </cell>
          <cell r="S59">
            <v>0</v>
          </cell>
          <cell r="T59">
            <v>0</v>
          </cell>
          <cell r="U59">
            <v>0</v>
          </cell>
          <cell r="V59">
            <v>0</v>
          </cell>
          <cell r="W59">
            <v>0</v>
          </cell>
          <cell r="X59">
            <v>0</v>
          </cell>
          <cell r="Y59">
            <v>0</v>
          </cell>
          <cell r="Z59">
            <v>0</v>
          </cell>
          <cell r="AA59">
            <v>0</v>
          </cell>
          <cell r="AB59">
            <v>0</v>
          </cell>
          <cell r="AC59">
            <v>0</v>
          </cell>
          <cell r="AD59">
            <v>0</v>
          </cell>
          <cell r="AE59">
            <v>0</v>
          </cell>
          <cell r="AF59">
            <v>0</v>
          </cell>
          <cell r="AG59">
            <v>0</v>
          </cell>
          <cell r="AH59">
            <v>0</v>
          </cell>
          <cell r="AI59">
            <v>0</v>
          </cell>
          <cell r="AJ59">
            <v>0</v>
          </cell>
          <cell r="AK59">
            <v>0</v>
          </cell>
          <cell r="AL59">
            <v>1.2935072999999999</v>
          </cell>
          <cell r="AM59" t="str">
            <v>dec</v>
          </cell>
          <cell r="AN59">
            <v>0</v>
          </cell>
          <cell r="AO59">
            <v>0</v>
          </cell>
          <cell r="AP59">
            <v>0</v>
          </cell>
          <cell r="AQ59">
            <v>0</v>
          </cell>
          <cell r="AR59">
            <v>0</v>
          </cell>
          <cell r="AS59">
            <v>5</v>
          </cell>
          <cell r="AT59">
            <v>0</v>
          </cell>
          <cell r="AU59">
            <v>5</v>
          </cell>
        </row>
        <row r="60">
          <cell r="A60" t="str">
            <v>2013NBRPStaff Reduction</v>
          </cell>
          <cell r="B60" t="str">
            <v>2013N</v>
          </cell>
          <cell r="C60" t="str">
            <v>BRP</v>
          </cell>
          <cell r="D60" t="str">
            <v>Staff Reduction</v>
          </cell>
          <cell r="E60">
            <v>13</v>
          </cell>
          <cell r="F60">
            <v>0</v>
          </cell>
          <cell r="G60">
            <v>0</v>
          </cell>
          <cell r="H60">
            <v>0</v>
          </cell>
          <cell r="I60">
            <v>0</v>
          </cell>
          <cell r="J60">
            <v>0</v>
          </cell>
          <cell r="K60">
            <v>0</v>
          </cell>
          <cell r="L60">
            <v>0</v>
          </cell>
          <cell r="M60">
            <v>0.17699999999999999</v>
          </cell>
          <cell r="N60">
            <v>0</v>
          </cell>
          <cell r="O60">
            <v>3.2992800000000003E-2</v>
          </cell>
          <cell r="P60">
            <v>0</v>
          </cell>
          <cell r="Q60">
            <v>1.3168800000000001E-2</v>
          </cell>
          <cell r="R60">
            <v>1.86027E-2</v>
          </cell>
          <cell r="S60">
            <v>0</v>
          </cell>
          <cell r="T60">
            <v>0</v>
          </cell>
          <cell r="U60">
            <v>0</v>
          </cell>
          <cell r="V60">
            <v>0</v>
          </cell>
          <cell r="W60">
            <v>0</v>
          </cell>
          <cell r="X60">
            <v>0</v>
          </cell>
          <cell r="Y60">
            <v>0</v>
          </cell>
          <cell r="Z60">
            <v>0</v>
          </cell>
          <cell r="AA60">
            <v>0</v>
          </cell>
          <cell r="AB60">
            <v>0</v>
          </cell>
          <cell r="AC60">
            <v>0</v>
          </cell>
          <cell r="AD60">
            <v>0</v>
          </cell>
          <cell r="AE60">
            <v>0</v>
          </cell>
          <cell r="AF60">
            <v>0</v>
          </cell>
          <cell r="AG60">
            <v>0</v>
          </cell>
          <cell r="AH60">
            <v>0</v>
          </cell>
          <cell r="AI60">
            <v>0</v>
          </cell>
          <cell r="AJ60">
            <v>0</v>
          </cell>
          <cell r="AK60">
            <v>0</v>
          </cell>
          <cell r="AL60">
            <v>0.24176429999999999</v>
          </cell>
          <cell r="AM60" t="str">
            <v>dec</v>
          </cell>
          <cell r="AN60">
            <v>-1</v>
          </cell>
          <cell r="AO60">
            <v>1</v>
          </cell>
          <cell r="AP60">
            <v>-7</v>
          </cell>
          <cell r="AQ60">
            <v>0</v>
          </cell>
          <cell r="AR60">
            <v>0</v>
          </cell>
          <cell r="AS60">
            <v>0</v>
          </cell>
          <cell r="AT60">
            <v>0</v>
          </cell>
          <cell r="AU60">
            <v>-7</v>
          </cell>
        </row>
        <row r="61">
          <cell r="A61" t="str">
            <v>2013NBRPProject Deferrals/ IT</v>
          </cell>
          <cell r="B61" t="str">
            <v>2013N</v>
          </cell>
          <cell r="C61" t="str">
            <v>BRP</v>
          </cell>
          <cell r="D61" t="str">
            <v>Project Deferrals/ IT</v>
          </cell>
          <cell r="E61">
            <v>14</v>
          </cell>
          <cell r="F61">
            <v>0</v>
          </cell>
          <cell r="G61">
            <v>0</v>
          </cell>
          <cell r="H61">
            <v>0</v>
          </cell>
          <cell r="I61">
            <v>0</v>
          </cell>
          <cell r="J61">
            <v>0</v>
          </cell>
          <cell r="K61">
            <v>0</v>
          </cell>
          <cell r="L61">
            <v>0</v>
          </cell>
          <cell r="M61">
            <v>3.6999999999999998E-2</v>
          </cell>
          <cell r="N61">
            <v>6.9000000000000006E-2</v>
          </cell>
          <cell r="O61">
            <v>6.8967999999999998E-3</v>
          </cell>
          <cell r="P61">
            <v>0</v>
          </cell>
          <cell r="Q61">
            <v>7.8864000000000017E-3</v>
          </cell>
          <cell r="R61">
            <v>9.5604999999999996E-3</v>
          </cell>
          <cell r="S61">
            <v>0</v>
          </cell>
          <cell r="T61">
            <v>0</v>
          </cell>
          <cell r="U61">
            <v>0</v>
          </cell>
          <cell r="V61">
            <v>0</v>
          </cell>
          <cell r="W61">
            <v>0</v>
          </cell>
          <cell r="X61">
            <v>0</v>
          </cell>
          <cell r="Y61">
            <v>0</v>
          </cell>
          <cell r="Z61">
            <v>0</v>
          </cell>
          <cell r="AA61">
            <v>0</v>
          </cell>
          <cell r="AB61">
            <v>0.16</v>
          </cell>
          <cell r="AC61">
            <v>0</v>
          </cell>
          <cell r="AD61">
            <v>0</v>
          </cell>
          <cell r="AE61">
            <v>0</v>
          </cell>
          <cell r="AF61">
            <v>0</v>
          </cell>
          <cell r="AG61">
            <v>0</v>
          </cell>
          <cell r="AH61">
            <v>0</v>
          </cell>
          <cell r="AI61">
            <v>0</v>
          </cell>
          <cell r="AJ61">
            <v>0</v>
          </cell>
          <cell r="AK61">
            <v>0</v>
          </cell>
          <cell r="AL61">
            <v>0.29034369999999998</v>
          </cell>
          <cell r="AM61" t="str">
            <v>dec</v>
          </cell>
          <cell r="AN61">
            <v>0</v>
          </cell>
          <cell r="AO61">
            <v>0</v>
          </cell>
          <cell r="AP61">
            <v>0</v>
          </cell>
          <cell r="AQ61">
            <v>0</v>
          </cell>
          <cell r="AR61">
            <v>0</v>
          </cell>
          <cell r="AS61">
            <v>0</v>
          </cell>
          <cell r="AT61">
            <v>0</v>
          </cell>
          <cell r="AU61">
            <v>0</v>
          </cell>
        </row>
        <row r="62">
          <cell r="A62" t="str">
            <v>2013NBRPFull Regionalization</v>
          </cell>
          <cell r="B62" t="str">
            <v>2013N</v>
          </cell>
          <cell r="C62" t="str">
            <v>BRP</v>
          </cell>
          <cell r="D62" t="str">
            <v>Full Regionalization</v>
          </cell>
          <cell r="E62">
            <v>15</v>
          </cell>
          <cell r="F62">
            <v>0</v>
          </cell>
          <cell r="G62">
            <v>0</v>
          </cell>
          <cell r="H62">
            <v>0</v>
          </cell>
          <cell r="I62">
            <v>0</v>
          </cell>
          <cell r="J62">
            <v>0</v>
          </cell>
          <cell r="K62">
            <v>0</v>
          </cell>
          <cell r="L62">
            <v>0</v>
          </cell>
          <cell r="M62">
            <v>0</v>
          </cell>
          <cell r="N62">
            <v>0</v>
          </cell>
          <cell r="O62">
            <v>0</v>
          </cell>
          <cell r="P62">
            <v>0</v>
          </cell>
          <cell r="Q62">
            <v>0</v>
          </cell>
          <cell r="R62">
            <v>0</v>
          </cell>
          <cell r="S62">
            <v>0</v>
          </cell>
          <cell r="T62">
            <v>0</v>
          </cell>
          <cell r="U62">
            <v>0</v>
          </cell>
          <cell r="V62">
            <v>0</v>
          </cell>
          <cell r="W62">
            <v>0</v>
          </cell>
          <cell r="X62">
            <v>0</v>
          </cell>
          <cell r="Y62">
            <v>0</v>
          </cell>
          <cell r="Z62">
            <v>0</v>
          </cell>
          <cell r="AA62">
            <v>0</v>
          </cell>
          <cell r="AB62">
            <v>0</v>
          </cell>
          <cell r="AC62">
            <v>0</v>
          </cell>
          <cell r="AD62">
            <v>0</v>
          </cell>
          <cell r="AE62">
            <v>0</v>
          </cell>
          <cell r="AF62">
            <v>0</v>
          </cell>
          <cell r="AG62">
            <v>0</v>
          </cell>
          <cell r="AH62">
            <v>0</v>
          </cell>
          <cell r="AI62">
            <v>0</v>
          </cell>
          <cell r="AJ62">
            <v>0</v>
          </cell>
          <cell r="AK62">
            <v>0</v>
          </cell>
          <cell r="AL62">
            <v>0</v>
          </cell>
          <cell r="AM62" t="str">
            <v>dec</v>
          </cell>
          <cell r="AN62">
            <v>0</v>
          </cell>
          <cell r="AO62">
            <v>0</v>
          </cell>
          <cell r="AP62">
            <v>0</v>
          </cell>
          <cell r="AQ62">
            <v>0</v>
          </cell>
          <cell r="AR62">
            <v>0</v>
          </cell>
          <cell r="AS62">
            <v>-1</v>
          </cell>
          <cell r="AT62">
            <v>0</v>
          </cell>
          <cell r="AU62">
            <v>-1</v>
          </cell>
        </row>
        <row r="63">
          <cell r="A63" t="str">
            <v>2014NBRPShop Program</v>
          </cell>
          <cell r="B63" t="str">
            <v>2014N</v>
          </cell>
          <cell r="C63" t="str">
            <v>BRP</v>
          </cell>
          <cell r="D63" t="str">
            <v>Shop Program</v>
          </cell>
          <cell r="E63">
            <v>3</v>
          </cell>
          <cell r="F63">
            <v>0</v>
          </cell>
          <cell r="G63">
            <v>0</v>
          </cell>
          <cell r="H63">
            <v>0</v>
          </cell>
          <cell r="I63">
            <v>0</v>
          </cell>
          <cell r="J63">
            <v>0</v>
          </cell>
          <cell r="K63">
            <v>0</v>
          </cell>
          <cell r="L63">
            <v>0</v>
          </cell>
          <cell r="M63">
            <v>-0.28599999999999998</v>
          </cell>
          <cell r="N63">
            <v>0.33800000000000002</v>
          </cell>
          <cell r="O63">
            <v>-5.3310400000000001E-2</v>
          </cell>
          <cell r="P63">
            <v>0</v>
          </cell>
          <cell r="Q63">
            <v>3.8688000000000038E-3</v>
          </cell>
          <cell r="R63">
            <v>-2.2749999999999992E-3</v>
          </cell>
          <cell r="S63">
            <v>0</v>
          </cell>
          <cell r="T63">
            <v>0</v>
          </cell>
          <cell r="U63">
            <v>0</v>
          </cell>
          <cell r="V63">
            <v>0</v>
          </cell>
          <cell r="W63">
            <v>0</v>
          </cell>
          <cell r="X63">
            <v>0</v>
          </cell>
          <cell r="Y63">
            <v>0</v>
          </cell>
          <cell r="Z63">
            <v>0</v>
          </cell>
          <cell r="AA63">
            <v>0</v>
          </cell>
          <cell r="AB63">
            <v>0</v>
          </cell>
          <cell r="AC63">
            <v>0</v>
          </cell>
          <cell r="AD63">
            <v>0</v>
          </cell>
          <cell r="AE63">
            <v>0</v>
          </cell>
          <cell r="AF63">
            <v>0</v>
          </cell>
          <cell r="AG63">
            <v>0</v>
          </cell>
          <cell r="AH63">
            <v>0</v>
          </cell>
          <cell r="AI63">
            <v>0</v>
          </cell>
          <cell r="AJ63">
            <v>0</v>
          </cell>
          <cell r="AK63">
            <v>0</v>
          </cell>
          <cell r="AL63">
            <v>2.8340000000004993E-4</v>
          </cell>
          <cell r="AM63" t="str">
            <v>dec</v>
          </cell>
          <cell r="AN63">
            <v>-4</v>
          </cell>
          <cell r="AO63">
            <v>-6</v>
          </cell>
          <cell r="AP63">
            <v>-3</v>
          </cell>
          <cell r="AQ63">
            <v>0</v>
          </cell>
          <cell r="AR63">
            <v>0</v>
          </cell>
          <cell r="AS63">
            <v>0</v>
          </cell>
          <cell r="AT63">
            <v>0</v>
          </cell>
          <cell r="AU63">
            <v>-13</v>
          </cell>
        </row>
        <row r="64">
          <cell r="A64" t="str">
            <v xml:space="preserve">2014NBRPTransmission Recycling </v>
          </cell>
          <cell r="B64" t="str">
            <v>2014N</v>
          </cell>
          <cell r="C64" t="str">
            <v>BRP</v>
          </cell>
          <cell r="D64" t="str">
            <v xml:space="preserve">Transmission Recycling </v>
          </cell>
          <cell r="E64">
            <v>4</v>
          </cell>
          <cell r="F64">
            <v>0</v>
          </cell>
          <cell r="G64">
            <v>0</v>
          </cell>
          <cell r="H64">
            <v>0</v>
          </cell>
          <cell r="I64">
            <v>0</v>
          </cell>
          <cell r="J64">
            <v>0</v>
          </cell>
          <cell r="K64">
            <v>0</v>
          </cell>
          <cell r="L64">
            <v>0</v>
          </cell>
          <cell r="M64">
            <v>0</v>
          </cell>
          <cell r="N64">
            <v>0</v>
          </cell>
          <cell r="O64">
            <v>0</v>
          </cell>
          <cell r="P64">
            <v>0</v>
          </cell>
          <cell r="Q64">
            <v>0</v>
          </cell>
          <cell r="R64">
            <v>0</v>
          </cell>
          <cell r="S64">
            <v>0</v>
          </cell>
          <cell r="T64">
            <v>0</v>
          </cell>
          <cell r="U64">
            <v>0</v>
          </cell>
          <cell r="V64">
            <v>0</v>
          </cell>
          <cell r="W64">
            <v>0</v>
          </cell>
          <cell r="X64">
            <v>0</v>
          </cell>
          <cell r="Y64">
            <v>0</v>
          </cell>
          <cell r="Z64">
            <v>0</v>
          </cell>
          <cell r="AA64">
            <v>0</v>
          </cell>
          <cell r="AB64">
            <v>0</v>
          </cell>
          <cell r="AC64">
            <v>0</v>
          </cell>
          <cell r="AD64">
            <v>0</v>
          </cell>
          <cell r="AE64">
            <v>0</v>
          </cell>
          <cell r="AF64">
            <v>0</v>
          </cell>
          <cell r="AG64">
            <v>0</v>
          </cell>
          <cell r="AH64">
            <v>0</v>
          </cell>
          <cell r="AI64">
            <v>0</v>
          </cell>
          <cell r="AJ64">
            <v>0</v>
          </cell>
          <cell r="AK64">
            <v>0</v>
          </cell>
          <cell r="AL64">
            <v>0</v>
          </cell>
          <cell r="AM64" t="str">
            <v>dec</v>
          </cell>
          <cell r="AN64">
            <v>-4</v>
          </cell>
          <cell r="AO64">
            <v>-6</v>
          </cell>
          <cell r="AP64">
            <v>-3</v>
          </cell>
          <cell r="AQ64">
            <v>0</v>
          </cell>
          <cell r="AR64">
            <v>0</v>
          </cell>
          <cell r="AS64">
            <v>0</v>
          </cell>
          <cell r="AT64">
            <v>0</v>
          </cell>
          <cell r="AU64">
            <v>-13</v>
          </cell>
        </row>
        <row r="65">
          <cell r="A65" t="str">
            <v>2014NBRPHastus</v>
          </cell>
          <cell r="B65" t="str">
            <v>2014N</v>
          </cell>
          <cell r="C65" t="str">
            <v>BRP</v>
          </cell>
          <cell r="D65" t="str">
            <v>Hastus</v>
          </cell>
          <cell r="E65">
            <v>5</v>
          </cell>
          <cell r="F65">
            <v>0</v>
          </cell>
          <cell r="G65">
            <v>0</v>
          </cell>
          <cell r="H65">
            <v>0</v>
          </cell>
          <cell r="I65">
            <v>0</v>
          </cell>
          <cell r="J65">
            <v>0</v>
          </cell>
          <cell r="K65">
            <v>0</v>
          </cell>
          <cell r="L65">
            <v>0</v>
          </cell>
          <cell r="M65">
            <v>-5.8999999999999997E-2</v>
          </cell>
          <cell r="N65">
            <v>1.3320000000000001</v>
          </cell>
          <cell r="O65">
            <v>-1.09976E-2</v>
          </cell>
          <cell r="P65">
            <v>0</v>
          </cell>
          <cell r="Q65">
            <v>4.010080000000002E-2</v>
          </cell>
          <cell r="R65">
            <v>0.10328950000000001</v>
          </cell>
          <cell r="S65">
            <v>0</v>
          </cell>
          <cell r="T65">
            <v>0</v>
          </cell>
          <cell r="U65">
            <v>0</v>
          </cell>
          <cell r="V65">
            <v>0</v>
          </cell>
          <cell r="W65">
            <v>0</v>
          </cell>
          <cell r="X65">
            <v>0</v>
          </cell>
          <cell r="Y65">
            <v>0</v>
          </cell>
          <cell r="Z65">
            <v>0</v>
          </cell>
          <cell r="AA65">
            <v>0</v>
          </cell>
          <cell r="AB65">
            <v>0</v>
          </cell>
          <cell r="AC65">
            <v>0</v>
          </cell>
          <cell r="AD65">
            <v>0</v>
          </cell>
          <cell r="AE65">
            <v>0</v>
          </cell>
          <cell r="AF65">
            <v>0</v>
          </cell>
          <cell r="AG65">
            <v>0</v>
          </cell>
          <cell r="AH65">
            <v>0</v>
          </cell>
          <cell r="AI65">
            <v>0</v>
          </cell>
          <cell r="AJ65">
            <v>0</v>
          </cell>
          <cell r="AK65">
            <v>0</v>
          </cell>
          <cell r="AL65">
            <v>1.4053927000000002</v>
          </cell>
          <cell r="AM65" t="str">
            <v>dec</v>
          </cell>
          <cell r="AN65">
            <v>0</v>
          </cell>
          <cell r="AO65">
            <v>0</v>
          </cell>
          <cell r="AP65">
            <v>0</v>
          </cell>
          <cell r="AQ65">
            <v>0</v>
          </cell>
          <cell r="AR65">
            <v>0</v>
          </cell>
          <cell r="AS65">
            <v>0</v>
          </cell>
          <cell r="AT65">
            <v>0</v>
          </cell>
          <cell r="AU65">
            <v>0</v>
          </cell>
        </row>
        <row r="66">
          <cell r="A66" t="str">
            <v>2014NBRPWheelchair Mtce</v>
          </cell>
          <cell r="B66" t="str">
            <v>2014N</v>
          </cell>
          <cell r="C66" t="str">
            <v>BRP</v>
          </cell>
          <cell r="D66" t="str">
            <v>Wheelchair Mtce</v>
          </cell>
          <cell r="E66">
            <v>6</v>
          </cell>
          <cell r="F66">
            <v>0</v>
          </cell>
          <cell r="G66">
            <v>0</v>
          </cell>
          <cell r="H66">
            <v>0</v>
          </cell>
          <cell r="I66">
            <v>0</v>
          </cell>
          <cell r="J66">
            <v>0</v>
          </cell>
          <cell r="K66">
            <v>0</v>
          </cell>
          <cell r="L66">
            <v>0</v>
          </cell>
          <cell r="M66">
            <v>5.6000000000000001E-2</v>
          </cell>
          <cell r="N66">
            <v>0</v>
          </cell>
          <cell r="O66">
            <v>1.04384E-2</v>
          </cell>
          <cell r="P66">
            <v>0</v>
          </cell>
          <cell r="Q66">
            <v>4.1664000000000007E-3</v>
          </cell>
          <cell r="R66">
            <v>5.8856000000000004E-3</v>
          </cell>
          <cell r="S66">
            <v>0</v>
          </cell>
          <cell r="T66">
            <v>0</v>
          </cell>
          <cell r="U66">
            <v>0</v>
          </cell>
          <cell r="V66">
            <v>0</v>
          </cell>
          <cell r="W66">
            <v>0</v>
          </cell>
          <cell r="X66">
            <v>0</v>
          </cell>
          <cell r="Y66">
            <v>0</v>
          </cell>
          <cell r="Z66">
            <v>0</v>
          </cell>
          <cell r="AA66">
            <v>0</v>
          </cell>
          <cell r="AB66">
            <v>0</v>
          </cell>
          <cell r="AC66">
            <v>0</v>
          </cell>
          <cell r="AD66">
            <v>0</v>
          </cell>
          <cell r="AE66">
            <v>0</v>
          </cell>
          <cell r="AF66">
            <v>0</v>
          </cell>
          <cell r="AG66">
            <v>0</v>
          </cell>
          <cell r="AH66">
            <v>0</v>
          </cell>
          <cell r="AI66">
            <v>0</v>
          </cell>
          <cell r="AJ66">
            <v>0</v>
          </cell>
          <cell r="AK66">
            <v>0</v>
          </cell>
          <cell r="AL66">
            <v>7.6490400000000014E-2</v>
          </cell>
          <cell r="AM66" t="str">
            <v>dec</v>
          </cell>
          <cell r="AN66">
            <v>0</v>
          </cell>
          <cell r="AO66">
            <v>1</v>
          </cell>
          <cell r="AP66">
            <v>0</v>
          </cell>
          <cell r="AQ66">
            <v>0</v>
          </cell>
          <cell r="AR66">
            <v>0</v>
          </cell>
          <cell r="AS66">
            <v>0</v>
          </cell>
          <cell r="AT66">
            <v>0</v>
          </cell>
          <cell r="AU66">
            <v>1</v>
          </cell>
        </row>
        <row r="67">
          <cell r="A67" t="str">
            <v xml:space="preserve">2014NBRPShifting </v>
          </cell>
          <cell r="B67" t="str">
            <v>2014N</v>
          </cell>
          <cell r="C67" t="str">
            <v>BRP</v>
          </cell>
          <cell r="D67" t="str">
            <v xml:space="preserve">Shifting </v>
          </cell>
          <cell r="E67">
            <v>7</v>
          </cell>
          <cell r="F67">
            <v>0</v>
          </cell>
          <cell r="G67">
            <v>0</v>
          </cell>
          <cell r="H67">
            <v>0</v>
          </cell>
          <cell r="I67">
            <v>0</v>
          </cell>
          <cell r="J67">
            <v>0</v>
          </cell>
          <cell r="K67">
            <v>0</v>
          </cell>
          <cell r="L67">
            <v>0</v>
          </cell>
          <cell r="M67">
            <v>0.37</v>
          </cell>
          <cell r="N67">
            <v>0</v>
          </cell>
          <cell r="O67">
            <v>6.8968000000000002E-2</v>
          </cell>
          <cell r="P67">
            <v>0</v>
          </cell>
          <cell r="Q67">
            <v>2.7528000000000004E-2</v>
          </cell>
          <cell r="R67">
            <v>3.8886999999999998E-2</v>
          </cell>
          <cell r="S67">
            <v>0</v>
          </cell>
          <cell r="T67">
            <v>0</v>
          </cell>
          <cell r="U67">
            <v>0</v>
          </cell>
          <cell r="V67">
            <v>0</v>
          </cell>
          <cell r="W67">
            <v>0</v>
          </cell>
          <cell r="X67">
            <v>0</v>
          </cell>
          <cell r="Y67">
            <v>0</v>
          </cell>
          <cell r="Z67">
            <v>0</v>
          </cell>
          <cell r="AA67">
            <v>0</v>
          </cell>
          <cell r="AB67">
            <v>0</v>
          </cell>
          <cell r="AC67">
            <v>0</v>
          </cell>
          <cell r="AD67">
            <v>0</v>
          </cell>
          <cell r="AE67">
            <v>0</v>
          </cell>
          <cell r="AF67">
            <v>0</v>
          </cell>
          <cell r="AG67">
            <v>0</v>
          </cell>
          <cell r="AH67">
            <v>0</v>
          </cell>
          <cell r="AI67">
            <v>0</v>
          </cell>
          <cell r="AJ67">
            <v>0</v>
          </cell>
          <cell r="AK67">
            <v>0</v>
          </cell>
          <cell r="AL67">
            <v>0.50538300000000003</v>
          </cell>
          <cell r="AM67" t="str">
            <v>dec</v>
          </cell>
          <cell r="AN67">
            <v>0</v>
          </cell>
          <cell r="AO67">
            <v>0</v>
          </cell>
          <cell r="AP67">
            <v>0</v>
          </cell>
          <cell r="AQ67">
            <v>0</v>
          </cell>
          <cell r="AR67">
            <v>0</v>
          </cell>
          <cell r="AS67">
            <v>0</v>
          </cell>
          <cell r="AT67">
            <v>0</v>
          </cell>
          <cell r="AU67">
            <v>0</v>
          </cell>
        </row>
        <row r="68">
          <cell r="A68" t="str">
            <v>2014NBRPPension</v>
          </cell>
          <cell r="B68" t="str">
            <v>2014N</v>
          </cell>
          <cell r="C68" t="str">
            <v>BRP</v>
          </cell>
          <cell r="D68" t="str">
            <v>Pension</v>
          </cell>
          <cell r="E68">
            <v>8</v>
          </cell>
          <cell r="F68">
            <v>0</v>
          </cell>
          <cell r="G68">
            <v>0</v>
          </cell>
          <cell r="H68">
            <v>0</v>
          </cell>
          <cell r="I68">
            <v>0</v>
          </cell>
          <cell r="J68">
            <v>0</v>
          </cell>
          <cell r="K68">
            <v>0</v>
          </cell>
          <cell r="L68">
            <v>0</v>
          </cell>
          <cell r="M68">
            <v>0</v>
          </cell>
          <cell r="N68">
            <v>0</v>
          </cell>
          <cell r="O68">
            <v>0</v>
          </cell>
          <cell r="P68">
            <v>0</v>
          </cell>
          <cell r="Q68">
            <v>0</v>
          </cell>
          <cell r="R68">
            <v>0</v>
          </cell>
          <cell r="S68">
            <v>0</v>
          </cell>
          <cell r="T68">
            <v>0</v>
          </cell>
          <cell r="U68">
            <v>0</v>
          </cell>
          <cell r="V68">
            <v>0</v>
          </cell>
          <cell r="W68">
            <v>0</v>
          </cell>
          <cell r="X68">
            <v>0</v>
          </cell>
          <cell r="Y68">
            <v>0</v>
          </cell>
          <cell r="Z68">
            <v>0</v>
          </cell>
          <cell r="AA68">
            <v>0</v>
          </cell>
          <cell r="AB68">
            <v>0</v>
          </cell>
          <cell r="AC68">
            <v>0</v>
          </cell>
          <cell r="AD68">
            <v>0</v>
          </cell>
          <cell r="AE68">
            <v>0</v>
          </cell>
          <cell r="AF68">
            <v>0</v>
          </cell>
          <cell r="AG68">
            <v>0</v>
          </cell>
          <cell r="AH68">
            <v>0</v>
          </cell>
          <cell r="AI68">
            <v>0</v>
          </cell>
          <cell r="AJ68">
            <v>0</v>
          </cell>
          <cell r="AK68">
            <v>0</v>
          </cell>
          <cell r="AL68">
            <v>0</v>
          </cell>
          <cell r="AM68" t="str">
            <v>dec</v>
          </cell>
          <cell r="AN68">
            <v>0</v>
          </cell>
          <cell r="AO68">
            <v>0</v>
          </cell>
          <cell r="AP68">
            <v>0</v>
          </cell>
          <cell r="AQ68">
            <v>0</v>
          </cell>
          <cell r="AR68">
            <v>0</v>
          </cell>
          <cell r="AS68">
            <v>0</v>
          </cell>
          <cell r="AT68">
            <v>0</v>
          </cell>
          <cell r="AU68">
            <v>0</v>
          </cell>
        </row>
        <row r="69">
          <cell r="A69" t="str">
            <v>2014NBRPHealth and Welfare</v>
          </cell>
          <cell r="B69" t="str">
            <v>2014N</v>
          </cell>
          <cell r="C69" t="str">
            <v>BRP</v>
          </cell>
          <cell r="D69" t="str">
            <v>Health and Welfare</v>
          </cell>
          <cell r="E69">
            <v>9</v>
          </cell>
          <cell r="F69">
            <v>0</v>
          </cell>
          <cell r="G69">
            <v>0</v>
          </cell>
          <cell r="H69">
            <v>0</v>
          </cell>
          <cell r="I69">
            <v>0</v>
          </cell>
          <cell r="J69">
            <v>0</v>
          </cell>
          <cell r="K69">
            <v>0</v>
          </cell>
          <cell r="L69">
            <v>0</v>
          </cell>
          <cell r="M69">
            <v>0</v>
          </cell>
          <cell r="N69">
            <v>0</v>
          </cell>
          <cell r="O69">
            <v>0</v>
          </cell>
          <cell r="P69">
            <v>0</v>
          </cell>
          <cell r="Q69">
            <v>0</v>
          </cell>
          <cell r="R69">
            <v>0</v>
          </cell>
          <cell r="S69">
            <v>0</v>
          </cell>
          <cell r="T69">
            <v>0</v>
          </cell>
          <cell r="U69">
            <v>0</v>
          </cell>
          <cell r="V69">
            <v>0</v>
          </cell>
          <cell r="W69">
            <v>0</v>
          </cell>
          <cell r="X69">
            <v>0</v>
          </cell>
          <cell r="Y69">
            <v>0</v>
          </cell>
          <cell r="Z69">
            <v>0</v>
          </cell>
          <cell r="AA69">
            <v>0</v>
          </cell>
          <cell r="AB69">
            <v>0</v>
          </cell>
          <cell r="AC69">
            <v>0</v>
          </cell>
          <cell r="AD69">
            <v>0</v>
          </cell>
          <cell r="AE69">
            <v>0</v>
          </cell>
          <cell r="AF69">
            <v>0</v>
          </cell>
          <cell r="AG69">
            <v>0</v>
          </cell>
          <cell r="AH69">
            <v>0</v>
          </cell>
          <cell r="AI69">
            <v>0</v>
          </cell>
          <cell r="AJ69">
            <v>0</v>
          </cell>
          <cell r="AK69">
            <v>0</v>
          </cell>
          <cell r="AL69">
            <v>0</v>
          </cell>
          <cell r="AM69" t="str">
            <v>dec</v>
          </cell>
          <cell r="AN69">
            <v>0</v>
          </cell>
          <cell r="AO69">
            <v>0</v>
          </cell>
          <cell r="AP69">
            <v>0</v>
          </cell>
          <cell r="AQ69">
            <v>0</v>
          </cell>
          <cell r="AR69">
            <v>0</v>
          </cell>
          <cell r="AS69">
            <v>0</v>
          </cell>
          <cell r="AT69">
            <v>0</v>
          </cell>
          <cell r="AU69">
            <v>0</v>
          </cell>
        </row>
        <row r="70">
          <cell r="A70" t="str">
            <v>2014NBRPRapid Procurement</v>
          </cell>
          <cell r="B70" t="str">
            <v>2014N</v>
          </cell>
          <cell r="C70" t="str">
            <v>BRP</v>
          </cell>
          <cell r="D70" t="str">
            <v>Rapid Procurement</v>
          </cell>
          <cell r="E70">
            <v>10</v>
          </cell>
          <cell r="F70">
            <v>0</v>
          </cell>
          <cell r="G70">
            <v>0</v>
          </cell>
          <cell r="H70">
            <v>0</v>
          </cell>
          <cell r="I70">
            <v>0</v>
          </cell>
          <cell r="J70">
            <v>0</v>
          </cell>
          <cell r="K70">
            <v>0</v>
          </cell>
          <cell r="L70">
            <v>0</v>
          </cell>
          <cell r="M70">
            <v>0</v>
          </cell>
          <cell r="N70">
            <v>0</v>
          </cell>
          <cell r="O70">
            <v>0</v>
          </cell>
          <cell r="P70">
            <v>0</v>
          </cell>
          <cell r="Q70">
            <v>0</v>
          </cell>
          <cell r="R70">
            <v>0</v>
          </cell>
          <cell r="S70">
            <v>0</v>
          </cell>
          <cell r="T70">
            <v>0</v>
          </cell>
          <cell r="U70">
            <v>0</v>
          </cell>
          <cell r="V70">
            <v>0</v>
          </cell>
          <cell r="W70">
            <v>0</v>
          </cell>
          <cell r="X70">
            <v>0</v>
          </cell>
          <cell r="Y70">
            <v>0</v>
          </cell>
          <cell r="Z70">
            <v>0</v>
          </cell>
          <cell r="AA70">
            <v>0</v>
          </cell>
          <cell r="AB70">
            <v>0</v>
          </cell>
          <cell r="AC70">
            <v>1E-3</v>
          </cell>
          <cell r="AD70">
            <v>0</v>
          </cell>
          <cell r="AE70">
            <v>0</v>
          </cell>
          <cell r="AF70">
            <v>0</v>
          </cell>
          <cell r="AG70">
            <v>0</v>
          </cell>
          <cell r="AH70">
            <v>0</v>
          </cell>
          <cell r="AI70">
            <v>0</v>
          </cell>
          <cell r="AJ70">
            <v>0</v>
          </cell>
          <cell r="AK70">
            <v>0</v>
          </cell>
          <cell r="AL70">
            <v>1E-3</v>
          </cell>
          <cell r="AM70" t="str">
            <v>dec</v>
          </cell>
          <cell r="AN70">
            <v>0</v>
          </cell>
          <cell r="AO70">
            <v>0</v>
          </cell>
          <cell r="AP70">
            <v>0</v>
          </cell>
          <cell r="AQ70">
            <v>0</v>
          </cell>
          <cell r="AR70">
            <v>0</v>
          </cell>
          <cell r="AS70">
            <v>0</v>
          </cell>
          <cell r="AT70">
            <v>0</v>
          </cell>
          <cell r="AU70">
            <v>0</v>
          </cell>
        </row>
        <row r="71">
          <cell r="A71" t="str">
            <v>2014NBRPAdmin Conolidated</v>
          </cell>
          <cell r="B71" t="str">
            <v>2014N</v>
          </cell>
          <cell r="C71" t="str">
            <v>BRP</v>
          </cell>
          <cell r="D71" t="str">
            <v>Admin Conolidated</v>
          </cell>
          <cell r="E71">
            <v>11</v>
          </cell>
          <cell r="F71">
            <v>0</v>
          </cell>
          <cell r="G71">
            <v>0</v>
          </cell>
          <cell r="H71">
            <v>0</v>
          </cell>
          <cell r="I71">
            <v>0</v>
          </cell>
          <cell r="J71">
            <v>0</v>
          </cell>
          <cell r="K71">
            <v>0</v>
          </cell>
          <cell r="L71">
            <v>0</v>
          </cell>
          <cell r="M71">
            <v>2.0590000000000002</v>
          </cell>
          <cell r="N71">
            <v>0</v>
          </cell>
          <cell r="O71">
            <v>0.38379760000000007</v>
          </cell>
          <cell r="P71">
            <v>0</v>
          </cell>
          <cell r="Q71">
            <v>0.15318960000000004</v>
          </cell>
          <cell r="R71">
            <v>0.21640090000000001</v>
          </cell>
          <cell r="S71">
            <v>0</v>
          </cell>
          <cell r="T71">
            <v>0</v>
          </cell>
          <cell r="U71">
            <v>0</v>
          </cell>
          <cell r="V71">
            <v>0</v>
          </cell>
          <cell r="W71">
            <v>0</v>
          </cell>
          <cell r="X71">
            <v>0</v>
          </cell>
          <cell r="Y71">
            <v>0</v>
          </cell>
          <cell r="Z71">
            <v>0</v>
          </cell>
          <cell r="AA71">
            <v>0</v>
          </cell>
          <cell r="AB71">
            <v>0</v>
          </cell>
          <cell r="AC71">
            <v>0</v>
          </cell>
          <cell r="AD71">
            <v>0</v>
          </cell>
          <cell r="AE71">
            <v>0</v>
          </cell>
          <cell r="AF71">
            <v>0</v>
          </cell>
          <cell r="AG71">
            <v>0</v>
          </cell>
          <cell r="AH71">
            <v>0</v>
          </cell>
          <cell r="AI71">
            <v>0</v>
          </cell>
          <cell r="AJ71">
            <v>0</v>
          </cell>
          <cell r="AK71">
            <v>0</v>
          </cell>
          <cell r="AL71">
            <v>2.8123881000000006</v>
          </cell>
          <cell r="AM71" t="str">
            <v>dec</v>
          </cell>
          <cell r="AN71">
            <v>0</v>
          </cell>
          <cell r="AO71">
            <v>0</v>
          </cell>
          <cell r="AP71">
            <v>0</v>
          </cell>
          <cell r="AQ71">
            <v>0</v>
          </cell>
          <cell r="AR71">
            <v>0</v>
          </cell>
          <cell r="AS71">
            <v>0</v>
          </cell>
          <cell r="AT71">
            <v>-5</v>
          </cell>
          <cell r="AU71">
            <v>-5</v>
          </cell>
        </row>
        <row r="72">
          <cell r="A72" t="str">
            <v>2014NBRPAdmin Reduction</v>
          </cell>
          <cell r="B72" t="str">
            <v>2014N</v>
          </cell>
          <cell r="C72" t="str">
            <v>BRP</v>
          </cell>
          <cell r="D72" t="str">
            <v>Admin Reduction</v>
          </cell>
          <cell r="E72">
            <v>12</v>
          </cell>
          <cell r="F72">
            <v>0</v>
          </cell>
          <cell r="G72">
            <v>0</v>
          </cell>
          <cell r="H72">
            <v>0</v>
          </cell>
          <cell r="I72">
            <v>0</v>
          </cell>
          <cell r="J72">
            <v>0</v>
          </cell>
          <cell r="K72">
            <v>0</v>
          </cell>
          <cell r="L72">
            <v>0</v>
          </cell>
          <cell r="M72">
            <v>0.94699999999999995</v>
          </cell>
          <cell r="N72">
            <v>0</v>
          </cell>
          <cell r="O72">
            <v>0.17652080000000001</v>
          </cell>
          <cell r="P72">
            <v>0</v>
          </cell>
          <cell r="Q72">
            <v>7.04568E-2</v>
          </cell>
          <cell r="R72">
            <v>9.9529699999999999E-2</v>
          </cell>
          <cell r="S72">
            <v>0</v>
          </cell>
          <cell r="T72">
            <v>0</v>
          </cell>
          <cell r="U72">
            <v>0</v>
          </cell>
          <cell r="V72">
            <v>0</v>
          </cell>
          <cell r="W72">
            <v>0</v>
          </cell>
          <cell r="X72">
            <v>0</v>
          </cell>
          <cell r="Y72">
            <v>0</v>
          </cell>
          <cell r="Z72">
            <v>0</v>
          </cell>
          <cell r="AA72">
            <v>0</v>
          </cell>
          <cell r="AB72">
            <v>0</v>
          </cell>
          <cell r="AC72">
            <v>0</v>
          </cell>
          <cell r="AD72">
            <v>0</v>
          </cell>
          <cell r="AE72">
            <v>0</v>
          </cell>
          <cell r="AF72">
            <v>0</v>
          </cell>
          <cell r="AG72">
            <v>0</v>
          </cell>
          <cell r="AH72">
            <v>0</v>
          </cell>
          <cell r="AI72">
            <v>0</v>
          </cell>
          <cell r="AJ72">
            <v>0</v>
          </cell>
          <cell r="AK72">
            <v>0</v>
          </cell>
          <cell r="AL72">
            <v>1.2935072999999999</v>
          </cell>
          <cell r="AM72" t="str">
            <v>dec</v>
          </cell>
          <cell r="AN72">
            <v>0</v>
          </cell>
          <cell r="AO72">
            <v>0</v>
          </cell>
          <cell r="AP72">
            <v>0</v>
          </cell>
          <cell r="AQ72">
            <v>0</v>
          </cell>
          <cell r="AR72">
            <v>0</v>
          </cell>
          <cell r="AS72">
            <v>5</v>
          </cell>
          <cell r="AT72">
            <v>0</v>
          </cell>
          <cell r="AU72">
            <v>5</v>
          </cell>
        </row>
        <row r="73">
          <cell r="A73" t="str">
            <v>2014NBRPStaff Reduction</v>
          </cell>
          <cell r="B73" t="str">
            <v>2014N</v>
          </cell>
          <cell r="C73" t="str">
            <v>BRP</v>
          </cell>
          <cell r="D73" t="str">
            <v>Staff Reduction</v>
          </cell>
          <cell r="E73">
            <v>13</v>
          </cell>
          <cell r="F73">
            <v>0</v>
          </cell>
          <cell r="G73">
            <v>0</v>
          </cell>
          <cell r="H73">
            <v>0</v>
          </cell>
          <cell r="I73">
            <v>0</v>
          </cell>
          <cell r="J73">
            <v>0</v>
          </cell>
          <cell r="K73">
            <v>0</v>
          </cell>
          <cell r="L73">
            <v>0</v>
          </cell>
          <cell r="M73">
            <v>0.17699999999999999</v>
          </cell>
          <cell r="N73">
            <v>0</v>
          </cell>
          <cell r="O73">
            <v>3.2992800000000003E-2</v>
          </cell>
          <cell r="P73">
            <v>0</v>
          </cell>
          <cell r="Q73">
            <v>1.3168800000000001E-2</v>
          </cell>
          <cell r="R73">
            <v>1.86027E-2</v>
          </cell>
          <cell r="S73">
            <v>0</v>
          </cell>
          <cell r="T73">
            <v>0</v>
          </cell>
          <cell r="U73">
            <v>0</v>
          </cell>
          <cell r="V73">
            <v>0</v>
          </cell>
          <cell r="W73">
            <v>0</v>
          </cell>
          <cell r="X73">
            <v>0</v>
          </cell>
          <cell r="Y73">
            <v>0</v>
          </cell>
          <cell r="Z73">
            <v>0</v>
          </cell>
          <cell r="AA73">
            <v>0</v>
          </cell>
          <cell r="AB73">
            <v>0</v>
          </cell>
          <cell r="AC73">
            <v>0</v>
          </cell>
          <cell r="AD73">
            <v>0</v>
          </cell>
          <cell r="AE73">
            <v>0</v>
          </cell>
          <cell r="AF73">
            <v>0</v>
          </cell>
          <cell r="AG73">
            <v>0</v>
          </cell>
          <cell r="AH73">
            <v>0</v>
          </cell>
          <cell r="AI73">
            <v>0</v>
          </cell>
          <cell r="AJ73">
            <v>0</v>
          </cell>
          <cell r="AK73">
            <v>0</v>
          </cell>
          <cell r="AL73">
            <v>0.24176429999999999</v>
          </cell>
          <cell r="AM73" t="str">
            <v>dec</v>
          </cell>
          <cell r="AN73">
            <v>-1</v>
          </cell>
          <cell r="AO73">
            <v>1</v>
          </cell>
          <cell r="AP73">
            <v>-7</v>
          </cell>
          <cell r="AQ73">
            <v>0</v>
          </cell>
          <cell r="AR73">
            <v>0</v>
          </cell>
          <cell r="AS73">
            <v>0</v>
          </cell>
          <cell r="AT73">
            <v>0</v>
          </cell>
          <cell r="AU73">
            <v>-7</v>
          </cell>
        </row>
        <row r="74">
          <cell r="A74" t="str">
            <v>2014NBRPProject Deferrals/ IT</v>
          </cell>
          <cell r="B74" t="str">
            <v>2014N</v>
          </cell>
          <cell r="C74" t="str">
            <v>BRP</v>
          </cell>
          <cell r="D74" t="str">
            <v>Project Deferrals/ IT</v>
          </cell>
          <cell r="E74">
            <v>14</v>
          </cell>
          <cell r="F74">
            <v>0</v>
          </cell>
          <cell r="G74">
            <v>0</v>
          </cell>
          <cell r="H74">
            <v>0</v>
          </cell>
          <cell r="I74">
            <v>0</v>
          </cell>
          <cell r="J74">
            <v>0</v>
          </cell>
          <cell r="K74">
            <v>0</v>
          </cell>
          <cell r="L74">
            <v>0</v>
          </cell>
          <cell r="M74">
            <v>3.6999999999999998E-2</v>
          </cell>
          <cell r="N74">
            <v>6.9000000000000006E-2</v>
          </cell>
          <cell r="O74">
            <v>6.8967999999999998E-3</v>
          </cell>
          <cell r="P74">
            <v>0</v>
          </cell>
          <cell r="Q74">
            <v>7.8864000000000017E-3</v>
          </cell>
          <cell r="R74">
            <v>9.5604999999999996E-3</v>
          </cell>
          <cell r="S74">
            <v>0</v>
          </cell>
          <cell r="T74">
            <v>0</v>
          </cell>
          <cell r="U74">
            <v>0</v>
          </cell>
          <cell r="V74">
            <v>0</v>
          </cell>
          <cell r="W74">
            <v>0</v>
          </cell>
          <cell r="X74">
            <v>0</v>
          </cell>
          <cell r="Y74">
            <v>0</v>
          </cell>
          <cell r="Z74">
            <v>0</v>
          </cell>
          <cell r="AA74">
            <v>0</v>
          </cell>
          <cell r="AB74">
            <v>0.16</v>
          </cell>
          <cell r="AC74">
            <v>0</v>
          </cell>
          <cell r="AD74">
            <v>0</v>
          </cell>
          <cell r="AE74">
            <v>0</v>
          </cell>
          <cell r="AF74">
            <v>0</v>
          </cell>
          <cell r="AG74">
            <v>0</v>
          </cell>
          <cell r="AH74">
            <v>0</v>
          </cell>
          <cell r="AI74">
            <v>0</v>
          </cell>
          <cell r="AJ74">
            <v>0</v>
          </cell>
          <cell r="AK74">
            <v>0</v>
          </cell>
          <cell r="AL74">
            <v>0.29034369999999998</v>
          </cell>
          <cell r="AM74" t="str">
            <v>dec</v>
          </cell>
          <cell r="AN74">
            <v>0</v>
          </cell>
          <cell r="AO74">
            <v>0</v>
          </cell>
          <cell r="AP74">
            <v>0</v>
          </cell>
          <cell r="AQ74">
            <v>0</v>
          </cell>
          <cell r="AR74">
            <v>0</v>
          </cell>
          <cell r="AS74">
            <v>0</v>
          </cell>
          <cell r="AT74">
            <v>0</v>
          </cell>
          <cell r="AU74">
            <v>0</v>
          </cell>
        </row>
        <row r="75">
          <cell r="A75" t="str">
            <v>2014NBRPFull Regionalization</v>
          </cell>
          <cell r="B75" t="str">
            <v>2014N</v>
          </cell>
          <cell r="C75" t="str">
            <v>BRP</v>
          </cell>
          <cell r="D75" t="str">
            <v>Full Regionalization</v>
          </cell>
          <cell r="E75">
            <v>15</v>
          </cell>
          <cell r="F75">
            <v>0</v>
          </cell>
          <cell r="G75">
            <v>0</v>
          </cell>
          <cell r="H75">
            <v>0</v>
          </cell>
          <cell r="I75">
            <v>0</v>
          </cell>
          <cell r="J75">
            <v>0</v>
          </cell>
          <cell r="K75">
            <v>0</v>
          </cell>
          <cell r="L75">
            <v>0</v>
          </cell>
          <cell r="M75">
            <v>0</v>
          </cell>
          <cell r="N75">
            <v>0</v>
          </cell>
          <cell r="O75">
            <v>0</v>
          </cell>
          <cell r="P75">
            <v>0</v>
          </cell>
          <cell r="Q75">
            <v>0</v>
          </cell>
          <cell r="R75">
            <v>0</v>
          </cell>
          <cell r="S75">
            <v>0</v>
          </cell>
          <cell r="T75">
            <v>0</v>
          </cell>
          <cell r="U75">
            <v>0</v>
          </cell>
          <cell r="V75">
            <v>0</v>
          </cell>
          <cell r="W75">
            <v>0</v>
          </cell>
          <cell r="X75">
            <v>0</v>
          </cell>
          <cell r="Y75">
            <v>0</v>
          </cell>
          <cell r="Z75">
            <v>0</v>
          </cell>
          <cell r="AA75">
            <v>0</v>
          </cell>
          <cell r="AB75">
            <v>0</v>
          </cell>
          <cell r="AC75">
            <v>0</v>
          </cell>
          <cell r="AD75">
            <v>0</v>
          </cell>
          <cell r="AE75">
            <v>0</v>
          </cell>
          <cell r="AF75">
            <v>0</v>
          </cell>
          <cell r="AG75">
            <v>0</v>
          </cell>
          <cell r="AH75">
            <v>0</v>
          </cell>
          <cell r="AI75">
            <v>0</v>
          </cell>
          <cell r="AJ75">
            <v>0</v>
          </cell>
          <cell r="AK75">
            <v>0</v>
          </cell>
          <cell r="AL75">
            <v>0</v>
          </cell>
          <cell r="AM75" t="str">
            <v>dec</v>
          </cell>
          <cell r="AN75">
            <v>0</v>
          </cell>
          <cell r="AO75">
            <v>0</v>
          </cell>
          <cell r="AP75">
            <v>0</v>
          </cell>
          <cell r="AQ75">
            <v>0</v>
          </cell>
          <cell r="AR75">
            <v>0</v>
          </cell>
          <cell r="AS75">
            <v>-1</v>
          </cell>
          <cell r="AT75">
            <v>0</v>
          </cell>
          <cell r="AU75">
            <v>-1</v>
          </cell>
        </row>
        <row r="76">
          <cell r="A76" t="str">
            <v>2015NBRPShop Program</v>
          </cell>
          <cell r="B76" t="str">
            <v>2015N</v>
          </cell>
          <cell r="C76" t="str">
            <v>BRP</v>
          </cell>
          <cell r="D76" t="str">
            <v>Shop Program</v>
          </cell>
          <cell r="E76">
            <v>3</v>
          </cell>
          <cell r="F76">
            <v>0</v>
          </cell>
          <cell r="G76">
            <v>0</v>
          </cell>
          <cell r="H76">
            <v>0</v>
          </cell>
          <cell r="I76">
            <v>0</v>
          </cell>
          <cell r="J76">
            <v>0</v>
          </cell>
          <cell r="K76">
            <v>0</v>
          </cell>
          <cell r="L76">
            <v>0</v>
          </cell>
          <cell r="M76">
            <v>-0.28599999999999998</v>
          </cell>
          <cell r="N76">
            <v>0.33800000000000002</v>
          </cell>
          <cell r="O76">
            <v>-5.3310400000000001E-2</v>
          </cell>
          <cell r="P76">
            <v>0</v>
          </cell>
          <cell r="Q76">
            <v>3.8688000000000038E-3</v>
          </cell>
          <cell r="R76">
            <v>-2.2749999999999992E-3</v>
          </cell>
          <cell r="S76">
            <v>0</v>
          </cell>
          <cell r="T76">
            <v>0</v>
          </cell>
          <cell r="U76">
            <v>0</v>
          </cell>
          <cell r="V76">
            <v>0</v>
          </cell>
          <cell r="W76">
            <v>0</v>
          </cell>
          <cell r="X76">
            <v>0</v>
          </cell>
          <cell r="Y76">
            <v>0</v>
          </cell>
          <cell r="Z76">
            <v>0</v>
          </cell>
          <cell r="AA76">
            <v>0</v>
          </cell>
          <cell r="AB76">
            <v>0</v>
          </cell>
          <cell r="AC76">
            <v>0</v>
          </cell>
          <cell r="AD76">
            <v>0</v>
          </cell>
          <cell r="AE76">
            <v>0</v>
          </cell>
          <cell r="AF76">
            <v>0</v>
          </cell>
          <cell r="AG76">
            <v>0</v>
          </cell>
          <cell r="AH76">
            <v>0</v>
          </cell>
          <cell r="AI76">
            <v>0</v>
          </cell>
          <cell r="AJ76">
            <v>0</v>
          </cell>
          <cell r="AK76">
            <v>0</v>
          </cell>
          <cell r="AL76">
            <v>2.8340000000004993E-4</v>
          </cell>
          <cell r="AM76" t="str">
            <v>dec</v>
          </cell>
          <cell r="AN76">
            <v>-4</v>
          </cell>
          <cell r="AO76">
            <v>-6</v>
          </cell>
          <cell r="AP76">
            <v>-3</v>
          </cell>
          <cell r="AQ76">
            <v>0</v>
          </cell>
          <cell r="AR76">
            <v>0</v>
          </cell>
          <cell r="AS76">
            <v>0</v>
          </cell>
          <cell r="AT76">
            <v>0</v>
          </cell>
          <cell r="AU76">
            <v>-13</v>
          </cell>
        </row>
        <row r="77">
          <cell r="A77" t="str">
            <v xml:space="preserve">2015NBRPTransmission Recycling </v>
          </cell>
          <cell r="B77" t="str">
            <v>2015N</v>
          </cell>
          <cell r="C77" t="str">
            <v>BRP</v>
          </cell>
          <cell r="D77" t="str">
            <v xml:space="preserve">Transmission Recycling </v>
          </cell>
          <cell r="E77">
            <v>4</v>
          </cell>
          <cell r="F77">
            <v>0</v>
          </cell>
          <cell r="G77">
            <v>0</v>
          </cell>
          <cell r="H77">
            <v>0</v>
          </cell>
          <cell r="I77">
            <v>0</v>
          </cell>
          <cell r="J77">
            <v>0</v>
          </cell>
          <cell r="K77">
            <v>0</v>
          </cell>
          <cell r="L77">
            <v>0</v>
          </cell>
          <cell r="M77">
            <v>0</v>
          </cell>
          <cell r="N77">
            <v>0</v>
          </cell>
          <cell r="O77">
            <v>0</v>
          </cell>
          <cell r="P77">
            <v>0</v>
          </cell>
          <cell r="Q77">
            <v>0</v>
          </cell>
          <cell r="R77">
            <v>0</v>
          </cell>
          <cell r="S77">
            <v>0</v>
          </cell>
          <cell r="T77">
            <v>0</v>
          </cell>
          <cell r="U77">
            <v>0</v>
          </cell>
          <cell r="V77">
            <v>0</v>
          </cell>
          <cell r="W77">
            <v>0</v>
          </cell>
          <cell r="X77">
            <v>0</v>
          </cell>
          <cell r="Y77">
            <v>0</v>
          </cell>
          <cell r="Z77">
            <v>0</v>
          </cell>
          <cell r="AA77">
            <v>0</v>
          </cell>
          <cell r="AB77">
            <v>0</v>
          </cell>
          <cell r="AC77">
            <v>0</v>
          </cell>
          <cell r="AD77">
            <v>0</v>
          </cell>
          <cell r="AE77">
            <v>0</v>
          </cell>
          <cell r="AF77">
            <v>0</v>
          </cell>
          <cell r="AG77">
            <v>0</v>
          </cell>
          <cell r="AH77">
            <v>0</v>
          </cell>
          <cell r="AI77">
            <v>0</v>
          </cell>
          <cell r="AJ77">
            <v>0</v>
          </cell>
          <cell r="AK77">
            <v>0</v>
          </cell>
          <cell r="AL77">
            <v>0</v>
          </cell>
          <cell r="AM77" t="str">
            <v>dec</v>
          </cell>
          <cell r="AN77">
            <v>-4</v>
          </cell>
          <cell r="AO77">
            <v>-6</v>
          </cell>
          <cell r="AP77">
            <v>-3</v>
          </cell>
          <cell r="AQ77">
            <v>0</v>
          </cell>
          <cell r="AR77">
            <v>0</v>
          </cell>
          <cell r="AS77">
            <v>0</v>
          </cell>
          <cell r="AT77">
            <v>0</v>
          </cell>
          <cell r="AU77">
            <v>-13</v>
          </cell>
        </row>
        <row r="78">
          <cell r="A78" t="str">
            <v>2015NBRPHastus</v>
          </cell>
          <cell r="B78" t="str">
            <v>2015N</v>
          </cell>
          <cell r="C78" t="str">
            <v>BRP</v>
          </cell>
          <cell r="D78" t="str">
            <v>Hastus</v>
          </cell>
          <cell r="E78">
            <v>5</v>
          </cell>
          <cell r="F78">
            <v>0</v>
          </cell>
          <cell r="G78">
            <v>0</v>
          </cell>
          <cell r="H78">
            <v>0</v>
          </cell>
          <cell r="I78">
            <v>0</v>
          </cell>
          <cell r="J78">
            <v>0</v>
          </cell>
          <cell r="K78">
            <v>0</v>
          </cell>
          <cell r="L78">
            <v>0</v>
          </cell>
          <cell r="M78">
            <v>-5.8999999999999997E-2</v>
          </cell>
          <cell r="N78">
            <v>1.3320000000000001</v>
          </cell>
          <cell r="O78">
            <v>-1.09976E-2</v>
          </cell>
          <cell r="P78">
            <v>0</v>
          </cell>
          <cell r="Q78">
            <v>4.010080000000002E-2</v>
          </cell>
          <cell r="R78">
            <v>0.10328950000000001</v>
          </cell>
          <cell r="S78">
            <v>0</v>
          </cell>
          <cell r="T78">
            <v>0</v>
          </cell>
          <cell r="U78">
            <v>0</v>
          </cell>
          <cell r="V78">
            <v>0</v>
          </cell>
          <cell r="W78">
            <v>0</v>
          </cell>
          <cell r="X78">
            <v>0</v>
          </cell>
          <cell r="Y78">
            <v>0</v>
          </cell>
          <cell r="Z78">
            <v>0</v>
          </cell>
          <cell r="AA78">
            <v>0</v>
          </cell>
          <cell r="AB78">
            <v>0</v>
          </cell>
          <cell r="AC78">
            <v>0</v>
          </cell>
          <cell r="AD78">
            <v>0</v>
          </cell>
          <cell r="AE78">
            <v>0</v>
          </cell>
          <cell r="AF78">
            <v>0</v>
          </cell>
          <cell r="AG78">
            <v>0</v>
          </cell>
          <cell r="AH78">
            <v>0</v>
          </cell>
          <cell r="AI78">
            <v>0</v>
          </cell>
          <cell r="AJ78">
            <v>0</v>
          </cell>
          <cell r="AK78">
            <v>0</v>
          </cell>
          <cell r="AL78">
            <v>1.4053927000000002</v>
          </cell>
          <cell r="AM78" t="str">
            <v>dec</v>
          </cell>
          <cell r="AN78">
            <v>0</v>
          </cell>
          <cell r="AO78">
            <v>0</v>
          </cell>
          <cell r="AP78">
            <v>0</v>
          </cell>
          <cell r="AQ78">
            <v>0</v>
          </cell>
          <cell r="AR78">
            <v>0</v>
          </cell>
          <cell r="AS78">
            <v>0</v>
          </cell>
          <cell r="AT78">
            <v>0</v>
          </cell>
          <cell r="AU78">
            <v>0</v>
          </cell>
        </row>
        <row r="79">
          <cell r="A79" t="str">
            <v>2015NBRPWheelchair Mtce</v>
          </cell>
          <cell r="B79" t="str">
            <v>2015N</v>
          </cell>
          <cell r="C79" t="str">
            <v>BRP</v>
          </cell>
          <cell r="D79" t="str">
            <v>Wheelchair Mtce</v>
          </cell>
          <cell r="E79">
            <v>6</v>
          </cell>
          <cell r="F79">
            <v>0</v>
          </cell>
          <cell r="G79">
            <v>0</v>
          </cell>
          <cell r="H79">
            <v>0</v>
          </cell>
          <cell r="I79">
            <v>0</v>
          </cell>
          <cell r="J79">
            <v>0</v>
          </cell>
          <cell r="K79">
            <v>0</v>
          </cell>
          <cell r="L79">
            <v>0</v>
          </cell>
          <cell r="M79">
            <v>5.6000000000000001E-2</v>
          </cell>
          <cell r="N79">
            <v>0</v>
          </cell>
          <cell r="O79">
            <v>1.04384E-2</v>
          </cell>
          <cell r="P79">
            <v>0</v>
          </cell>
          <cell r="Q79">
            <v>4.1664000000000007E-3</v>
          </cell>
          <cell r="R79">
            <v>5.8856000000000004E-3</v>
          </cell>
          <cell r="S79">
            <v>0</v>
          </cell>
          <cell r="T79">
            <v>0</v>
          </cell>
          <cell r="U79">
            <v>0</v>
          </cell>
          <cell r="V79">
            <v>0</v>
          </cell>
          <cell r="W79">
            <v>0</v>
          </cell>
          <cell r="X79">
            <v>0</v>
          </cell>
          <cell r="Y79">
            <v>0</v>
          </cell>
          <cell r="Z79">
            <v>0</v>
          </cell>
          <cell r="AA79">
            <v>0</v>
          </cell>
          <cell r="AB79">
            <v>0</v>
          </cell>
          <cell r="AC79">
            <v>0</v>
          </cell>
          <cell r="AD79">
            <v>0</v>
          </cell>
          <cell r="AE79">
            <v>0</v>
          </cell>
          <cell r="AF79">
            <v>0</v>
          </cell>
          <cell r="AG79">
            <v>0</v>
          </cell>
          <cell r="AH79">
            <v>0</v>
          </cell>
          <cell r="AI79">
            <v>0</v>
          </cell>
          <cell r="AJ79">
            <v>0</v>
          </cell>
          <cell r="AK79">
            <v>0</v>
          </cell>
          <cell r="AL79">
            <v>7.6490400000000014E-2</v>
          </cell>
          <cell r="AM79" t="str">
            <v>dec</v>
          </cell>
          <cell r="AN79">
            <v>0</v>
          </cell>
          <cell r="AO79">
            <v>1</v>
          </cell>
          <cell r="AP79">
            <v>0</v>
          </cell>
          <cell r="AQ79">
            <v>0</v>
          </cell>
          <cell r="AR79">
            <v>0</v>
          </cell>
          <cell r="AS79">
            <v>0</v>
          </cell>
          <cell r="AT79">
            <v>0</v>
          </cell>
          <cell r="AU79">
            <v>1</v>
          </cell>
        </row>
        <row r="80">
          <cell r="A80" t="str">
            <v xml:space="preserve">2015NBRPShifting </v>
          </cell>
          <cell r="B80" t="str">
            <v>2015N</v>
          </cell>
          <cell r="C80" t="str">
            <v>BRP</v>
          </cell>
          <cell r="D80" t="str">
            <v xml:space="preserve">Shifting </v>
          </cell>
          <cell r="E80">
            <v>7</v>
          </cell>
          <cell r="F80">
            <v>0</v>
          </cell>
          <cell r="G80">
            <v>0</v>
          </cell>
          <cell r="H80">
            <v>0</v>
          </cell>
          <cell r="I80">
            <v>0</v>
          </cell>
          <cell r="J80">
            <v>0</v>
          </cell>
          <cell r="K80">
            <v>0</v>
          </cell>
          <cell r="L80">
            <v>0</v>
          </cell>
          <cell r="M80">
            <v>0.37</v>
          </cell>
          <cell r="N80">
            <v>0</v>
          </cell>
          <cell r="O80">
            <v>6.8968000000000002E-2</v>
          </cell>
          <cell r="P80">
            <v>0</v>
          </cell>
          <cell r="Q80">
            <v>2.7528000000000004E-2</v>
          </cell>
          <cell r="R80">
            <v>3.8886999999999998E-2</v>
          </cell>
          <cell r="S80">
            <v>0</v>
          </cell>
          <cell r="T80">
            <v>0</v>
          </cell>
          <cell r="U80">
            <v>0</v>
          </cell>
          <cell r="V80">
            <v>0</v>
          </cell>
          <cell r="W80">
            <v>0</v>
          </cell>
          <cell r="X80">
            <v>0</v>
          </cell>
          <cell r="Y80">
            <v>0</v>
          </cell>
          <cell r="Z80">
            <v>0</v>
          </cell>
          <cell r="AA80">
            <v>0</v>
          </cell>
          <cell r="AB80">
            <v>0</v>
          </cell>
          <cell r="AC80">
            <v>0</v>
          </cell>
          <cell r="AD80">
            <v>0</v>
          </cell>
          <cell r="AE80">
            <v>0</v>
          </cell>
          <cell r="AF80">
            <v>0</v>
          </cell>
          <cell r="AG80">
            <v>0</v>
          </cell>
          <cell r="AH80">
            <v>0</v>
          </cell>
          <cell r="AI80">
            <v>0</v>
          </cell>
          <cell r="AJ80">
            <v>0</v>
          </cell>
          <cell r="AK80">
            <v>0</v>
          </cell>
          <cell r="AL80">
            <v>0.50538300000000003</v>
          </cell>
          <cell r="AM80" t="str">
            <v>dec</v>
          </cell>
          <cell r="AN80">
            <v>0</v>
          </cell>
          <cell r="AO80">
            <v>0</v>
          </cell>
          <cell r="AP80">
            <v>0</v>
          </cell>
          <cell r="AQ80">
            <v>0</v>
          </cell>
          <cell r="AR80">
            <v>0</v>
          </cell>
          <cell r="AS80">
            <v>0</v>
          </cell>
          <cell r="AT80">
            <v>0</v>
          </cell>
          <cell r="AU80">
            <v>0</v>
          </cell>
        </row>
        <row r="81">
          <cell r="A81" t="str">
            <v>2015NBRPPension</v>
          </cell>
          <cell r="B81" t="str">
            <v>2015N</v>
          </cell>
          <cell r="C81" t="str">
            <v>BRP</v>
          </cell>
          <cell r="D81" t="str">
            <v>Pension</v>
          </cell>
          <cell r="E81">
            <v>8</v>
          </cell>
          <cell r="F81">
            <v>0</v>
          </cell>
          <cell r="G81">
            <v>0</v>
          </cell>
          <cell r="H81">
            <v>0</v>
          </cell>
          <cell r="I81">
            <v>0</v>
          </cell>
          <cell r="J81">
            <v>0</v>
          </cell>
          <cell r="K81">
            <v>0</v>
          </cell>
          <cell r="L81">
            <v>0</v>
          </cell>
          <cell r="M81">
            <v>0</v>
          </cell>
          <cell r="N81">
            <v>0</v>
          </cell>
          <cell r="O81">
            <v>0</v>
          </cell>
          <cell r="P81">
            <v>0</v>
          </cell>
          <cell r="Q81">
            <v>0</v>
          </cell>
          <cell r="R81">
            <v>0</v>
          </cell>
          <cell r="S81">
            <v>0</v>
          </cell>
          <cell r="T81">
            <v>0</v>
          </cell>
          <cell r="U81">
            <v>0</v>
          </cell>
          <cell r="V81">
            <v>0</v>
          </cell>
          <cell r="W81">
            <v>0</v>
          </cell>
          <cell r="X81">
            <v>0</v>
          </cell>
          <cell r="Y81">
            <v>0</v>
          </cell>
          <cell r="Z81">
            <v>0</v>
          </cell>
          <cell r="AA81">
            <v>0</v>
          </cell>
          <cell r="AB81">
            <v>0</v>
          </cell>
          <cell r="AC81">
            <v>0</v>
          </cell>
          <cell r="AD81">
            <v>0</v>
          </cell>
          <cell r="AE81">
            <v>0</v>
          </cell>
          <cell r="AF81">
            <v>0</v>
          </cell>
          <cell r="AG81">
            <v>0</v>
          </cell>
          <cell r="AH81">
            <v>0</v>
          </cell>
          <cell r="AI81">
            <v>0</v>
          </cell>
          <cell r="AJ81">
            <v>0</v>
          </cell>
          <cell r="AK81">
            <v>0</v>
          </cell>
          <cell r="AL81">
            <v>0</v>
          </cell>
          <cell r="AM81" t="str">
            <v>dec</v>
          </cell>
          <cell r="AN81">
            <v>0</v>
          </cell>
          <cell r="AO81">
            <v>0</v>
          </cell>
          <cell r="AP81">
            <v>0</v>
          </cell>
          <cell r="AQ81">
            <v>0</v>
          </cell>
          <cell r="AR81">
            <v>0</v>
          </cell>
          <cell r="AS81">
            <v>0</v>
          </cell>
          <cell r="AT81">
            <v>0</v>
          </cell>
          <cell r="AU81">
            <v>0</v>
          </cell>
        </row>
        <row r="82">
          <cell r="A82" t="str">
            <v>2015NBRPHealth and Welfare</v>
          </cell>
          <cell r="B82" t="str">
            <v>2015N</v>
          </cell>
          <cell r="C82" t="str">
            <v>BRP</v>
          </cell>
          <cell r="D82" t="str">
            <v>Health and Welfare</v>
          </cell>
          <cell r="E82">
            <v>9</v>
          </cell>
          <cell r="F82">
            <v>0</v>
          </cell>
          <cell r="G82">
            <v>0</v>
          </cell>
          <cell r="H82">
            <v>0</v>
          </cell>
          <cell r="I82">
            <v>0</v>
          </cell>
          <cell r="J82">
            <v>0</v>
          </cell>
          <cell r="K82">
            <v>0</v>
          </cell>
          <cell r="L82">
            <v>0</v>
          </cell>
          <cell r="M82">
            <v>0</v>
          </cell>
          <cell r="N82">
            <v>0</v>
          </cell>
          <cell r="O82">
            <v>0</v>
          </cell>
          <cell r="P82">
            <v>0</v>
          </cell>
          <cell r="Q82">
            <v>0</v>
          </cell>
          <cell r="R82">
            <v>0</v>
          </cell>
          <cell r="S82">
            <v>0</v>
          </cell>
          <cell r="T82">
            <v>0</v>
          </cell>
          <cell r="U82">
            <v>0</v>
          </cell>
          <cell r="V82">
            <v>0</v>
          </cell>
          <cell r="W82">
            <v>0</v>
          </cell>
          <cell r="X82">
            <v>0</v>
          </cell>
          <cell r="Y82">
            <v>0</v>
          </cell>
          <cell r="Z82">
            <v>0</v>
          </cell>
          <cell r="AA82">
            <v>0</v>
          </cell>
          <cell r="AB82">
            <v>0</v>
          </cell>
          <cell r="AC82">
            <v>0</v>
          </cell>
          <cell r="AD82">
            <v>0</v>
          </cell>
          <cell r="AE82">
            <v>0</v>
          </cell>
          <cell r="AF82">
            <v>0</v>
          </cell>
          <cell r="AG82">
            <v>0</v>
          </cell>
          <cell r="AH82">
            <v>0</v>
          </cell>
          <cell r="AI82">
            <v>0</v>
          </cell>
          <cell r="AJ82">
            <v>0</v>
          </cell>
          <cell r="AK82">
            <v>0</v>
          </cell>
          <cell r="AL82">
            <v>0</v>
          </cell>
          <cell r="AM82" t="str">
            <v>dec</v>
          </cell>
          <cell r="AN82">
            <v>0</v>
          </cell>
          <cell r="AO82">
            <v>0</v>
          </cell>
          <cell r="AP82">
            <v>0</v>
          </cell>
          <cell r="AQ82">
            <v>0</v>
          </cell>
          <cell r="AR82">
            <v>0</v>
          </cell>
          <cell r="AS82">
            <v>0</v>
          </cell>
          <cell r="AT82">
            <v>0</v>
          </cell>
          <cell r="AU82">
            <v>0</v>
          </cell>
        </row>
        <row r="83">
          <cell r="A83" t="str">
            <v>2015NBRPRapid Procurement</v>
          </cell>
          <cell r="B83" t="str">
            <v>2015N</v>
          </cell>
          <cell r="C83" t="str">
            <v>BRP</v>
          </cell>
          <cell r="D83" t="str">
            <v>Rapid Procurement</v>
          </cell>
          <cell r="E83">
            <v>10</v>
          </cell>
          <cell r="F83">
            <v>0</v>
          </cell>
          <cell r="G83">
            <v>0</v>
          </cell>
          <cell r="H83">
            <v>0</v>
          </cell>
          <cell r="I83">
            <v>0</v>
          </cell>
          <cell r="J83">
            <v>0</v>
          </cell>
          <cell r="K83">
            <v>0</v>
          </cell>
          <cell r="L83">
            <v>0</v>
          </cell>
          <cell r="M83">
            <v>0</v>
          </cell>
          <cell r="N83">
            <v>0</v>
          </cell>
          <cell r="O83">
            <v>0</v>
          </cell>
          <cell r="P83">
            <v>0</v>
          </cell>
          <cell r="Q83">
            <v>0</v>
          </cell>
          <cell r="R83">
            <v>0</v>
          </cell>
          <cell r="S83">
            <v>0</v>
          </cell>
          <cell r="T83">
            <v>0</v>
          </cell>
          <cell r="U83">
            <v>0</v>
          </cell>
          <cell r="V83">
            <v>0</v>
          </cell>
          <cell r="W83">
            <v>0</v>
          </cell>
          <cell r="X83">
            <v>0</v>
          </cell>
          <cell r="Y83">
            <v>0</v>
          </cell>
          <cell r="Z83">
            <v>0</v>
          </cell>
          <cell r="AA83">
            <v>0</v>
          </cell>
          <cell r="AB83">
            <v>0</v>
          </cell>
          <cell r="AC83">
            <v>1E-3</v>
          </cell>
          <cell r="AD83">
            <v>0</v>
          </cell>
          <cell r="AE83">
            <v>0</v>
          </cell>
          <cell r="AF83">
            <v>0</v>
          </cell>
          <cell r="AG83">
            <v>0</v>
          </cell>
          <cell r="AH83">
            <v>0</v>
          </cell>
          <cell r="AI83">
            <v>0</v>
          </cell>
          <cell r="AJ83">
            <v>0</v>
          </cell>
          <cell r="AK83">
            <v>0</v>
          </cell>
          <cell r="AL83">
            <v>1E-3</v>
          </cell>
          <cell r="AM83" t="str">
            <v>dec</v>
          </cell>
          <cell r="AN83">
            <v>0</v>
          </cell>
          <cell r="AO83">
            <v>0</v>
          </cell>
          <cell r="AP83">
            <v>0</v>
          </cell>
          <cell r="AQ83">
            <v>0</v>
          </cell>
          <cell r="AR83">
            <v>0</v>
          </cell>
          <cell r="AS83">
            <v>0</v>
          </cell>
          <cell r="AT83">
            <v>0</v>
          </cell>
          <cell r="AU83">
            <v>0</v>
          </cell>
        </row>
        <row r="84">
          <cell r="A84" t="str">
            <v>2015NBRPAdmin Conolidated</v>
          </cell>
          <cell r="B84" t="str">
            <v>2015N</v>
          </cell>
          <cell r="C84" t="str">
            <v>BRP</v>
          </cell>
          <cell r="D84" t="str">
            <v>Admin Conolidated</v>
          </cell>
          <cell r="E84">
            <v>11</v>
          </cell>
          <cell r="F84">
            <v>0</v>
          </cell>
          <cell r="G84">
            <v>0</v>
          </cell>
          <cell r="H84">
            <v>0</v>
          </cell>
          <cell r="I84">
            <v>0</v>
          </cell>
          <cell r="J84">
            <v>0</v>
          </cell>
          <cell r="K84">
            <v>0</v>
          </cell>
          <cell r="L84">
            <v>0</v>
          </cell>
          <cell r="M84">
            <v>2.0590000000000002</v>
          </cell>
          <cell r="N84">
            <v>0</v>
          </cell>
          <cell r="O84">
            <v>0.38379760000000007</v>
          </cell>
          <cell r="P84">
            <v>0</v>
          </cell>
          <cell r="Q84">
            <v>0.15318960000000004</v>
          </cell>
          <cell r="R84">
            <v>0.21640090000000001</v>
          </cell>
          <cell r="S84">
            <v>0</v>
          </cell>
          <cell r="T84">
            <v>0</v>
          </cell>
          <cell r="U84">
            <v>0</v>
          </cell>
          <cell r="V84">
            <v>0</v>
          </cell>
          <cell r="W84">
            <v>0</v>
          </cell>
          <cell r="X84">
            <v>0</v>
          </cell>
          <cell r="Y84">
            <v>0</v>
          </cell>
          <cell r="Z84">
            <v>0</v>
          </cell>
          <cell r="AA84">
            <v>0</v>
          </cell>
          <cell r="AB84">
            <v>0</v>
          </cell>
          <cell r="AC84">
            <v>0</v>
          </cell>
          <cell r="AD84">
            <v>0</v>
          </cell>
          <cell r="AE84">
            <v>0</v>
          </cell>
          <cell r="AF84">
            <v>0</v>
          </cell>
          <cell r="AG84">
            <v>0</v>
          </cell>
          <cell r="AH84">
            <v>0</v>
          </cell>
          <cell r="AI84">
            <v>0</v>
          </cell>
          <cell r="AJ84">
            <v>0</v>
          </cell>
          <cell r="AK84">
            <v>0</v>
          </cell>
          <cell r="AL84">
            <v>2.8123881000000006</v>
          </cell>
          <cell r="AM84" t="str">
            <v>dec</v>
          </cell>
          <cell r="AN84">
            <v>0</v>
          </cell>
          <cell r="AO84">
            <v>0</v>
          </cell>
          <cell r="AP84">
            <v>0</v>
          </cell>
          <cell r="AQ84">
            <v>0</v>
          </cell>
          <cell r="AR84">
            <v>0</v>
          </cell>
          <cell r="AS84">
            <v>0</v>
          </cell>
          <cell r="AT84">
            <v>-5</v>
          </cell>
          <cell r="AU84">
            <v>-5</v>
          </cell>
        </row>
        <row r="85">
          <cell r="A85" t="str">
            <v>2015NBRPAdmin Reduction</v>
          </cell>
          <cell r="B85" t="str">
            <v>2015N</v>
          </cell>
          <cell r="C85" t="str">
            <v>BRP</v>
          </cell>
          <cell r="D85" t="str">
            <v>Admin Reduction</v>
          </cell>
          <cell r="E85">
            <v>12</v>
          </cell>
          <cell r="F85">
            <v>0</v>
          </cell>
          <cell r="G85">
            <v>0</v>
          </cell>
          <cell r="H85">
            <v>0</v>
          </cell>
          <cell r="I85">
            <v>0</v>
          </cell>
          <cell r="J85">
            <v>0</v>
          </cell>
          <cell r="K85">
            <v>0</v>
          </cell>
          <cell r="L85">
            <v>0</v>
          </cell>
          <cell r="M85">
            <v>0.94699999999999995</v>
          </cell>
          <cell r="N85">
            <v>0</v>
          </cell>
          <cell r="O85">
            <v>0.17652080000000001</v>
          </cell>
          <cell r="P85">
            <v>0</v>
          </cell>
          <cell r="Q85">
            <v>7.04568E-2</v>
          </cell>
          <cell r="R85">
            <v>9.9529699999999999E-2</v>
          </cell>
          <cell r="S85">
            <v>0</v>
          </cell>
          <cell r="T85">
            <v>0</v>
          </cell>
          <cell r="U85">
            <v>0</v>
          </cell>
          <cell r="V85">
            <v>0</v>
          </cell>
          <cell r="W85">
            <v>0</v>
          </cell>
          <cell r="X85">
            <v>0</v>
          </cell>
          <cell r="Y85">
            <v>0</v>
          </cell>
          <cell r="Z85">
            <v>0</v>
          </cell>
          <cell r="AA85">
            <v>0</v>
          </cell>
          <cell r="AB85">
            <v>0</v>
          </cell>
          <cell r="AC85">
            <v>0</v>
          </cell>
          <cell r="AD85">
            <v>0</v>
          </cell>
          <cell r="AE85">
            <v>0</v>
          </cell>
          <cell r="AF85">
            <v>0</v>
          </cell>
          <cell r="AG85">
            <v>0</v>
          </cell>
          <cell r="AH85">
            <v>0</v>
          </cell>
          <cell r="AI85">
            <v>0</v>
          </cell>
          <cell r="AJ85">
            <v>0</v>
          </cell>
          <cell r="AK85">
            <v>0</v>
          </cell>
          <cell r="AL85">
            <v>1.2935072999999999</v>
          </cell>
          <cell r="AM85" t="str">
            <v>dec</v>
          </cell>
          <cell r="AN85">
            <v>0</v>
          </cell>
          <cell r="AO85">
            <v>0</v>
          </cell>
          <cell r="AP85">
            <v>0</v>
          </cell>
          <cell r="AQ85">
            <v>0</v>
          </cell>
          <cell r="AR85">
            <v>0</v>
          </cell>
          <cell r="AS85">
            <v>5</v>
          </cell>
          <cell r="AT85">
            <v>0</v>
          </cell>
          <cell r="AU85">
            <v>5</v>
          </cell>
        </row>
        <row r="86">
          <cell r="A86" t="str">
            <v>2015NBRPStaff Reduction</v>
          </cell>
          <cell r="B86" t="str">
            <v>2015N</v>
          </cell>
          <cell r="C86" t="str">
            <v>BRP</v>
          </cell>
          <cell r="D86" t="str">
            <v>Staff Reduction</v>
          </cell>
          <cell r="E86">
            <v>13</v>
          </cell>
          <cell r="F86">
            <v>0</v>
          </cell>
          <cell r="G86">
            <v>0</v>
          </cell>
          <cell r="H86">
            <v>0</v>
          </cell>
          <cell r="I86">
            <v>0</v>
          </cell>
          <cell r="J86">
            <v>0</v>
          </cell>
          <cell r="K86">
            <v>0</v>
          </cell>
          <cell r="L86">
            <v>0</v>
          </cell>
          <cell r="M86">
            <v>0.17699999999999999</v>
          </cell>
          <cell r="N86">
            <v>0</v>
          </cell>
          <cell r="O86">
            <v>3.2992800000000003E-2</v>
          </cell>
          <cell r="P86">
            <v>0</v>
          </cell>
          <cell r="Q86">
            <v>1.3168800000000001E-2</v>
          </cell>
          <cell r="R86">
            <v>1.86027E-2</v>
          </cell>
          <cell r="S86">
            <v>0</v>
          </cell>
          <cell r="T86">
            <v>0</v>
          </cell>
          <cell r="U86">
            <v>0</v>
          </cell>
          <cell r="V86">
            <v>0</v>
          </cell>
          <cell r="W86">
            <v>0</v>
          </cell>
          <cell r="X86">
            <v>0</v>
          </cell>
          <cell r="Y86">
            <v>0</v>
          </cell>
          <cell r="Z86">
            <v>0</v>
          </cell>
          <cell r="AA86">
            <v>0</v>
          </cell>
          <cell r="AB86">
            <v>0</v>
          </cell>
          <cell r="AC86">
            <v>0</v>
          </cell>
          <cell r="AD86">
            <v>0</v>
          </cell>
          <cell r="AE86">
            <v>0</v>
          </cell>
          <cell r="AF86">
            <v>0</v>
          </cell>
          <cell r="AG86">
            <v>0</v>
          </cell>
          <cell r="AH86">
            <v>0</v>
          </cell>
          <cell r="AI86">
            <v>0</v>
          </cell>
          <cell r="AJ86">
            <v>0</v>
          </cell>
          <cell r="AK86">
            <v>0</v>
          </cell>
          <cell r="AL86">
            <v>0.24176429999999999</v>
          </cell>
          <cell r="AM86" t="str">
            <v>dec</v>
          </cell>
          <cell r="AN86">
            <v>-1</v>
          </cell>
          <cell r="AO86">
            <v>1</v>
          </cell>
          <cell r="AP86">
            <v>-7</v>
          </cell>
          <cell r="AQ86">
            <v>0</v>
          </cell>
          <cell r="AR86">
            <v>0</v>
          </cell>
          <cell r="AS86">
            <v>0</v>
          </cell>
          <cell r="AT86">
            <v>0</v>
          </cell>
          <cell r="AU86">
            <v>-7</v>
          </cell>
        </row>
        <row r="87">
          <cell r="A87" t="str">
            <v>2015NBRPProject Deferrals/ IT</v>
          </cell>
          <cell r="B87" t="str">
            <v>2015N</v>
          </cell>
          <cell r="C87" t="str">
            <v>BRP</v>
          </cell>
          <cell r="D87" t="str">
            <v>Project Deferrals/ IT</v>
          </cell>
          <cell r="E87">
            <v>14</v>
          </cell>
          <cell r="F87">
            <v>0</v>
          </cell>
          <cell r="G87">
            <v>0</v>
          </cell>
          <cell r="H87">
            <v>0</v>
          </cell>
          <cell r="I87">
            <v>0</v>
          </cell>
          <cell r="J87">
            <v>0</v>
          </cell>
          <cell r="K87">
            <v>0</v>
          </cell>
          <cell r="L87">
            <v>0</v>
          </cell>
          <cell r="M87">
            <v>3.6999999999999998E-2</v>
          </cell>
          <cell r="N87">
            <v>6.9000000000000006E-2</v>
          </cell>
          <cell r="O87">
            <v>6.8967999999999998E-3</v>
          </cell>
          <cell r="P87">
            <v>0</v>
          </cell>
          <cell r="Q87">
            <v>7.8864000000000017E-3</v>
          </cell>
          <cell r="R87">
            <v>9.5604999999999996E-3</v>
          </cell>
          <cell r="S87">
            <v>0</v>
          </cell>
          <cell r="T87">
            <v>0</v>
          </cell>
          <cell r="U87">
            <v>0</v>
          </cell>
          <cell r="V87">
            <v>0</v>
          </cell>
          <cell r="W87">
            <v>0</v>
          </cell>
          <cell r="X87">
            <v>0</v>
          </cell>
          <cell r="Y87">
            <v>0</v>
          </cell>
          <cell r="Z87">
            <v>0</v>
          </cell>
          <cell r="AA87">
            <v>0</v>
          </cell>
          <cell r="AB87">
            <v>0.16</v>
          </cell>
          <cell r="AC87">
            <v>0</v>
          </cell>
          <cell r="AD87">
            <v>0</v>
          </cell>
          <cell r="AE87">
            <v>0</v>
          </cell>
          <cell r="AF87">
            <v>0</v>
          </cell>
          <cell r="AG87">
            <v>0</v>
          </cell>
          <cell r="AH87">
            <v>0</v>
          </cell>
          <cell r="AI87">
            <v>0</v>
          </cell>
          <cell r="AJ87">
            <v>0</v>
          </cell>
          <cell r="AK87">
            <v>0</v>
          </cell>
          <cell r="AL87">
            <v>0.29034369999999998</v>
          </cell>
          <cell r="AM87" t="str">
            <v>dec</v>
          </cell>
          <cell r="AN87">
            <v>0</v>
          </cell>
          <cell r="AO87">
            <v>0</v>
          </cell>
          <cell r="AP87">
            <v>0</v>
          </cell>
          <cell r="AQ87">
            <v>0</v>
          </cell>
          <cell r="AR87">
            <v>0</v>
          </cell>
          <cell r="AS87">
            <v>0</v>
          </cell>
          <cell r="AT87">
            <v>0</v>
          </cell>
          <cell r="AU87">
            <v>0</v>
          </cell>
        </row>
        <row r="88">
          <cell r="A88" t="str">
            <v>2015NBRPFull Regionalization</v>
          </cell>
          <cell r="B88" t="str">
            <v>2015N</v>
          </cell>
          <cell r="C88" t="str">
            <v>BRP</v>
          </cell>
          <cell r="D88" t="str">
            <v>Full Regionalization</v>
          </cell>
          <cell r="E88">
            <v>15</v>
          </cell>
          <cell r="F88">
            <v>0</v>
          </cell>
          <cell r="G88">
            <v>0</v>
          </cell>
          <cell r="H88">
            <v>0</v>
          </cell>
          <cell r="I88">
            <v>0</v>
          </cell>
          <cell r="J88">
            <v>0</v>
          </cell>
          <cell r="K88">
            <v>0</v>
          </cell>
          <cell r="L88">
            <v>0</v>
          </cell>
          <cell r="M88">
            <v>0</v>
          </cell>
          <cell r="N88">
            <v>0</v>
          </cell>
          <cell r="O88">
            <v>0</v>
          </cell>
          <cell r="P88">
            <v>0</v>
          </cell>
          <cell r="Q88">
            <v>0</v>
          </cell>
          <cell r="R88">
            <v>0</v>
          </cell>
          <cell r="S88">
            <v>0</v>
          </cell>
          <cell r="T88">
            <v>0</v>
          </cell>
          <cell r="U88">
            <v>0</v>
          </cell>
          <cell r="V88">
            <v>0</v>
          </cell>
          <cell r="W88">
            <v>0</v>
          </cell>
          <cell r="X88">
            <v>0</v>
          </cell>
          <cell r="Y88">
            <v>0</v>
          </cell>
          <cell r="Z88">
            <v>0</v>
          </cell>
          <cell r="AA88">
            <v>0</v>
          </cell>
          <cell r="AB88">
            <v>0</v>
          </cell>
          <cell r="AC88">
            <v>0</v>
          </cell>
          <cell r="AD88">
            <v>0</v>
          </cell>
          <cell r="AE88">
            <v>0</v>
          </cell>
          <cell r="AF88">
            <v>0</v>
          </cell>
          <cell r="AG88">
            <v>0</v>
          </cell>
          <cell r="AH88">
            <v>0</v>
          </cell>
          <cell r="AI88">
            <v>0</v>
          </cell>
          <cell r="AJ88">
            <v>0</v>
          </cell>
          <cell r="AK88">
            <v>0</v>
          </cell>
          <cell r="AL88">
            <v>0</v>
          </cell>
          <cell r="AM88" t="str">
            <v>dec</v>
          </cell>
          <cell r="AN88">
            <v>0</v>
          </cell>
          <cell r="AO88">
            <v>0</v>
          </cell>
          <cell r="AP88">
            <v>0</v>
          </cell>
          <cell r="AQ88">
            <v>0</v>
          </cell>
          <cell r="AR88">
            <v>0</v>
          </cell>
          <cell r="AS88">
            <v>-1</v>
          </cell>
          <cell r="AT88">
            <v>0</v>
          </cell>
          <cell r="AU88">
            <v>-1</v>
          </cell>
        </row>
        <row r="89">
          <cell r="A89" t="str">
            <v>2016NBRPShop Program</v>
          </cell>
          <cell r="B89" t="str">
            <v>2016N</v>
          </cell>
          <cell r="C89" t="str">
            <v>BRP</v>
          </cell>
          <cell r="D89" t="str">
            <v>Shop Program</v>
          </cell>
          <cell r="E89">
            <v>3</v>
          </cell>
          <cell r="F89">
            <v>0</v>
          </cell>
          <cell r="G89">
            <v>0</v>
          </cell>
          <cell r="H89">
            <v>0</v>
          </cell>
          <cell r="I89">
            <v>0</v>
          </cell>
          <cell r="J89">
            <v>0</v>
          </cell>
          <cell r="K89">
            <v>0</v>
          </cell>
          <cell r="L89">
            <v>0</v>
          </cell>
          <cell r="M89">
            <v>-0.28599999999999998</v>
          </cell>
          <cell r="N89">
            <v>0.33800000000000002</v>
          </cell>
          <cell r="O89">
            <v>-5.3310400000000001E-2</v>
          </cell>
          <cell r="P89">
            <v>0</v>
          </cell>
          <cell r="Q89">
            <v>3.8688000000000038E-3</v>
          </cell>
          <cell r="R89">
            <v>-2.2749999999999992E-3</v>
          </cell>
          <cell r="S89">
            <v>0</v>
          </cell>
          <cell r="T89">
            <v>0</v>
          </cell>
          <cell r="U89">
            <v>0</v>
          </cell>
          <cell r="V89">
            <v>0</v>
          </cell>
          <cell r="W89">
            <v>0</v>
          </cell>
          <cell r="X89">
            <v>0</v>
          </cell>
          <cell r="Y89">
            <v>0</v>
          </cell>
          <cell r="Z89">
            <v>0</v>
          </cell>
          <cell r="AA89">
            <v>0</v>
          </cell>
          <cell r="AB89">
            <v>0</v>
          </cell>
          <cell r="AC89">
            <v>0</v>
          </cell>
          <cell r="AD89">
            <v>0</v>
          </cell>
          <cell r="AE89">
            <v>0</v>
          </cell>
          <cell r="AF89">
            <v>0</v>
          </cell>
          <cell r="AG89">
            <v>0</v>
          </cell>
          <cell r="AH89">
            <v>0</v>
          </cell>
          <cell r="AI89">
            <v>0</v>
          </cell>
          <cell r="AJ89">
            <v>0</v>
          </cell>
          <cell r="AK89">
            <v>0</v>
          </cell>
          <cell r="AL89">
            <v>2.8340000000004993E-4</v>
          </cell>
          <cell r="AM89" t="str">
            <v>dec</v>
          </cell>
          <cell r="AN89">
            <v>-4</v>
          </cell>
          <cell r="AO89">
            <v>-6</v>
          </cell>
          <cell r="AP89">
            <v>-3</v>
          </cell>
          <cell r="AQ89">
            <v>0</v>
          </cell>
          <cell r="AR89">
            <v>0</v>
          </cell>
          <cell r="AS89">
            <v>0</v>
          </cell>
          <cell r="AT89">
            <v>0</v>
          </cell>
          <cell r="AU89">
            <v>-13</v>
          </cell>
        </row>
        <row r="90">
          <cell r="A90" t="str">
            <v xml:space="preserve">2016NBRPTransmission Recycling </v>
          </cell>
          <cell r="B90" t="str">
            <v>2016N</v>
          </cell>
          <cell r="C90" t="str">
            <v>BRP</v>
          </cell>
          <cell r="D90" t="str">
            <v xml:space="preserve">Transmission Recycling </v>
          </cell>
          <cell r="E90">
            <v>4</v>
          </cell>
          <cell r="F90">
            <v>0</v>
          </cell>
          <cell r="G90">
            <v>0</v>
          </cell>
          <cell r="H90">
            <v>0</v>
          </cell>
          <cell r="I90">
            <v>0</v>
          </cell>
          <cell r="J90">
            <v>0</v>
          </cell>
          <cell r="K90">
            <v>0</v>
          </cell>
          <cell r="L90">
            <v>0</v>
          </cell>
          <cell r="M90">
            <v>0</v>
          </cell>
          <cell r="N90">
            <v>0</v>
          </cell>
          <cell r="O90">
            <v>0</v>
          </cell>
          <cell r="P90">
            <v>0</v>
          </cell>
          <cell r="Q90">
            <v>0</v>
          </cell>
          <cell r="R90">
            <v>0</v>
          </cell>
          <cell r="S90">
            <v>0</v>
          </cell>
          <cell r="T90">
            <v>0</v>
          </cell>
          <cell r="U90">
            <v>0</v>
          </cell>
          <cell r="V90">
            <v>0</v>
          </cell>
          <cell r="W90">
            <v>0</v>
          </cell>
          <cell r="X90">
            <v>0</v>
          </cell>
          <cell r="Y90">
            <v>0</v>
          </cell>
          <cell r="Z90">
            <v>0</v>
          </cell>
          <cell r="AA90">
            <v>0</v>
          </cell>
          <cell r="AB90">
            <v>0</v>
          </cell>
          <cell r="AC90">
            <v>0</v>
          </cell>
          <cell r="AD90">
            <v>0</v>
          </cell>
          <cell r="AE90">
            <v>0</v>
          </cell>
          <cell r="AF90">
            <v>0</v>
          </cell>
          <cell r="AG90">
            <v>0</v>
          </cell>
          <cell r="AH90">
            <v>0</v>
          </cell>
          <cell r="AI90">
            <v>0</v>
          </cell>
          <cell r="AJ90">
            <v>0</v>
          </cell>
          <cell r="AK90">
            <v>0</v>
          </cell>
          <cell r="AL90">
            <v>0</v>
          </cell>
          <cell r="AM90" t="str">
            <v>dec</v>
          </cell>
          <cell r="AN90">
            <v>-4</v>
          </cell>
          <cell r="AO90">
            <v>-6</v>
          </cell>
          <cell r="AP90">
            <v>-3</v>
          </cell>
          <cell r="AQ90">
            <v>0</v>
          </cell>
          <cell r="AR90">
            <v>0</v>
          </cell>
          <cell r="AS90">
            <v>0</v>
          </cell>
          <cell r="AT90">
            <v>0</v>
          </cell>
          <cell r="AU90">
            <v>-13</v>
          </cell>
        </row>
        <row r="91">
          <cell r="A91" t="str">
            <v>2016NBRPHastus</v>
          </cell>
          <cell r="B91" t="str">
            <v>2016N</v>
          </cell>
          <cell r="C91" t="str">
            <v>BRP</v>
          </cell>
          <cell r="D91" t="str">
            <v>Hastus</v>
          </cell>
          <cell r="E91">
            <v>5</v>
          </cell>
          <cell r="F91">
            <v>0</v>
          </cell>
          <cell r="G91">
            <v>0</v>
          </cell>
          <cell r="H91">
            <v>0</v>
          </cell>
          <cell r="I91">
            <v>0</v>
          </cell>
          <cell r="J91">
            <v>0</v>
          </cell>
          <cell r="K91">
            <v>0</v>
          </cell>
          <cell r="L91">
            <v>0</v>
          </cell>
          <cell r="M91">
            <v>-5.8999999999999997E-2</v>
          </cell>
          <cell r="N91">
            <v>1.3320000000000001</v>
          </cell>
          <cell r="O91">
            <v>-1.09976E-2</v>
          </cell>
          <cell r="P91">
            <v>0</v>
          </cell>
          <cell r="Q91">
            <v>4.010080000000002E-2</v>
          </cell>
          <cell r="R91">
            <v>0.10328950000000001</v>
          </cell>
          <cell r="S91">
            <v>0</v>
          </cell>
          <cell r="T91">
            <v>0</v>
          </cell>
          <cell r="U91">
            <v>0</v>
          </cell>
          <cell r="V91">
            <v>0</v>
          </cell>
          <cell r="W91">
            <v>0</v>
          </cell>
          <cell r="X91">
            <v>0</v>
          </cell>
          <cell r="Y91">
            <v>0</v>
          </cell>
          <cell r="Z91">
            <v>0</v>
          </cell>
          <cell r="AA91">
            <v>0</v>
          </cell>
          <cell r="AB91">
            <v>0</v>
          </cell>
          <cell r="AC91">
            <v>0</v>
          </cell>
          <cell r="AD91">
            <v>0</v>
          </cell>
          <cell r="AE91">
            <v>0</v>
          </cell>
          <cell r="AF91">
            <v>0</v>
          </cell>
          <cell r="AG91">
            <v>0</v>
          </cell>
          <cell r="AH91">
            <v>0</v>
          </cell>
          <cell r="AI91">
            <v>0</v>
          </cell>
          <cell r="AJ91">
            <v>0</v>
          </cell>
          <cell r="AK91">
            <v>0</v>
          </cell>
          <cell r="AL91">
            <v>1.4053927000000002</v>
          </cell>
          <cell r="AM91" t="str">
            <v>dec</v>
          </cell>
          <cell r="AN91">
            <v>0</v>
          </cell>
          <cell r="AO91">
            <v>0</v>
          </cell>
          <cell r="AP91">
            <v>0</v>
          </cell>
          <cell r="AQ91">
            <v>0</v>
          </cell>
          <cell r="AR91">
            <v>0</v>
          </cell>
          <cell r="AS91">
            <v>0</v>
          </cell>
          <cell r="AT91">
            <v>0</v>
          </cell>
          <cell r="AU91">
            <v>0</v>
          </cell>
        </row>
        <row r="92">
          <cell r="A92" t="str">
            <v>2016NBRPWheelchair Mtce</v>
          </cell>
          <cell r="B92" t="str">
            <v>2016N</v>
          </cell>
          <cell r="C92" t="str">
            <v>BRP</v>
          </cell>
          <cell r="D92" t="str">
            <v>Wheelchair Mtce</v>
          </cell>
          <cell r="E92">
            <v>6</v>
          </cell>
          <cell r="F92">
            <v>0</v>
          </cell>
          <cell r="G92">
            <v>0</v>
          </cell>
          <cell r="H92">
            <v>0</v>
          </cell>
          <cell r="I92">
            <v>0</v>
          </cell>
          <cell r="J92">
            <v>0</v>
          </cell>
          <cell r="K92">
            <v>0</v>
          </cell>
          <cell r="L92">
            <v>0</v>
          </cell>
          <cell r="M92">
            <v>5.6000000000000001E-2</v>
          </cell>
          <cell r="N92">
            <v>0</v>
          </cell>
          <cell r="O92">
            <v>1.04384E-2</v>
          </cell>
          <cell r="P92">
            <v>0</v>
          </cell>
          <cell r="Q92">
            <v>4.1664000000000007E-3</v>
          </cell>
          <cell r="R92">
            <v>5.8856000000000004E-3</v>
          </cell>
          <cell r="S92">
            <v>0</v>
          </cell>
          <cell r="T92">
            <v>0</v>
          </cell>
          <cell r="U92">
            <v>0</v>
          </cell>
          <cell r="V92">
            <v>0</v>
          </cell>
          <cell r="W92">
            <v>0</v>
          </cell>
          <cell r="X92">
            <v>0</v>
          </cell>
          <cell r="Y92">
            <v>0</v>
          </cell>
          <cell r="Z92">
            <v>0</v>
          </cell>
          <cell r="AA92">
            <v>0</v>
          </cell>
          <cell r="AB92">
            <v>0</v>
          </cell>
          <cell r="AC92">
            <v>0</v>
          </cell>
          <cell r="AD92">
            <v>0</v>
          </cell>
          <cell r="AE92">
            <v>0</v>
          </cell>
          <cell r="AF92">
            <v>0</v>
          </cell>
          <cell r="AG92">
            <v>0</v>
          </cell>
          <cell r="AH92">
            <v>0</v>
          </cell>
          <cell r="AI92">
            <v>0</v>
          </cell>
          <cell r="AJ92">
            <v>0</v>
          </cell>
          <cell r="AK92">
            <v>0</v>
          </cell>
          <cell r="AL92">
            <v>7.6490400000000014E-2</v>
          </cell>
          <cell r="AM92" t="str">
            <v>dec</v>
          </cell>
          <cell r="AN92">
            <v>0</v>
          </cell>
          <cell r="AO92">
            <v>1</v>
          </cell>
          <cell r="AP92">
            <v>0</v>
          </cell>
          <cell r="AQ92">
            <v>0</v>
          </cell>
          <cell r="AR92">
            <v>0</v>
          </cell>
          <cell r="AS92">
            <v>0</v>
          </cell>
          <cell r="AT92">
            <v>0</v>
          </cell>
          <cell r="AU92">
            <v>1</v>
          </cell>
        </row>
        <row r="93">
          <cell r="A93" t="str">
            <v xml:space="preserve">2016NBRPShifting </v>
          </cell>
          <cell r="B93" t="str">
            <v>2016N</v>
          </cell>
          <cell r="C93" t="str">
            <v>BRP</v>
          </cell>
          <cell r="D93" t="str">
            <v xml:space="preserve">Shifting </v>
          </cell>
          <cell r="E93">
            <v>7</v>
          </cell>
          <cell r="F93">
            <v>0</v>
          </cell>
          <cell r="G93">
            <v>0</v>
          </cell>
          <cell r="H93">
            <v>0</v>
          </cell>
          <cell r="I93">
            <v>0</v>
          </cell>
          <cell r="J93">
            <v>0</v>
          </cell>
          <cell r="K93">
            <v>0</v>
          </cell>
          <cell r="L93">
            <v>0</v>
          </cell>
          <cell r="M93">
            <v>0.37</v>
          </cell>
          <cell r="N93">
            <v>0</v>
          </cell>
          <cell r="O93">
            <v>6.8968000000000002E-2</v>
          </cell>
          <cell r="P93">
            <v>0</v>
          </cell>
          <cell r="Q93">
            <v>2.7528000000000004E-2</v>
          </cell>
          <cell r="R93">
            <v>3.8886999999999998E-2</v>
          </cell>
          <cell r="S93">
            <v>0</v>
          </cell>
          <cell r="T93">
            <v>0</v>
          </cell>
          <cell r="U93">
            <v>0</v>
          </cell>
          <cell r="V93">
            <v>0</v>
          </cell>
          <cell r="W93">
            <v>0</v>
          </cell>
          <cell r="X93">
            <v>0</v>
          </cell>
          <cell r="Y93">
            <v>0</v>
          </cell>
          <cell r="Z93">
            <v>0</v>
          </cell>
          <cell r="AA93">
            <v>0</v>
          </cell>
          <cell r="AB93">
            <v>0</v>
          </cell>
          <cell r="AC93">
            <v>0</v>
          </cell>
          <cell r="AD93">
            <v>0</v>
          </cell>
          <cell r="AE93">
            <v>0</v>
          </cell>
          <cell r="AF93">
            <v>0</v>
          </cell>
          <cell r="AG93">
            <v>0</v>
          </cell>
          <cell r="AH93">
            <v>0</v>
          </cell>
          <cell r="AI93">
            <v>0</v>
          </cell>
          <cell r="AJ93">
            <v>0</v>
          </cell>
          <cell r="AK93">
            <v>0</v>
          </cell>
          <cell r="AL93">
            <v>0.50538300000000003</v>
          </cell>
          <cell r="AM93" t="str">
            <v>dec</v>
          </cell>
          <cell r="AN93">
            <v>0</v>
          </cell>
          <cell r="AO93">
            <v>0</v>
          </cell>
          <cell r="AP93">
            <v>0</v>
          </cell>
          <cell r="AQ93">
            <v>0</v>
          </cell>
          <cell r="AR93">
            <v>0</v>
          </cell>
          <cell r="AS93">
            <v>0</v>
          </cell>
          <cell r="AT93">
            <v>0</v>
          </cell>
          <cell r="AU93">
            <v>0</v>
          </cell>
        </row>
        <row r="94">
          <cell r="A94" t="str">
            <v>2016NBRPPension</v>
          </cell>
          <cell r="B94" t="str">
            <v>2016N</v>
          </cell>
          <cell r="C94" t="str">
            <v>BRP</v>
          </cell>
          <cell r="D94" t="str">
            <v>Pension</v>
          </cell>
          <cell r="E94">
            <v>8</v>
          </cell>
          <cell r="F94">
            <v>0</v>
          </cell>
          <cell r="G94">
            <v>0</v>
          </cell>
          <cell r="H94">
            <v>0</v>
          </cell>
          <cell r="I94">
            <v>0</v>
          </cell>
          <cell r="J94">
            <v>0</v>
          </cell>
          <cell r="K94">
            <v>0</v>
          </cell>
          <cell r="L94">
            <v>0</v>
          </cell>
          <cell r="M94">
            <v>0</v>
          </cell>
          <cell r="N94">
            <v>0</v>
          </cell>
          <cell r="O94">
            <v>0</v>
          </cell>
          <cell r="P94">
            <v>0</v>
          </cell>
          <cell r="Q94">
            <v>0</v>
          </cell>
          <cell r="R94">
            <v>0</v>
          </cell>
          <cell r="S94">
            <v>0</v>
          </cell>
          <cell r="T94">
            <v>0</v>
          </cell>
          <cell r="U94">
            <v>0</v>
          </cell>
          <cell r="V94">
            <v>0</v>
          </cell>
          <cell r="W94">
            <v>0</v>
          </cell>
          <cell r="X94">
            <v>0</v>
          </cell>
          <cell r="Y94">
            <v>0</v>
          </cell>
          <cell r="Z94">
            <v>0</v>
          </cell>
          <cell r="AA94">
            <v>0</v>
          </cell>
          <cell r="AB94">
            <v>0</v>
          </cell>
          <cell r="AC94">
            <v>0</v>
          </cell>
          <cell r="AD94">
            <v>0</v>
          </cell>
          <cell r="AE94">
            <v>0</v>
          </cell>
          <cell r="AF94">
            <v>0</v>
          </cell>
          <cell r="AG94">
            <v>0</v>
          </cell>
          <cell r="AH94">
            <v>0</v>
          </cell>
          <cell r="AI94">
            <v>0</v>
          </cell>
          <cell r="AJ94">
            <v>0</v>
          </cell>
          <cell r="AK94">
            <v>0</v>
          </cell>
          <cell r="AL94">
            <v>0</v>
          </cell>
          <cell r="AM94" t="str">
            <v>dec</v>
          </cell>
          <cell r="AN94">
            <v>0</v>
          </cell>
          <cell r="AO94">
            <v>0</v>
          </cell>
          <cell r="AP94">
            <v>0</v>
          </cell>
          <cell r="AQ94">
            <v>0</v>
          </cell>
          <cell r="AR94">
            <v>0</v>
          </cell>
          <cell r="AS94">
            <v>0</v>
          </cell>
          <cell r="AT94">
            <v>0</v>
          </cell>
          <cell r="AU94">
            <v>0</v>
          </cell>
        </row>
        <row r="95">
          <cell r="A95" t="str">
            <v>2016NBRPHealth and Welfare</v>
          </cell>
          <cell r="B95" t="str">
            <v>2016N</v>
          </cell>
          <cell r="C95" t="str">
            <v>BRP</v>
          </cell>
          <cell r="D95" t="str">
            <v>Health and Welfare</v>
          </cell>
          <cell r="E95">
            <v>9</v>
          </cell>
          <cell r="F95">
            <v>0</v>
          </cell>
          <cell r="G95">
            <v>0</v>
          </cell>
          <cell r="H95">
            <v>0</v>
          </cell>
          <cell r="I95">
            <v>0</v>
          </cell>
          <cell r="J95">
            <v>0</v>
          </cell>
          <cell r="K95">
            <v>0</v>
          </cell>
          <cell r="L95">
            <v>0</v>
          </cell>
          <cell r="M95">
            <v>0</v>
          </cell>
          <cell r="N95">
            <v>0</v>
          </cell>
          <cell r="O95">
            <v>0</v>
          </cell>
          <cell r="P95">
            <v>0</v>
          </cell>
          <cell r="Q95">
            <v>0</v>
          </cell>
          <cell r="R95">
            <v>0</v>
          </cell>
          <cell r="S95">
            <v>0</v>
          </cell>
          <cell r="T95">
            <v>0</v>
          </cell>
          <cell r="U95">
            <v>0</v>
          </cell>
          <cell r="V95">
            <v>0</v>
          </cell>
          <cell r="W95">
            <v>0</v>
          </cell>
          <cell r="X95">
            <v>0</v>
          </cell>
          <cell r="Y95">
            <v>0</v>
          </cell>
          <cell r="Z95">
            <v>0</v>
          </cell>
          <cell r="AA95">
            <v>0</v>
          </cell>
          <cell r="AB95">
            <v>0</v>
          </cell>
          <cell r="AC95">
            <v>0</v>
          </cell>
          <cell r="AD95">
            <v>0</v>
          </cell>
          <cell r="AE95">
            <v>0</v>
          </cell>
          <cell r="AF95">
            <v>0</v>
          </cell>
          <cell r="AG95">
            <v>0</v>
          </cell>
          <cell r="AH95">
            <v>0</v>
          </cell>
          <cell r="AI95">
            <v>0</v>
          </cell>
          <cell r="AJ95">
            <v>0</v>
          </cell>
          <cell r="AK95">
            <v>0</v>
          </cell>
          <cell r="AL95">
            <v>0</v>
          </cell>
          <cell r="AM95" t="str">
            <v>dec</v>
          </cell>
          <cell r="AN95">
            <v>0</v>
          </cell>
          <cell r="AO95">
            <v>0</v>
          </cell>
          <cell r="AP95">
            <v>0</v>
          </cell>
          <cell r="AQ95">
            <v>0</v>
          </cell>
          <cell r="AR95">
            <v>0</v>
          </cell>
          <cell r="AS95">
            <v>0</v>
          </cell>
          <cell r="AT95">
            <v>0</v>
          </cell>
          <cell r="AU95">
            <v>0</v>
          </cell>
        </row>
        <row r="96">
          <cell r="A96" t="str">
            <v>2016NBRPRapid Procurement</v>
          </cell>
          <cell r="B96" t="str">
            <v>2016N</v>
          </cell>
          <cell r="C96" t="str">
            <v>BRP</v>
          </cell>
          <cell r="D96" t="str">
            <v>Rapid Procurement</v>
          </cell>
          <cell r="E96">
            <v>10</v>
          </cell>
          <cell r="F96">
            <v>0</v>
          </cell>
          <cell r="G96">
            <v>0</v>
          </cell>
          <cell r="H96">
            <v>0</v>
          </cell>
          <cell r="I96">
            <v>0</v>
          </cell>
          <cell r="J96">
            <v>0</v>
          </cell>
          <cell r="K96">
            <v>0</v>
          </cell>
          <cell r="L96">
            <v>0</v>
          </cell>
          <cell r="M96">
            <v>0</v>
          </cell>
          <cell r="N96">
            <v>0</v>
          </cell>
          <cell r="O96">
            <v>0</v>
          </cell>
          <cell r="P96">
            <v>0</v>
          </cell>
          <cell r="Q96">
            <v>0</v>
          </cell>
          <cell r="R96">
            <v>0</v>
          </cell>
          <cell r="S96">
            <v>0</v>
          </cell>
          <cell r="T96">
            <v>0</v>
          </cell>
          <cell r="U96">
            <v>0</v>
          </cell>
          <cell r="V96">
            <v>0</v>
          </cell>
          <cell r="W96">
            <v>0</v>
          </cell>
          <cell r="X96">
            <v>0</v>
          </cell>
          <cell r="Y96">
            <v>0</v>
          </cell>
          <cell r="Z96">
            <v>0</v>
          </cell>
          <cell r="AA96">
            <v>0</v>
          </cell>
          <cell r="AB96">
            <v>0</v>
          </cell>
          <cell r="AC96">
            <v>1E-3</v>
          </cell>
          <cell r="AD96">
            <v>0</v>
          </cell>
          <cell r="AE96">
            <v>0</v>
          </cell>
          <cell r="AF96">
            <v>0</v>
          </cell>
          <cell r="AG96">
            <v>0</v>
          </cell>
          <cell r="AH96">
            <v>0</v>
          </cell>
          <cell r="AI96">
            <v>0</v>
          </cell>
          <cell r="AJ96">
            <v>0</v>
          </cell>
          <cell r="AK96">
            <v>0</v>
          </cell>
          <cell r="AL96">
            <v>1E-3</v>
          </cell>
          <cell r="AM96" t="str">
            <v>dec</v>
          </cell>
          <cell r="AN96">
            <v>0</v>
          </cell>
          <cell r="AO96">
            <v>0</v>
          </cell>
          <cell r="AP96">
            <v>0</v>
          </cell>
          <cell r="AQ96">
            <v>0</v>
          </cell>
          <cell r="AR96">
            <v>0</v>
          </cell>
          <cell r="AS96">
            <v>0</v>
          </cell>
          <cell r="AT96">
            <v>0</v>
          </cell>
          <cell r="AU96">
            <v>0</v>
          </cell>
        </row>
        <row r="97">
          <cell r="A97" t="str">
            <v>2016NBRPAdmin Conolidated</v>
          </cell>
          <cell r="B97" t="str">
            <v>2016N</v>
          </cell>
          <cell r="C97" t="str">
            <v>BRP</v>
          </cell>
          <cell r="D97" t="str">
            <v>Admin Conolidated</v>
          </cell>
          <cell r="E97">
            <v>11</v>
          </cell>
          <cell r="F97">
            <v>0</v>
          </cell>
          <cell r="G97">
            <v>0</v>
          </cell>
          <cell r="H97">
            <v>0</v>
          </cell>
          <cell r="I97">
            <v>0</v>
          </cell>
          <cell r="J97">
            <v>0</v>
          </cell>
          <cell r="K97">
            <v>0</v>
          </cell>
          <cell r="L97">
            <v>0</v>
          </cell>
          <cell r="M97">
            <v>2.0590000000000002</v>
          </cell>
          <cell r="N97">
            <v>0</v>
          </cell>
          <cell r="O97">
            <v>0.38379760000000007</v>
          </cell>
          <cell r="P97">
            <v>0</v>
          </cell>
          <cell r="Q97">
            <v>0.15318960000000004</v>
          </cell>
          <cell r="R97">
            <v>0.21640090000000001</v>
          </cell>
          <cell r="S97">
            <v>0</v>
          </cell>
          <cell r="T97">
            <v>0</v>
          </cell>
          <cell r="U97">
            <v>0</v>
          </cell>
          <cell r="V97">
            <v>0</v>
          </cell>
          <cell r="W97">
            <v>0</v>
          </cell>
          <cell r="X97">
            <v>0</v>
          </cell>
          <cell r="Y97">
            <v>0</v>
          </cell>
          <cell r="Z97">
            <v>0</v>
          </cell>
          <cell r="AA97">
            <v>0</v>
          </cell>
          <cell r="AB97">
            <v>0</v>
          </cell>
          <cell r="AC97">
            <v>0</v>
          </cell>
          <cell r="AD97">
            <v>0</v>
          </cell>
          <cell r="AE97">
            <v>0</v>
          </cell>
          <cell r="AF97">
            <v>0</v>
          </cell>
          <cell r="AG97">
            <v>0</v>
          </cell>
          <cell r="AH97">
            <v>0</v>
          </cell>
          <cell r="AI97">
            <v>0</v>
          </cell>
          <cell r="AJ97">
            <v>0</v>
          </cell>
          <cell r="AK97">
            <v>0</v>
          </cell>
          <cell r="AL97">
            <v>2.8123881000000006</v>
          </cell>
          <cell r="AM97" t="str">
            <v>dec</v>
          </cell>
          <cell r="AN97">
            <v>0</v>
          </cell>
          <cell r="AO97">
            <v>0</v>
          </cell>
          <cell r="AP97">
            <v>0</v>
          </cell>
          <cell r="AQ97">
            <v>0</v>
          </cell>
          <cell r="AR97">
            <v>0</v>
          </cell>
          <cell r="AS97">
            <v>0</v>
          </cell>
          <cell r="AT97">
            <v>-5</v>
          </cell>
          <cell r="AU97">
            <v>-5</v>
          </cell>
        </row>
        <row r="98">
          <cell r="A98" t="str">
            <v>2016NBRPAdmin Reduction</v>
          </cell>
          <cell r="B98" t="str">
            <v>2016N</v>
          </cell>
          <cell r="C98" t="str">
            <v>BRP</v>
          </cell>
          <cell r="D98" t="str">
            <v>Admin Reduction</v>
          </cell>
          <cell r="E98">
            <v>12</v>
          </cell>
          <cell r="F98">
            <v>0</v>
          </cell>
          <cell r="G98">
            <v>0</v>
          </cell>
          <cell r="H98">
            <v>0</v>
          </cell>
          <cell r="I98">
            <v>0</v>
          </cell>
          <cell r="J98">
            <v>0</v>
          </cell>
          <cell r="K98">
            <v>0</v>
          </cell>
          <cell r="L98">
            <v>0</v>
          </cell>
          <cell r="M98">
            <v>0.94699999999999995</v>
          </cell>
          <cell r="N98">
            <v>0</v>
          </cell>
          <cell r="O98">
            <v>0.17652080000000001</v>
          </cell>
          <cell r="P98">
            <v>0</v>
          </cell>
          <cell r="Q98">
            <v>7.04568E-2</v>
          </cell>
          <cell r="R98">
            <v>9.9529699999999999E-2</v>
          </cell>
          <cell r="S98">
            <v>0</v>
          </cell>
          <cell r="T98">
            <v>0</v>
          </cell>
          <cell r="U98">
            <v>0</v>
          </cell>
          <cell r="V98">
            <v>0</v>
          </cell>
          <cell r="W98">
            <v>0</v>
          </cell>
          <cell r="X98">
            <v>0</v>
          </cell>
          <cell r="Y98">
            <v>0</v>
          </cell>
          <cell r="Z98">
            <v>0</v>
          </cell>
          <cell r="AA98">
            <v>0</v>
          </cell>
          <cell r="AB98">
            <v>0</v>
          </cell>
          <cell r="AC98">
            <v>0</v>
          </cell>
          <cell r="AD98">
            <v>0</v>
          </cell>
          <cell r="AE98">
            <v>0</v>
          </cell>
          <cell r="AF98">
            <v>0</v>
          </cell>
          <cell r="AG98">
            <v>0</v>
          </cell>
          <cell r="AH98">
            <v>0</v>
          </cell>
          <cell r="AI98">
            <v>0</v>
          </cell>
          <cell r="AJ98">
            <v>0</v>
          </cell>
          <cell r="AK98">
            <v>0</v>
          </cell>
          <cell r="AL98">
            <v>1.2935072999999999</v>
          </cell>
          <cell r="AM98" t="str">
            <v>dec</v>
          </cell>
          <cell r="AN98">
            <v>0</v>
          </cell>
          <cell r="AO98">
            <v>0</v>
          </cell>
          <cell r="AP98">
            <v>0</v>
          </cell>
          <cell r="AQ98">
            <v>0</v>
          </cell>
          <cell r="AR98">
            <v>0</v>
          </cell>
          <cell r="AS98">
            <v>5</v>
          </cell>
          <cell r="AT98">
            <v>0</v>
          </cell>
          <cell r="AU98">
            <v>5</v>
          </cell>
        </row>
        <row r="99">
          <cell r="A99" t="str">
            <v>2016NBRPStaff Reduction</v>
          </cell>
          <cell r="B99" t="str">
            <v>2016N</v>
          </cell>
          <cell r="C99" t="str">
            <v>BRP</v>
          </cell>
          <cell r="D99" t="str">
            <v>Staff Reduction</v>
          </cell>
          <cell r="E99">
            <v>13</v>
          </cell>
          <cell r="F99">
            <v>0</v>
          </cell>
          <cell r="G99">
            <v>0</v>
          </cell>
          <cell r="H99">
            <v>0</v>
          </cell>
          <cell r="I99">
            <v>0</v>
          </cell>
          <cell r="J99">
            <v>0</v>
          </cell>
          <cell r="K99">
            <v>0</v>
          </cell>
          <cell r="L99">
            <v>0</v>
          </cell>
          <cell r="M99">
            <v>0.17699999999999999</v>
          </cell>
          <cell r="N99">
            <v>0</v>
          </cell>
          <cell r="O99">
            <v>3.2992800000000003E-2</v>
          </cell>
          <cell r="P99">
            <v>0</v>
          </cell>
          <cell r="Q99">
            <v>1.3168800000000001E-2</v>
          </cell>
          <cell r="R99">
            <v>1.86027E-2</v>
          </cell>
          <cell r="S99">
            <v>0</v>
          </cell>
          <cell r="T99">
            <v>0</v>
          </cell>
          <cell r="U99">
            <v>0</v>
          </cell>
          <cell r="V99">
            <v>0</v>
          </cell>
          <cell r="W99">
            <v>0</v>
          </cell>
          <cell r="X99">
            <v>0</v>
          </cell>
          <cell r="Y99">
            <v>0</v>
          </cell>
          <cell r="Z99">
            <v>0</v>
          </cell>
          <cell r="AA99">
            <v>0</v>
          </cell>
          <cell r="AB99">
            <v>0</v>
          </cell>
          <cell r="AC99">
            <v>0</v>
          </cell>
          <cell r="AD99">
            <v>0</v>
          </cell>
          <cell r="AE99">
            <v>0</v>
          </cell>
          <cell r="AF99">
            <v>0</v>
          </cell>
          <cell r="AG99">
            <v>0</v>
          </cell>
          <cell r="AH99">
            <v>0</v>
          </cell>
          <cell r="AI99">
            <v>0</v>
          </cell>
          <cell r="AJ99">
            <v>0</v>
          </cell>
          <cell r="AK99">
            <v>0</v>
          </cell>
          <cell r="AL99">
            <v>0.24176429999999999</v>
          </cell>
          <cell r="AM99" t="str">
            <v>dec</v>
          </cell>
          <cell r="AN99">
            <v>-1</v>
          </cell>
          <cell r="AO99">
            <v>1</v>
          </cell>
          <cell r="AP99">
            <v>-7</v>
          </cell>
          <cell r="AQ99">
            <v>0</v>
          </cell>
          <cell r="AR99">
            <v>0</v>
          </cell>
          <cell r="AS99">
            <v>0</v>
          </cell>
          <cell r="AT99">
            <v>0</v>
          </cell>
          <cell r="AU99">
            <v>-7</v>
          </cell>
        </row>
        <row r="100">
          <cell r="A100" t="str">
            <v>2016NBRPProject Deferrals/ IT</v>
          </cell>
          <cell r="B100" t="str">
            <v>2016N</v>
          </cell>
          <cell r="C100" t="str">
            <v>BRP</v>
          </cell>
          <cell r="D100" t="str">
            <v>Project Deferrals/ IT</v>
          </cell>
          <cell r="E100">
            <v>14</v>
          </cell>
          <cell r="F100">
            <v>0</v>
          </cell>
          <cell r="G100">
            <v>0</v>
          </cell>
          <cell r="H100">
            <v>0</v>
          </cell>
          <cell r="I100">
            <v>0</v>
          </cell>
          <cell r="J100">
            <v>0</v>
          </cell>
          <cell r="K100">
            <v>0</v>
          </cell>
          <cell r="L100">
            <v>0</v>
          </cell>
          <cell r="M100">
            <v>3.6999999999999998E-2</v>
          </cell>
          <cell r="N100">
            <v>6.9000000000000006E-2</v>
          </cell>
          <cell r="O100">
            <v>6.8967999999999998E-3</v>
          </cell>
          <cell r="P100">
            <v>0</v>
          </cell>
          <cell r="Q100">
            <v>7.8864000000000017E-3</v>
          </cell>
          <cell r="R100">
            <v>9.5604999999999996E-3</v>
          </cell>
          <cell r="S100">
            <v>0</v>
          </cell>
          <cell r="T100">
            <v>0</v>
          </cell>
          <cell r="U100">
            <v>0</v>
          </cell>
          <cell r="V100">
            <v>0</v>
          </cell>
          <cell r="W100">
            <v>0</v>
          </cell>
          <cell r="X100">
            <v>0</v>
          </cell>
          <cell r="Y100">
            <v>0</v>
          </cell>
          <cell r="Z100">
            <v>0</v>
          </cell>
          <cell r="AA100">
            <v>0</v>
          </cell>
          <cell r="AB100">
            <v>0.16</v>
          </cell>
          <cell r="AC100">
            <v>0</v>
          </cell>
          <cell r="AD100">
            <v>0</v>
          </cell>
          <cell r="AE100">
            <v>0</v>
          </cell>
          <cell r="AF100">
            <v>0</v>
          </cell>
          <cell r="AG100">
            <v>0</v>
          </cell>
          <cell r="AH100">
            <v>0</v>
          </cell>
          <cell r="AI100">
            <v>0</v>
          </cell>
          <cell r="AJ100">
            <v>0</v>
          </cell>
          <cell r="AK100">
            <v>0</v>
          </cell>
          <cell r="AL100">
            <v>0.29034369999999998</v>
          </cell>
          <cell r="AM100" t="str">
            <v>dec</v>
          </cell>
          <cell r="AN100">
            <v>0</v>
          </cell>
          <cell r="AO100">
            <v>0</v>
          </cell>
          <cell r="AP100">
            <v>0</v>
          </cell>
          <cell r="AQ100">
            <v>0</v>
          </cell>
          <cell r="AR100">
            <v>0</v>
          </cell>
          <cell r="AS100">
            <v>0</v>
          </cell>
          <cell r="AT100">
            <v>0</v>
          </cell>
          <cell r="AU100">
            <v>0</v>
          </cell>
        </row>
        <row r="101">
          <cell r="A101" t="str">
            <v>2016NBRPFull Regionalization</v>
          </cell>
          <cell r="B101" t="str">
            <v>2016N</v>
          </cell>
          <cell r="C101" t="str">
            <v>BRP</v>
          </cell>
          <cell r="D101" t="str">
            <v>Full Regionalization</v>
          </cell>
          <cell r="E101">
            <v>15</v>
          </cell>
          <cell r="F101">
            <v>0</v>
          </cell>
          <cell r="G101">
            <v>0</v>
          </cell>
          <cell r="H101">
            <v>0</v>
          </cell>
          <cell r="I101">
            <v>0</v>
          </cell>
          <cell r="J101">
            <v>0</v>
          </cell>
          <cell r="K101">
            <v>0</v>
          </cell>
          <cell r="L101">
            <v>0</v>
          </cell>
          <cell r="M101">
            <v>0</v>
          </cell>
          <cell r="N101">
            <v>0</v>
          </cell>
          <cell r="O101">
            <v>0</v>
          </cell>
          <cell r="P101">
            <v>0</v>
          </cell>
          <cell r="Q101">
            <v>0</v>
          </cell>
          <cell r="R101">
            <v>0</v>
          </cell>
          <cell r="S101">
            <v>0</v>
          </cell>
          <cell r="T101">
            <v>0</v>
          </cell>
          <cell r="U101">
            <v>0</v>
          </cell>
          <cell r="V101">
            <v>0</v>
          </cell>
          <cell r="W101">
            <v>0</v>
          </cell>
          <cell r="X101">
            <v>0</v>
          </cell>
          <cell r="Y101">
            <v>0</v>
          </cell>
          <cell r="Z101">
            <v>0</v>
          </cell>
          <cell r="AA101">
            <v>0</v>
          </cell>
          <cell r="AB101">
            <v>0</v>
          </cell>
          <cell r="AC101">
            <v>0</v>
          </cell>
          <cell r="AD101">
            <v>0</v>
          </cell>
          <cell r="AE101">
            <v>0</v>
          </cell>
          <cell r="AF101">
            <v>0</v>
          </cell>
          <cell r="AG101">
            <v>0</v>
          </cell>
          <cell r="AH101">
            <v>0</v>
          </cell>
          <cell r="AI101">
            <v>0</v>
          </cell>
          <cell r="AJ101">
            <v>0</v>
          </cell>
          <cell r="AK101">
            <v>0</v>
          </cell>
          <cell r="AL101">
            <v>0</v>
          </cell>
          <cell r="AM101" t="str">
            <v>dec</v>
          </cell>
          <cell r="AN101">
            <v>0</v>
          </cell>
          <cell r="AO101">
            <v>0</v>
          </cell>
          <cell r="AP101">
            <v>0</v>
          </cell>
          <cell r="AQ101">
            <v>0</v>
          </cell>
          <cell r="AR101">
            <v>0</v>
          </cell>
          <cell r="AS101">
            <v>-1</v>
          </cell>
          <cell r="AT101">
            <v>0</v>
          </cell>
          <cell r="AU101">
            <v>-1</v>
          </cell>
        </row>
        <row r="102">
          <cell r="A102" t="str">
            <v>2017NBRPShop Program</v>
          </cell>
          <cell r="B102" t="str">
            <v>2017N</v>
          </cell>
          <cell r="C102" t="str">
            <v>BRP</v>
          </cell>
          <cell r="D102" t="str">
            <v>Shop Program</v>
          </cell>
          <cell r="E102">
            <v>3</v>
          </cell>
          <cell r="F102">
            <v>0</v>
          </cell>
          <cell r="G102">
            <v>0</v>
          </cell>
          <cell r="H102">
            <v>0</v>
          </cell>
          <cell r="I102">
            <v>0</v>
          </cell>
          <cell r="J102">
            <v>0</v>
          </cell>
          <cell r="K102">
            <v>0</v>
          </cell>
          <cell r="L102">
            <v>0</v>
          </cell>
          <cell r="M102">
            <v>-0.28599999999999998</v>
          </cell>
          <cell r="N102">
            <v>0.33800000000000002</v>
          </cell>
          <cell r="O102">
            <v>-5.3310400000000001E-2</v>
          </cell>
          <cell r="P102">
            <v>0</v>
          </cell>
          <cell r="Q102">
            <v>3.8688000000000038E-3</v>
          </cell>
          <cell r="R102">
            <v>-2.2749999999999992E-3</v>
          </cell>
          <cell r="S102">
            <v>0</v>
          </cell>
          <cell r="T102">
            <v>0</v>
          </cell>
          <cell r="U102">
            <v>0</v>
          </cell>
          <cell r="V102">
            <v>0</v>
          </cell>
          <cell r="W102">
            <v>0</v>
          </cell>
          <cell r="X102">
            <v>0</v>
          </cell>
          <cell r="Y102">
            <v>0</v>
          </cell>
          <cell r="Z102">
            <v>0</v>
          </cell>
          <cell r="AA102">
            <v>0</v>
          </cell>
          <cell r="AB102">
            <v>0</v>
          </cell>
          <cell r="AC102">
            <v>0</v>
          </cell>
          <cell r="AD102">
            <v>0</v>
          </cell>
          <cell r="AE102">
            <v>0</v>
          </cell>
          <cell r="AF102">
            <v>0</v>
          </cell>
          <cell r="AG102">
            <v>0</v>
          </cell>
          <cell r="AH102">
            <v>0</v>
          </cell>
          <cell r="AI102">
            <v>0</v>
          </cell>
          <cell r="AJ102">
            <v>0</v>
          </cell>
          <cell r="AK102">
            <v>0</v>
          </cell>
          <cell r="AL102">
            <v>2.8340000000004993E-4</v>
          </cell>
          <cell r="AM102" t="str">
            <v>dec</v>
          </cell>
          <cell r="AN102">
            <v>-4</v>
          </cell>
          <cell r="AO102">
            <v>-6</v>
          </cell>
          <cell r="AP102">
            <v>-3</v>
          </cell>
          <cell r="AQ102">
            <v>0</v>
          </cell>
          <cell r="AR102">
            <v>0</v>
          </cell>
          <cell r="AS102">
            <v>0</v>
          </cell>
          <cell r="AT102">
            <v>0</v>
          </cell>
          <cell r="AU102">
            <v>-13</v>
          </cell>
        </row>
        <row r="103">
          <cell r="A103" t="str">
            <v xml:space="preserve">2017NBRPTransmission Recycling </v>
          </cell>
          <cell r="B103" t="str">
            <v>2017N</v>
          </cell>
          <cell r="C103" t="str">
            <v>BRP</v>
          </cell>
          <cell r="D103" t="str">
            <v xml:space="preserve">Transmission Recycling </v>
          </cell>
          <cell r="E103">
            <v>4</v>
          </cell>
          <cell r="F103">
            <v>0</v>
          </cell>
          <cell r="G103">
            <v>0</v>
          </cell>
          <cell r="H103">
            <v>0</v>
          </cell>
          <cell r="I103">
            <v>0</v>
          </cell>
          <cell r="J103">
            <v>0</v>
          </cell>
          <cell r="K103">
            <v>0</v>
          </cell>
          <cell r="L103">
            <v>0</v>
          </cell>
          <cell r="M103">
            <v>0</v>
          </cell>
          <cell r="N103">
            <v>0</v>
          </cell>
          <cell r="O103">
            <v>0</v>
          </cell>
          <cell r="P103">
            <v>0</v>
          </cell>
          <cell r="Q103">
            <v>0</v>
          </cell>
          <cell r="R103">
            <v>0</v>
          </cell>
          <cell r="S103">
            <v>0</v>
          </cell>
          <cell r="T103">
            <v>0</v>
          </cell>
          <cell r="U103">
            <v>0</v>
          </cell>
          <cell r="V103">
            <v>0</v>
          </cell>
          <cell r="W103">
            <v>0</v>
          </cell>
          <cell r="X103">
            <v>0</v>
          </cell>
          <cell r="Y103">
            <v>0</v>
          </cell>
          <cell r="Z103">
            <v>0</v>
          </cell>
          <cell r="AA103">
            <v>0</v>
          </cell>
          <cell r="AB103">
            <v>0</v>
          </cell>
          <cell r="AC103">
            <v>0</v>
          </cell>
          <cell r="AD103">
            <v>0</v>
          </cell>
          <cell r="AE103">
            <v>0</v>
          </cell>
          <cell r="AF103">
            <v>0</v>
          </cell>
          <cell r="AG103">
            <v>0</v>
          </cell>
          <cell r="AH103">
            <v>0</v>
          </cell>
          <cell r="AI103">
            <v>0</v>
          </cell>
          <cell r="AJ103">
            <v>0</v>
          </cell>
          <cell r="AK103">
            <v>0</v>
          </cell>
          <cell r="AL103">
            <v>0</v>
          </cell>
          <cell r="AM103" t="str">
            <v>dec</v>
          </cell>
          <cell r="AN103">
            <v>-4</v>
          </cell>
          <cell r="AO103">
            <v>-6</v>
          </cell>
          <cell r="AP103">
            <v>-3</v>
          </cell>
          <cell r="AQ103">
            <v>0</v>
          </cell>
          <cell r="AR103">
            <v>0</v>
          </cell>
          <cell r="AS103">
            <v>0</v>
          </cell>
          <cell r="AT103">
            <v>0</v>
          </cell>
          <cell r="AU103">
            <v>-13</v>
          </cell>
        </row>
        <row r="104">
          <cell r="A104" t="str">
            <v>2017NBRPHastus</v>
          </cell>
          <cell r="B104" t="str">
            <v>2017N</v>
          </cell>
          <cell r="C104" t="str">
            <v>BRP</v>
          </cell>
          <cell r="D104" t="str">
            <v>Hastus</v>
          </cell>
          <cell r="E104">
            <v>5</v>
          </cell>
          <cell r="F104">
            <v>0</v>
          </cell>
          <cell r="G104">
            <v>0</v>
          </cell>
          <cell r="H104">
            <v>0</v>
          </cell>
          <cell r="I104">
            <v>0</v>
          </cell>
          <cell r="J104">
            <v>0</v>
          </cell>
          <cell r="K104">
            <v>0</v>
          </cell>
          <cell r="L104">
            <v>0</v>
          </cell>
          <cell r="M104">
            <v>-5.8999999999999997E-2</v>
          </cell>
          <cell r="N104">
            <v>1.3320000000000001</v>
          </cell>
          <cell r="O104">
            <v>-1.09976E-2</v>
          </cell>
          <cell r="P104">
            <v>0</v>
          </cell>
          <cell r="Q104">
            <v>4.010080000000002E-2</v>
          </cell>
          <cell r="R104">
            <v>0.10328950000000001</v>
          </cell>
          <cell r="S104">
            <v>0</v>
          </cell>
          <cell r="T104">
            <v>0</v>
          </cell>
          <cell r="U104">
            <v>0</v>
          </cell>
          <cell r="V104">
            <v>0</v>
          </cell>
          <cell r="W104">
            <v>0</v>
          </cell>
          <cell r="X104">
            <v>0</v>
          </cell>
          <cell r="Y104">
            <v>0</v>
          </cell>
          <cell r="Z104">
            <v>0</v>
          </cell>
          <cell r="AA104">
            <v>0</v>
          </cell>
          <cell r="AB104">
            <v>0</v>
          </cell>
          <cell r="AC104">
            <v>0</v>
          </cell>
          <cell r="AD104">
            <v>0</v>
          </cell>
          <cell r="AE104">
            <v>0</v>
          </cell>
          <cell r="AF104">
            <v>0</v>
          </cell>
          <cell r="AG104">
            <v>0</v>
          </cell>
          <cell r="AH104">
            <v>0</v>
          </cell>
          <cell r="AI104">
            <v>0</v>
          </cell>
          <cell r="AJ104">
            <v>0</v>
          </cell>
          <cell r="AK104">
            <v>0</v>
          </cell>
          <cell r="AL104">
            <v>1.4053927000000002</v>
          </cell>
          <cell r="AM104" t="str">
            <v>dec</v>
          </cell>
          <cell r="AN104">
            <v>0</v>
          </cell>
          <cell r="AO104">
            <v>0</v>
          </cell>
          <cell r="AP104">
            <v>0</v>
          </cell>
          <cell r="AQ104">
            <v>0</v>
          </cell>
          <cell r="AR104">
            <v>0</v>
          </cell>
          <cell r="AS104">
            <v>0</v>
          </cell>
          <cell r="AT104">
            <v>0</v>
          </cell>
          <cell r="AU104">
            <v>0</v>
          </cell>
        </row>
        <row r="105">
          <cell r="A105" t="str">
            <v>2017NBRPWheelchair Mtce</v>
          </cell>
          <cell r="B105" t="str">
            <v>2017N</v>
          </cell>
          <cell r="C105" t="str">
            <v>BRP</v>
          </cell>
          <cell r="D105" t="str">
            <v>Wheelchair Mtce</v>
          </cell>
          <cell r="E105">
            <v>6</v>
          </cell>
          <cell r="F105">
            <v>0</v>
          </cell>
          <cell r="G105">
            <v>0</v>
          </cell>
          <cell r="H105">
            <v>0</v>
          </cell>
          <cell r="I105">
            <v>0</v>
          </cell>
          <cell r="J105">
            <v>0</v>
          </cell>
          <cell r="K105">
            <v>0</v>
          </cell>
          <cell r="L105">
            <v>0</v>
          </cell>
          <cell r="M105">
            <v>5.6000000000000001E-2</v>
          </cell>
          <cell r="N105">
            <v>0</v>
          </cell>
          <cell r="O105">
            <v>1.04384E-2</v>
          </cell>
          <cell r="P105">
            <v>0</v>
          </cell>
          <cell r="Q105">
            <v>4.1664000000000007E-3</v>
          </cell>
          <cell r="R105">
            <v>5.8856000000000004E-3</v>
          </cell>
          <cell r="S105">
            <v>0</v>
          </cell>
          <cell r="T105">
            <v>0</v>
          </cell>
          <cell r="U105">
            <v>0</v>
          </cell>
          <cell r="V105">
            <v>0</v>
          </cell>
          <cell r="W105">
            <v>0</v>
          </cell>
          <cell r="X105">
            <v>0</v>
          </cell>
          <cell r="Y105">
            <v>0</v>
          </cell>
          <cell r="Z105">
            <v>0</v>
          </cell>
          <cell r="AA105">
            <v>0</v>
          </cell>
          <cell r="AB105">
            <v>0</v>
          </cell>
          <cell r="AC105">
            <v>0</v>
          </cell>
          <cell r="AD105">
            <v>0</v>
          </cell>
          <cell r="AE105">
            <v>0</v>
          </cell>
          <cell r="AF105">
            <v>0</v>
          </cell>
          <cell r="AG105">
            <v>0</v>
          </cell>
          <cell r="AH105">
            <v>0</v>
          </cell>
          <cell r="AI105">
            <v>0</v>
          </cell>
          <cell r="AJ105">
            <v>0</v>
          </cell>
          <cell r="AK105">
            <v>0</v>
          </cell>
          <cell r="AL105">
            <v>7.6490400000000014E-2</v>
          </cell>
          <cell r="AM105" t="str">
            <v>dec</v>
          </cell>
          <cell r="AN105">
            <v>0</v>
          </cell>
          <cell r="AO105">
            <v>1</v>
          </cell>
          <cell r="AP105">
            <v>0</v>
          </cell>
          <cell r="AQ105">
            <v>0</v>
          </cell>
          <cell r="AR105">
            <v>0</v>
          </cell>
          <cell r="AS105">
            <v>0</v>
          </cell>
          <cell r="AT105">
            <v>0</v>
          </cell>
          <cell r="AU105">
            <v>1</v>
          </cell>
        </row>
        <row r="106">
          <cell r="A106" t="str">
            <v xml:space="preserve">2017NBRPShifting </v>
          </cell>
          <cell r="B106" t="str">
            <v>2017N</v>
          </cell>
          <cell r="C106" t="str">
            <v>BRP</v>
          </cell>
          <cell r="D106" t="str">
            <v xml:space="preserve">Shifting </v>
          </cell>
          <cell r="E106">
            <v>7</v>
          </cell>
          <cell r="F106">
            <v>0</v>
          </cell>
          <cell r="G106">
            <v>0</v>
          </cell>
          <cell r="H106">
            <v>0</v>
          </cell>
          <cell r="I106">
            <v>0</v>
          </cell>
          <cell r="J106">
            <v>0</v>
          </cell>
          <cell r="K106">
            <v>0</v>
          </cell>
          <cell r="L106">
            <v>0</v>
          </cell>
          <cell r="M106">
            <v>0.37</v>
          </cell>
          <cell r="N106">
            <v>0</v>
          </cell>
          <cell r="O106">
            <v>6.8968000000000002E-2</v>
          </cell>
          <cell r="P106">
            <v>0</v>
          </cell>
          <cell r="Q106">
            <v>2.7528000000000004E-2</v>
          </cell>
          <cell r="R106">
            <v>3.8886999999999998E-2</v>
          </cell>
          <cell r="S106">
            <v>0</v>
          </cell>
          <cell r="T106">
            <v>0</v>
          </cell>
          <cell r="U106">
            <v>0</v>
          </cell>
          <cell r="V106">
            <v>0</v>
          </cell>
          <cell r="W106">
            <v>0</v>
          </cell>
          <cell r="X106">
            <v>0</v>
          </cell>
          <cell r="Y106">
            <v>0</v>
          </cell>
          <cell r="Z106">
            <v>0</v>
          </cell>
          <cell r="AA106">
            <v>0</v>
          </cell>
          <cell r="AB106">
            <v>0</v>
          </cell>
          <cell r="AC106">
            <v>0</v>
          </cell>
          <cell r="AD106">
            <v>0</v>
          </cell>
          <cell r="AE106">
            <v>0</v>
          </cell>
          <cell r="AF106">
            <v>0</v>
          </cell>
          <cell r="AG106">
            <v>0</v>
          </cell>
          <cell r="AH106">
            <v>0</v>
          </cell>
          <cell r="AI106">
            <v>0</v>
          </cell>
          <cell r="AJ106">
            <v>0</v>
          </cell>
          <cell r="AK106">
            <v>0</v>
          </cell>
          <cell r="AL106">
            <v>0.50538300000000003</v>
          </cell>
          <cell r="AM106" t="str">
            <v>dec</v>
          </cell>
          <cell r="AN106">
            <v>0</v>
          </cell>
          <cell r="AO106">
            <v>0</v>
          </cell>
          <cell r="AP106">
            <v>0</v>
          </cell>
          <cell r="AQ106">
            <v>0</v>
          </cell>
          <cell r="AR106">
            <v>0</v>
          </cell>
          <cell r="AS106">
            <v>0</v>
          </cell>
          <cell r="AT106">
            <v>0</v>
          </cell>
          <cell r="AU106">
            <v>0</v>
          </cell>
        </row>
        <row r="107">
          <cell r="A107" t="str">
            <v>2017NBRPPension</v>
          </cell>
          <cell r="B107" t="str">
            <v>2017N</v>
          </cell>
          <cell r="C107" t="str">
            <v>BRP</v>
          </cell>
          <cell r="D107" t="str">
            <v>Pension</v>
          </cell>
          <cell r="E107">
            <v>8</v>
          </cell>
          <cell r="F107">
            <v>0</v>
          </cell>
          <cell r="G107">
            <v>0</v>
          </cell>
          <cell r="H107">
            <v>0</v>
          </cell>
          <cell r="I107">
            <v>0</v>
          </cell>
          <cell r="J107">
            <v>0</v>
          </cell>
          <cell r="K107">
            <v>0</v>
          </cell>
          <cell r="L107">
            <v>0</v>
          </cell>
          <cell r="M107">
            <v>0</v>
          </cell>
          <cell r="N107">
            <v>0</v>
          </cell>
          <cell r="O107">
            <v>0</v>
          </cell>
          <cell r="P107">
            <v>0</v>
          </cell>
          <cell r="Q107">
            <v>0</v>
          </cell>
          <cell r="R107">
            <v>0</v>
          </cell>
          <cell r="S107">
            <v>0</v>
          </cell>
          <cell r="T107">
            <v>0</v>
          </cell>
          <cell r="U107">
            <v>0</v>
          </cell>
          <cell r="V107">
            <v>0</v>
          </cell>
          <cell r="W107">
            <v>0</v>
          </cell>
          <cell r="X107">
            <v>0</v>
          </cell>
          <cell r="Y107">
            <v>0</v>
          </cell>
          <cell r="Z107">
            <v>0</v>
          </cell>
          <cell r="AA107">
            <v>0</v>
          </cell>
          <cell r="AB107">
            <v>0</v>
          </cell>
          <cell r="AC107">
            <v>0</v>
          </cell>
          <cell r="AD107">
            <v>0</v>
          </cell>
          <cell r="AE107">
            <v>0</v>
          </cell>
          <cell r="AF107">
            <v>0</v>
          </cell>
          <cell r="AG107">
            <v>0</v>
          </cell>
          <cell r="AH107">
            <v>0</v>
          </cell>
          <cell r="AI107">
            <v>0</v>
          </cell>
          <cell r="AJ107">
            <v>0</v>
          </cell>
          <cell r="AK107">
            <v>0</v>
          </cell>
          <cell r="AL107">
            <v>0</v>
          </cell>
          <cell r="AM107" t="str">
            <v>dec</v>
          </cell>
          <cell r="AN107">
            <v>0</v>
          </cell>
          <cell r="AO107">
            <v>0</v>
          </cell>
          <cell r="AP107">
            <v>0</v>
          </cell>
          <cell r="AQ107">
            <v>0</v>
          </cell>
          <cell r="AR107">
            <v>0</v>
          </cell>
          <cell r="AS107">
            <v>0</v>
          </cell>
          <cell r="AT107">
            <v>0</v>
          </cell>
          <cell r="AU107">
            <v>0</v>
          </cell>
        </row>
        <row r="108">
          <cell r="A108" t="str">
            <v>2017NBRPHealth and Welfare</v>
          </cell>
          <cell r="B108" t="str">
            <v>2017N</v>
          </cell>
          <cell r="C108" t="str">
            <v>BRP</v>
          </cell>
          <cell r="D108" t="str">
            <v>Health and Welfare</v>
          </cell>
          <cell r="E108">
            <v>9</v>
          </cell>
          <cell r="F108">
            <v>0</v>
          </cell>
          <cell r="G108">
            <v>0</v>
          </cell>
          <cell r="H108">
            <v>0</v>
          </cell>
          <cell r="I108">
            <v>0</v>
          </cell>
          <cell r="J108">
            <v>0</v>
          </cell>
          <cell r="K108">
            <v>0</v>
          </cell>
          <cell r="L108">
            <v>0</v>
          </cell>
          <cell r="M108">
            <v>0</v>
          </cell>
          <cell r="N108">
            <v>0</v>
          </cell>
          <cell r="O108">
            <v>0</v>
          </cell>
          <cell r="P108">
            <v>0</v>
          </cell>
          <cell r="Q108">
            <v>0</v>
          </cell>
          <cell r="R108">
            <v>0</v>
          </cell>
          <cell r="S108">
            <v>0</v>
          </cell>
          <cell r="T108">
            <v>0</v>
          </cell>
          <cell r="U108">
            <v>0</v>
          </cell>
          <cell r="V108">
            <v>0</v>
          </cell>
          <cell r="W108">
            <v>0</v>
          </cell>
          <cell r="X108">
            <v>0</v>
          </cell>
          <cell r="Y108">
            <v>0</v>
          </cell>
          <cell r="Z108">
            <v>0</v>
          </cell>
          <cell r="AA108">
            <v>0</v>
          </cell>
          <cell r="AB108">
            <v>0</v>
          </cell>
          <cell r="AC108">
            <v>0</v>
          </cell>
          <cell r="AD108">
            <v>0</v>
          </cell>
          <cell r="AE108">
            <v>0</v>
          </cell>
          <cell r="AF108">
            <v>0</v>
          </cell>
          <cell r="AG108">
            <v>0</v>
          </cell>
          <cell r="AH108">
            <v>0</v>
          </cell>
          <cell r="AI108">
            <v>0</v>
          </cell>
          <cell r="AJ108">
            <v>0</v>
          </cell>
          <cell r="AK108">
            <v>0</v>
          </cell>
          <cell r="AL108">
            <v>0</v>
          </cell>
          <cell r="AM108" t="str">
            <v>dec</v>
          </cell>
          <cell r="AN108">
            <v>0</v>
          </cell>
          <cell r="AO108">
            <v>0</v>
          </cell>
          <cell r="AP108">
            <v>0</v>
          </cell>
          <cell r="AQ108">
            <v>0</v>
          </cell>
          <cell r="AR108">
            <v>0</v>
          </cell>
          <cell r="AS108">
            <v>0</v>
          </cell>
          <cell r="AT108">
            <v>0</v>
          </cell>
          <cell r="AU108">
            <v>0</v>
          </cell>
        </row>
        <row r="109">
          <cell r="A109" t="str">
            <v>2017NBRPRapid Procurement</v>
          </cell>
          <cell r="B109" t="str">
            <v>2017N</v>
          </cell>
          <cell r="C109" t="str">
            <v>BRP</v>
          </cell>
          <cell r="D109" t="str">
            <v>Rapid Procurement</v>
          </cell>
          <cell r="E109">
            <v>10</v>
          </cell>
          <cell r="F109">
            <v>0</v>
          </cell>
          <cell r="G109">
            <v>0</v>
          </cell>
          <cell r="H109">
            <v>0</v>
          </cell>
          <cell r="I109">
            <v>0</v>
          </cell>
          <cell r="J109">
            <v>0</v>
          </cell>
          <cell r="K109">
            <v>0</v>
          </cell>
          <cell r="L109">
            <v>0</v>
          </cell>
          <cell r="M109">
            <v>0</v>
          </cell>
          <cell r="N109">
            <v>0</v>
          </cell>
          <cell r="O109">
            <v>0</v>
          </cell>
          <cell r="P109">
            <v>0</v>
          </cell>
          <cell r="Q109">
            <v>0</v>
          </cell>
          <cell r="R109">
            <v>0</v>
          </cell>
          <cell r="S109">
            <v>0</v>
          </cell>
          <cell r="T109">
            <v>0</v>
          </cell>
          <cell r="U109">
            <v>0</v>
          </cell>
          <cell r="V109">
            <v>0</v>
          </cell>
          <cell r="W109">
            <v>0</v>
          </cell>
          <cell r="X109">
            <v>0</v>
          </cell>
          <cell r="Y109">
            <v>0</v>
          </cell>
          <cell r="Z109">
            <v>0</v>
          </cell>
          <cell r="AA109">
            <v>0</v>
          </cell>
          <cell r="AB109">
            <v>0</v>
          </cell>
          <cell r="AC109">
            <v>1E-3</v>
          </cell>
          <cell r="AD109">
            <v>0</v>
          </cell>
          <cell r="AE109">
            <v>0</v>
          </cell>
          <cell r="AF109">
            <v>0</v>
          </cell>
          <cell r="AG109">
            <v>0</v>
          </cell>
          <cell r="AH109">
            <v>0</v>
          </cell>
          <cell r="AI109">
            <v>0</v>
          </cell>
          <cell r="AJ109">
            <v>0</v>
          </cell>
          <cell r="AK109">
            <v>0</v>
          </cell>
          <cell r="AL109">
            <v>1E-3</v>
          </cell>
          <cell r="AM109" t="str">
            <v>dec</v>
          </cell>
          <cell r="AN109">
            <v>0</v>
          </cell>
          <cell r="AO109">
            <v>0</v>
          </cell>
          <cell r="AP109">
            <v>0</v>
          </cell>
          <cell r="AQ109">
            <v>0</v>
          </cell>
          <cell r="AR109">
            <v>0</v>
          </cell>
          <cell r="AS109">
            <v>0</v>
          </cell>
          <cell r="AT109">
            <v>0</v>
          </cell>
          <cell r="AU109">
            <v>0</v>
          </cell>
        </row>
        <row r="110">
          <cell r="A110" t="str">
            <v>2017NBRPAdmin Conolidated</v>
          </cell>
          <cell r="B110" t="str">
            <v>2017N</v>
          </cell>
          <cell r="C110" t="str">
            <v>BRP</v>
          </cell>
          <cell r="D110" t="str">
            <v>Admin Conolidated</v>
          </cell>
          <cell r="E110">
            <v>11</v>
          </cell>
          <cell r="F110">
            <v>0</v>
          </cell>
          <cell r="G110">
            <v>0</v>
          </cell>
          <cell r="H110">
            <v>0</v>
          </cell>
          <cell r="I110">
            <v>0</v>
          </cell>
          <cell r="J110">
            <v>0</v>
          </cell>
          <cell r="K110">
            <v>0</v>
          </cell>
          <cell r="L110">
            <v>0</v>
          </cell>
          <cell r="M110">
            <v>2.0590000000000002</v>
          </cell>
          <cell r="N110">
            <v>0</v>
          </cell>
          <cell r="O110">
            <v>0.38379760000000007</v>
          </cell>
          <cell r="P110">
            <v>0</v>
          </cell>
          <cell r="Q110">
            <v>0.15318960000000004</v>
          </cell>
          <cell r="R110">
            <v>0.21640090000000001</v>
          </cell>
          <cell r="S110">
            <v>0</v>
          </cell>
          <cell r="T110">
            <v>0</v>
          </cell>
          <cell r="U110">
            <v>0</v>
          </cell>
          <cell r="V110">
            <v>0</v>
          </cell>
          <cell r="W110">
            <v>0</v>
          </cell>
          <cell r="X110">
            <v>0</v>
          </cell>
          <cell r="Y110">
            <v>0</v>
          </cell>
          <cell r="Z110">
            <v>0</v>
          </cell>
          <cell r="AA110">
            <v>0</v>
          </cell>
          <cell r="AB110">
            <v>0</v>
          </cell>
          <cell r="AC110">
            <v>0</v>
          </cell>
          <cell r="AD110">
            <v>0</v>
          </cell>
          <cell r="AE110">
            <v>0</v>
          </cell>
          <cell r="AF110">
            <v>0</v>
          </cell>
          <cell r="AG110">
            <v>0</v>
          </cell>
          <cell r="AH110">
            <v>0</v>
          </cell>
          <cell r="AI110">
            <v>0</v>
          </cell>
          <cell r="AJ110">
            <v>0</v>
          </cell>
          <cell r="AK110">
            <v>0</v>
          </cell>
          <cell r="AL110">
            <v>2.8123881000000006</v>
          </cell>
          <cell r="AM110" t="str">
            <v>dec</v>
          </cell>
          <cell r="AN110">
            <v>0</v>
          </cell>
          <cell r="AO110">
            <v>0</v>
          </cell>
          <cell r="AP110">
            <v>0</v>
          </cell>
          <cell r="AQ110">
            <v>0</v>
          </cell>
          <cell r="AR110">
            <v>0</v>
          </cell>
          <cell r="AS110">
            <v>0</v>
          </cell>
          <cell r="AT110">
            <v>-5</v>
          </cell>
          <cell r="AU110">
            <v>-5</v>
          </cell>
        </row>
        <row r="111">
          <cell r="A111" t="str">
            <v>2017NBRPAdmin Reduction</v>
          </cell>
          <cell r="B111" t="str">
            <v>2017N</v>
          </cell>
          <cell r="C111" t="str">
            <v>BRP</v>
          </cell>
          <cell r="D111" t="str">
            <v>Admin Reduction</v>
          </cell>
          <cell r="E111">
            <v>12</v>
          </cell>
          <cell r="F111">
            <v>0</v>
          </cell>
          <cell r="G111">
            <v>0</v>
          </cell>
          <cell r="H111">
            <v>0</v>
          </cell>
          <cell r="I111">
            <v>0</v>
          </cell>
          <cell r="J111">
            <v>0</v>
          </cell>
          <cell r="K111">
            <v>0</v>
          </cell>
          <cell r="L111">
            <v>0</v>
          </cell>
          <cell r="M111">
            <v>0.94699999999999995</v>
          </cell>
          <cell r="N111">
            <v>0</v>
          </cell>
          <cell r="O111">
            <v>0.17652080000000001</v>
          </cell>
          <cell r="P111">
            <v>0</v>
          </cell>
          <cell r="Q111">
            <v>7.04568E-2</v>
          </cell>
          <cell r="R111">
            <v>9.9529699999999999E-2</v>
          </cell>
          <cell r="S111">
            <v>0</v>
          </cell>
          <cell r="T111">
            <v>0</v>
          </cell>
          <cell r="U111">
            <v>0</v>
          </cell>
          <cell r="V111">
            <v>0</v>
          </cell>
          <cell r="W111">
            <v>0</v>
          </cell>
          <cell r="X111">
            <v>0</v>
          </cell>
          <cell r="Y111">
            <v>0</v>
          </cell>
          <cell r="Z111">
            <v>0</v>
          </cell>
          <cell r="AA111">
            <v>0</v>
          </cell>
          <cell r="AB111">
            <v>0</v>
          </cell>
          <cell r="AC111">
            <v>0</v>
          </cell>
          <cell r="AD111">
            <v>0</v>
          </cell>
          <cell r="AE111">
            <v>0</v>
          </cell>
          <cell r="AF111">
            <v>0</v>
          </cell>
          <cell r="AG111">
            <v>0</v>
          </cell>
          <cell r="AH111">
            <v>0</v>
          </cell>
          <cell r="AI111">
            <v>0</v>
          </cell>
          <cell r="AJ111">
            <v>0</v>
          </cell>
          <cell r="AK111">
            <v>0</v>
          </cell>
          <cell r="AL111">
            <v>1.2935072999999999</v>
          </cell>
          <cell r="AM111" t="str">
            <v>dec</v>
          </cell>
          <cell r="AN111">
            <v>0</v>
          </cell>
          <cell r="AO111">
            <v>0</v>
          </cell>
          <cell r="AP111">
            <v>0</v>
          </cell>
          <cell r="AQ111">
            <v>0</v>
          </cell>
          <cell r="AR111">
            <v>0</v>
          </cell>
          <cell r="AS111">
            <v>5</v>
          </cell>
          <cell r="AT111">
            <v>0</v>
          </cell>
          <cell r="AU111">
            <v>5</v>
          </cell>
        </row>
        <row r="112">
          <cell r="A112" t="str">
            <v>2017NBRPStaff Reduction</v>
          </cell>
          <cell r="B112" t="str">
            <v>2017N</v>
          </cell>
          <cell r="C112" t="str">
            <v>BRP</v>
          </cell>
          <cell r="D112" t="str">
            <v>Staff Reduction</v>
          </cell>
          <cell r="E112">
            <v>13</v>
          </cell>
          <cell r="F112">
            <v>0</v>
          </cell>
          <cell r="G112">
            <v>0</v>
          </cell>
          <cell r="H112">
            <v>0</v>
          </cell>
          <cell r="I112">
            <v>0</v>
          </cell>
          <cell r="J112">
            <v>0</v>
          </cell>
          <cell r="K112">
            <v>0</v>
          </cell>
          <cell r="L112">
            <v>0</v>
          </cell>
          <cell r="M112">
            <v>0.17699999999999999</v>
          </cell>
          <cell r="N112">
            <v>0</v>
          </cell>
          <cell r="O112">
            <v>3.2992800000000003E-2</v>
          </cell>
          <cell r="P112">
            <v>0</v>
          </cell>
          <cell r="Q112">
            <v>1.3168800000000001E-2</v>
          </cell>
          <cell r="R112">
            <v>1.86027E-2</v>
          </cell>
          <cell r="S112">
            <v>0</v>
          </cell>
          <cell r="T112">
            <v>0</v>
          </cell>
          <cell r="U112">
            <v>0</v>
          </cell>
          <cell r="V112">
            <v>0</v>
          </cell>
          <cell r="W112">
            <v>0</v>
          </cell>
          <cell r="X112">
            <v>0</v>
          </cell>
          <cell r="Y112">
            <v>0</v>
          </cell>
          <cell r="Z112">
            <v>0</v>
          </cell>
          <cell r="AA112">
            <v>0</v>
          </cell>
          <cell r="AB112">
            <v>0</v>
          </cell>
          <cell r="AC112">
            <v>0</v>
          </cell>
          <cell r="AD112">
            <v>0</v>
          </cell>
          <cell r="AE112">
            <v>0</v>
          </cell>
          <cell r="AF112">
            <v>0</v>
          </cell>
          <cell r="AG112">
            <v>0</v>
          </cell>
          <cell r="AH112">
            <v>0</v>
          </cell>
          <cell r="AI112">
            <v>0</v>
          </cell>
          <cell r="AJ112">
            <v>0</v>
          </cell>
          <cell r="AK112">
            <v>0</v>
          </cell>
          <cell r="AL112">
            <v>0.24176429999999999</v>
          </cell>
          <cell r="AM112" t="str">
            <v>dec</v>
          </cell>
          <cell r="AN112">
            <v>-1</v>
          </cell>
          <cell r="AO112">
            <v>1</v>
          </cell>
          <cell r="AP112">
            <v>-7</v>
          </cell>
          <cell r="AQ112">
            <v>0</v>
          </cell>
          <cell r="AR112">
            <v>0</v>
          </cell>
          <cell r="AS112">
            <v>0</v>
          </cell>
          <cell r="AT112">
            <v>0</v>
          </cell>
          <cell r="AU112">
            <v>-7</v>
          </cell>
        </row>
        <row r="113">
          <cell r="A113" t="str">
            <v>2017NBRPProject Deferrals/ IT</v>
          </cell>
          <cell r="B113" t="str">
            <v>2017N</v>
          </cell>
          <cell r="C113" t="str">
            <v>BRP</v>
          </cell>
          <cell r="D113" t="str">
            <v>Project Deferrals/ IT</v>
          </cell>
          <cell r="E113">
            <v>14</v>
          </cell>
          <cell r="F113">
            <v>0</v>
          </cell>
          <cell r="G113">
            <v>0</v>
          </cell>
          <cell r="H113">
            <v>0</v>
          </cell>
          <cell r="I113">
            <v>0</v>
          </cell>
          <cell r="J113">
            <v>0</v>
          </cell>
          <cell r="K113">
            <v>0</v>
          </cell>
          <cell r="L113">
            <v>0</v>
          </cell>
          <cell r="M113">
            <v>3.6999999999999998E-2</v>
          </cell>
          <cell r="N113">
            <v>6.9000000000000006E-2</v>
          </cell>
          <cell r="O113">
            <v>6.8967999999999998E-3</v>
          </cell>
          <cell r="P113">
            <v>0</v>
          </cell>
          <cell r="Q113">
            <v>7.8864000000000017E-3</v>
          </cell>
          <cell r="R113">
            <v>9.5604999999999996E-3</v>
          </cell>
          <cell r="S113">
            <v>0</v>
          </cell>
          <cell r="T113">
            <v>0</v>
          </cell>
          <cell r="U113">
            <v>0</v>
          </cell>
          <cell r="V113">
            <v>0</v>
          </cell>
          <cell r="W113">
            <v>0</v>
          </cell>
          <cell r="X113">
            <v>0</v>
          </cell>
          <cell r="Y113">
            <v>0</v>
          </cell>
          <cell r="Z113">
            <v>0</v>
          </cell>
          <cell r="AA113">
            <v>0</v>
          </cell>
          <cell r="AB113">
            <v>0.16</v>
          </cell>
          <cell r="AC113">
            <v>0</v>
          </cell>
          <cell r="AD113">
            <v>0</v>
          </cell>
          <cell r="AE113">
            <v>0</v>
          </cell>
          <cell r="AF113">
            <v>0</v>
          </cell>
          <cell r="AG113">
            <v>0</v>
          </cell>
          <cell r="AH113">
            <v>0</v>
          </cell>
          <cell r="AI113">
            <v>0</v>
          </cell>
          <cell r="AJ113">
            <v>0</v>
          </cell>
          <cell r="AK113">
            <v>0</v>
          </cell>
          <cell r="AL113">
            <v>0.29034369999999998</v>
          </cell>
          <cell r="AM113" t="str">
            <v>dec</v>
          </cell>
          <cell r="AN113">
            <v>0</v>
          </cell>
          <cell r="AO113">
            <v>0</v>
          </cell>
          <cell r="AP113">
            <v>0</v>
          </cell>
          <cell r="AQ113">
            <v>0</v>
          </cell>
          <cell r="AR113">
            <v>0</v>
          </cell>
          <cell r="AS113">
            <v>0</v>
          </cell>
          <cell r="AT113">
            <v>0</v>
          </cell>
          <cell r="AU113">
            <v>0</v>
          </cell>
        </row>
        <row r="114">
          <cell r="A114" t="str">
            <v>2017NBRPFull Regionalization</v>
          </cell>
          <cell r="B114" t="str">
            <v>2017N</v>
          </cell>
          <cell r="C114" t="str">
            <v>BRP</v>
          </cell>
          <cell r="D114" t="str">
            <v>Full Regionalization</v>
          </cell>
          <cell r="E114">
            <v>15</v>
          </cell>
          <cell r="F114">
            <v>0</v>
          </cell>
          <cell r="G114">
            <v>0</v>
          </cell>
          <cell r="H114">
            <v>0</v>
          </cell>
          <cell r="I114">
            <v>0</v>
          </cell>
          <cell r="J114">
            <v>0</v>
          </cell>
          <cell r="K114">
            <v>0</v>
          </cell>
          <cell r="L114">
            <v>0</v>
          </cell>
          <cell r="M114">
            <v>0</v>
          </cell>
          <cell r="N114">
            <v>0</v>
          </cell>
          <cell r="O114">
            <v>0</v>
          </cell>
          <cell r="P114">
            <v>0</v>
          </cell>
          <cell r="Q114">
            <v>0</v>
          </cell>
          <cell r="R114">
            <v>0</v>
          </cell>
          <cell r="S114">
            <v>0</v>
          </cell>
          <cell r="T114">
            <v>0</v>
          </cell>
          <cell r="U114">
            <v>0</v>
          </cell>
          <cell r="V114">
            <v>0</v>
          </cell>
          <cell r="W114">
            <v>0</v>
          </cell>
          <cell r="X114">
            <v>0</v>
          </cell>
          <cell r="Y114">
            <v>0</v>
          </cell>
          <cell r="Z114">
            <v>0</v>
          </cell>
          <cell r="AA114">
            <v>0</v>
          </cell>
          <cell r="AB114">
            <v>0</v>
          </cell>
          <cell r="AC114">
            <v>0</v>
          </cell>
          <cell r="AD114">
            <v>0</v>
          </cell>
          <cell r="AE114">
            <v>0</v>
          </cell>
          <cell r="AF114">
            <v>0</v>
          </cell>
          <cell r="AG114">
            <v>0</v>
          </cell>
          <cell r="AH114">
            <v>0</v>
          </cell>
          <cell r="AI114">
            <v>0</v>
          </cell>
          <cell r="AJ114">
            <v>0</v>
          </cell>
          <cell r="AK114">
            <v>0</v>
          </cell>
          <cell r="AL114">
            <v>0</v>
          </cell>
          <cell r="AM114" t="str">
            <v>dec</v>
          </cell>
          <cell r="AN114">
            <v>0</v>
          </cell>
          <cell r="AO114">
            <v>0</v>
          </cell>
          <cell r="AP114">
            <v>0</v>
          </cell>
          <cell r="AQ114">
            <v>0</v>
          </cell>
          <cell r="AR114">
            <v>0</v>
          </cell>
          <cell r="AS114">
            <v>-1</v>
          </cell>
          <cell r="AT114">
            <v>0</v>
          </cell>
          <cell r="AU114">
            <v>-1</v>
          </cell>
        </row>
        <row r="115">
          <cell r="A115" t="str">
            <v>2010NAdjustmentsMtce &amp; Oper Contracts</v>
          </cell>
          <cell r="B115" t="str">
            <v>2010N</v>
          </cell>
          <cell r="C115" t="str">
            <v>Adjustments</v>
          </cell>
          <cell r="D115" t="str">
            <v>Mtce &amp; Oper Contracts</v>
          </cell>
          <cell r="E115">
            <v>0.96</v>
          </cell>
          <cell r="F115">
            <v>0</v>
          </cell>
          <cell r="G115">
            <v>0</v>
          </cell>
          <cell r="H115">
            <v>0</v>
          </cell>
          <cell r="I115">
            <v>0</v>
          </cell>
          <cell r="J115">
            <v>0</v>
          </cell>
          <cell r="K115">
            <v>0</v>
          </cell>
          <cell r="L115">
            <v>0</v>
          </cell>
          <cell r="M115">
            <v>0</v>
          </cell>
          <cell r="N115">
            <v>0</v>
          </cell>
          <cell r="O115">
            <v>0</v>
          </cell>
          <cell r="P115">
            <v>0</v>
          </cell>
          <cell r="Q115">
            <v>0</v>
          </cell>
          <cell r="R115">
            <v>0</v>
          </cell>
          <cell r="S115">
            <v>0</v>
          </cell>
          <cell r="T115">
            <v>0</v>
          </cell>
          <cell r="U115">
            <v>0</v>
          </cell>
          <cell r="V115">
            <v>0</v>
          </cell>
          <cell r="W115">
            <v>0</v>
          </cell>
          <cell r="X115">
            <v>0</v>
          </cell>
          <cell r="Y115">
            <v>0</v>
          </cell>
          <cell r="Z115">
            <v>0</v>
          </cell>
          <cell r="AA115">
            <v>0</v>
          </cell>
          <cell r="AB115">
            <v>0</v>
          </cell>
          <cell r="AC115">
            <v>0</v>
          </cell>
          <cell r="AD115">
            <v>0</v>
          </cell>
          <cell r="AE115">
            <v>0</v>
          </cell>
          <cell r="AF115">
            <v>0</v>
          </cell>
          <cell r="AG115">
            <v>0</v>
          </cell>
          <cell r="AH115">
            <v>0</v>
          </cell>
          <cell r="AI115">
            <v>0</v>
          </cell>
          <cell r="AJ115">
            <v>0</v>
          </cell>
          <cell r="AK115">
            <v>0</v>
          </cell>
          <cell r="AL115">
            <v>0</v>
          </cell>
          <cell r="AM115" t="str">
            <v>dec</v>
          </cell>
        </row>
        <row r="116">
          <cell r="A116" t="str">
            <v>2011NAdjustmentsMtce &amp; Oper Contracts</v>
          </cell>
          <cell r="B116" t="str">
            <v>2011N</v>
          </cell>
          <cell r="C116" t="str">
            <v>Adjustments</v>
          </cell>
          <cell r="D116" t="str">
            <v>Mtce &amp; Oper Contracts</v>
          </cell>
          <cell r="E116">
            <v>1.2</v>
          </cell>
          <cell r="F116">
            <v>0</v>
          </cell>
          <cell r="G116">
            <v>0</v>
          </cell>
          <cell r="H116">
            <v>0</v>
          </cell>
          <cell r="I116">
            <v>0</v>
          </cell>
          <cell r="J116">
            <v>0</v>
          </cell>
          <cell r="K116">
            <v>0</v>
          </cell>
          <cell r="L116">
            <v>0</v>
          </cell>
          <cell r="M116">
            <v>0</v>
          </cell>
          <cell r="N116">
            <v>0</v>
          </cell>
          <cell r="O116">
            <v>0</v>
          </cell>
          <cell r="P116">
            <v>0</v>
          </cell>
          <cell r="Q116">
            <v>0</v>
          </cell>
          <cell r="R116">
            <v>0</v>
          </cell>
          <cell r="S116">
            <v>0</v>
          </cell>
          <cell r="T116">
            <v>0</v>
          </cell>
          <cell r="U116">
            <v>0</v>
          </cell>
          <cell r="V116">
            <v>0</v>
          </cell>
          <cell r="W116">
            <v>0</v>
          </cell>
          <cell r="X116">
            <v>0</v>
          </cell>
          <cell r="Y116">
            <v>0</v>
          </cell>
          <cell r="Z116">
            <v>0</v>
          </cell>
          <cell r="AA116">
            <v>-0.107</v>
          </cell>
          <cell r="AB116">
            <v>0</v>
          </cell>
          <cell r="AC116">
            <v>0</v>
          </cell>
          <cell r="AD116">
            <v>0</v>
          </cell>
          <cell r="AE116">
            <v>0</v>
          </cell>
          <cell r="AF116">
            <v>0</v>
          </cell>
          <cell r="AG116">
            <v>0</v>
          </cell>
          <cell r="AH116">
            <v>0</v>
          </cell>
          <cell r="AI116">
            <v>0</v>
          </cell>
          <cell r="AJ116">
            <v>0</v>
          </cell>
          <cell r="AK116">
            <v>0</v>
          </cell>
          <cell r="AL116">
            <v>-0.107</v>
          </cell>
          <cell r="AM116" t="str">
            <v>inc</v>
          </cell>
        </row>
        <row r="117">
          <cell r="A117" t="str">
            <v>2012NAdjustmentsMtce &amp; Oper Contracts</v>
          </cell>
          <cell r="B117" t="str">
            <v>2012N</v>
          </cell>
          <cell r="C117" t="str">
            <v>Adjustments</v>
          </cell>
          <cell r="D117" t="str">
            <v>Mtce &amp; Oper Contracts</v>
          </cell>
          <cell r="E117">
            <v>2.13</v>
          </cell>
          <cell r="F117">
            <v>0</v>
          </cell>
          <cell r="G117">
            <v>0</v>
          </cell>
          <cell r="H117">
            <v>0</v>
          </cell>
          <cell r="I117">
            <v>0</v>
          </cell>
          <cell r="J117">
            <v>0</v>
          </cell>
          <cell r="K117">
            <v>0</v>
          </cell>
          <cell r="L117">
            <v>0</v>
          </cell>
          <cell r="M117">
            <v>0</v>
          </cell>
          <cell r="N117">
            <v>0</v>
          </cell>
          <cell r="O117">
            <v>0</v>
          </cell>
          <cell r="P117">
            <v>0</v>
          </cell>
          <cell r="Q117">
            <v>0</v>
          </cell>
          <cell r="R117">
            <v>0</v>
          </cell>
          <cell r="S117">
            <v>0</v>
          </cell>
          <cell r="T117">
            <v>0</v>
          </cell>
          <cell r="U117">
            <v>0</v>
          </cell>
          <cell r="V117">
            <v>0</v>
          </cell>
          <cell r="W117">
            <v>0</v>
          </cell>
          <cell r="X117">
            <v>0</v>
          </cell>
          <cell r="Y117">
            <v>0</v>
          </cell>
          <cell r="Z117">
            <v>0</v>
          </cell>
          <cell r="AA117">
            <v>-0.17599999999999999</v>
          </cell>
          <cell r="AB117">
            <v>0</v>
          </cell>
          <cell r="AC117">
            <v>0</v>
          </cell>
          <cell r="AD117">
            <v>0</v>
          </cell>
          <cell r="AE117">
            <v>0</v>
          </cell>
          <cell r="AF117">
            <v>0</v>
          </cell>
          <cell r="AG117">
            <v>0</v>
          </cell>
          <cell r="AH117">
            <v>0</v>
          </cell>
          <cell r="AI117">
            <v>0</v>
          </cell>
          <cell r="AJ117">
            <v>0</v>
          </cell>
          <cell r="AK117">
            <v>0</v>
          </cell>
          <cell r="AL117">
            <v>-0.17599999999999999</v>
          </cell>
          <cell r="AM117" t="str">
            <v>inc</v>
          </cell>
        </row>
        <row r="118">
          <cell r="A118" t="str">
            <v>2013NAdjustmentsMtce &amp; Oper Contracts</v>
          </cell>
          <cell r="B118" t="str">
            <v>2013N</v>
          </cell>
          <cell r="C118" t="str">
            <v>Adjustments</v>
          </cell>
          <cell r="D118" t="str">
            <v>Mtce &amp; Oper Contracts</v>
          </cell>
          <cell r="E118">
            <v>2.09</v>
          </cell>
          <cell r="F118">
            <v>0</v>
          </cell>
          <cell r="G118">
            <v>0</v>
          </cell>
          <cell r="H118">
            <v>0</v>
          </cell>
          <cell r="I118">
            <v>0</v>
          </cell>
          <cell r="J118">
            <v>0</v>
          </cell>
          <cell r="K118">
            <v>0</v>
          </cell>
          <cell r="L118">
            <v>0</v>
          </cell>
          <cell r="M118">
            <v>0</v>
          </cell>
          <cell r="N118">
            <v>0</v>
          </cell>
          <cell r="O118">
            <v>0</v>
          </cell>
          <cell r="P118">
            <v>0</v>
          </cell>
          <cell r="Q118">
            <v>0</v>
          </cell>
          <cell r="R118">
            <v>0</v>
          </cell>
          <cell r="S118">
            <v>0</v>
          </cell>
          <cell r="T118">
            <v>0</v>
          </cell>
          <cell r="U118">
            <v>0</v>
          </cell>
          <cell r="V118">
            <v>0</v>
          </cell>
          <cell r="W118">
            <v>0</v>
          </cell>
          <cell r="X118">
            <v>0</v>
          </cell>
          <cell r="Y118">
            <v>0</v>
          </cell>
          <cell r="Z118">
            <v>0</v>
          </cell>
          <cell r="AA118">
            <v>-0.188</v>
          </cell>
          <cell r="AB118">
            <v>0</v>
          </cell>
          <cell r="AC118">
            <v>0</v>
          </cell>
          <cell r="AD118">
            <v>0</v>
          </cell>
          <cell r="AE118">
            <v>0</v>
          </cell>
          <cell r="AF118">
            <v>0</v>
          </cell>
          <cell r="AG118">
            <v>0</v>
          </cell>
          <cell r="AH118">
            <v>0</v>
          </cell>
          <cell r="AI118">
            <v>0</v>
          </cell>
          <cell r="AJ118">
            <v>0</v>
          </cell>
          <cell r="AK118">
            <v>0</v>
          </cell>
          <cell r="AL118">
            <v>-0.188</v>
          </cell>
          <cell r="AM118" t="str">
            <v>inc</v>
          </cell>
        </row>
        <row r="119">
          <cell r="A119" t="str">
            <v>2014NAdjustmentsMtce &amp; Oper Contracts</v>
          </cell>
          <cell r="B119" t="str">
            <v>2014N</v>
          </cell>
          <cell r="C119" t="str">
            <v>Adjustments</v>
          </cell>
          <cell r="D119" t="str">
            <v>Mtce &amp; Oper Contracts</v>
          </cell>
          <cell r="E119">
            <v>1.74</v>
          </cell>
          <cell r="F119">
            <v>0</v>
          </cell>
          <cell r="G119">
            <v>0</v>
          </cell>
          <cell r="H119">
            <v>0</v>
          </cell>
          <cell r="I119">
            <v>0</v>
          </cell>
          <cell r="J119">
            <v>0</v>
          </cell>
          <cell r="K119">
            <v>0</v>
          </cell>
          <cell r="L119">
            <v>0</v>
          </cell>
          <cell r="M119">
            <v>0</v>
          </cell>
          <cell r="N119">
            <v>0</v>
          </cell>
          <cell r="O119">
            <v>0</v>
          </cell>
          <cell r="P119">
            <v>0</v>
          </cell>
          <cell r="Q119">
            <v>0</v>
          </cell>
          <cell r="R119">
            <v>0</v>
          </cell>
          <cell r="S119">
            <v>0</v>
          </cell>
          <cell r="T119">
            <v>0</v>
          </cell>
          <cell r="U119">
            <v>0</v>
          </cell>
          <cell r="V119">
            <v>0</v>
          </cell>
          <cell r="W119">
            <v>0</v>
          </cell>
          <cell r="X119">
            <v>0</v>
          </cell>
          <cell r="Y119">
            <v>0</v>
          </cell>
          <cell r="Z119">
            <v>0</v>
          </cell>
          <cell r="AA119">
            <v>-0.19</v>
          </cell>
          <cell r="AB119">
            <v>0</v>
          </cell>
          <cell r="AC119">
            <v>0</v>
          </cell>
          <cell r="AD119">
            <v>0</v>
          </cell>
          <cell r="AE119">
            <v>0</v>
          </cell>
          <cell r="AF119">
            <v>0</v>
          </cell>
          <cell r="AG119">
            <v>0</v>
          </cell>
          <cell r="AH119">
            <v>0</v>
          </cell>
          <cell r="AI119">
            <v>0</v>
          </cell>
          <cell r="AJ119">
            <v>0</v>
          </cell>
          <cell r="AK119">
            <v>0</v>
          </cell>
          <cell r="AL119">
            <v>-0.19</v>
          </cell>
          <cell r="AM119" t="str">
            <v>inc</v>
          </cell>
        </row>
        <row r="120">
          <cell r="A120" t="str">
            <v>2015NAdjustmentsMtce &amp; Oper Contracts</v>
          </cell>
          <cell r="B120" t="str">
            <v>2015N</v>
          </cell>
          <cell r="C120" t="str">
            <v>Adjustments</v>
          </cell>
          <cell r="D120" t="str">
            <v>Mtce &amp; Oper Contracts</v>
          </cell>
          <cell r="E120">
            <v>1.95</v>
          </cell>
          <cell r="F120">
            <v>0</v>
          </cell>
          <cell r="G120">
            <v>0</v>
          </cell>
          <cell r="H120">
            <v>0</v>
          </cell>
          <cell r="I120">
            <v>0</v>
          </cell>
          <cell r="J120">
            <v>0</v>
          </cell>
          <cell r="K120">
            <v>0</v>
          </cell>
          <cell r="L120">
            <v>0</v>
          </cell>
          <cell r="M120">
            <v>0</v>
          </cell>
          <cell r="N120">
            <v>0</v>
          </cell>
          <cell r="O120">
            <v>0</v>
          </cell>
          <cell r="P120">
            <v>0</v>
          </cell>
          <cell r="Q120">
            <v>0</v>
          </cell>
          <cell r="R120">
            <v>0</v>
          </cell>
          <cell r="S120">
            <v>0</v>
          </cell>
          <cell r="T120">
            <v>0</v>
          </cell>
          <cell r="U120">
            <v>0</v>
          </cell>
          <cell r="V120">
            <v>0</v>
          </cell>
          <cell r="W120">
            <v>0</v>
          </cell>
          <cell r="X120">
            <v>0</v>
          </cell>
          <cell r="Y120">
            <v>0</v>
          </cell>
          <cell r="Z120">
            <v>0</v>
          </cell>
          <cell r="AA120">
            <v>-0.16400000000000001</v>
          </cell>
          <cell r="AB120">
            <v>0</v>
          </cell>
          <cell r="AC120">
            <v>0</v>
          </cell>
          <cell r="AD120">
            <v>0</v>
          </cell>
          <cell r="AE120">
            <v>0</v>
          </cell>
          <cell r="AF120">
            <v>0</v>
          </cell>
          <cell r="AG120">
            <v>0</v>
          </cell>
          <cell r="AH120">
            <v>0</v>
          </cell>
          <cell r="AI120">
            <v>0</v>
          </cell>
          <cell r="AJ120">
            <v>0</v>
          </cell>
          <cell r="AK120">
            <v>0</v>
          </cell>
          <cell r="AL120">
            <v>-0.16400000000000001</v>
          </cell>
          <cell r="AM120" t="str">
            <v>inc</v>
          </cell>
        </row>
        <row r="121">
          <cell r="A121" t="str">
            <v>2016NAdjustmentsMtce &amp; Oper Contracts</v>
          </cell>
          <cell r="B121" t="str">
            <v>2016N</v>
          </cell>
          <cell r="C121" t="str">
            <v>Adjustments</v>
          </cell>
          <cell r="D121" t="str">
            <v>Mtce &amp; Oper Contracts</v>
          </cell>
          <cell r="E121">
            <v>1.62</v>
          </cell>
          <cell r="F121">
            <v>0</v>
          </cell>
          <cell r="G121">
            <v>0</v>
          </cell>
          <cell r="H121">
            <v>0</v>
          </cell>
          <cell r="I121">
            <v>0</v>
          </cell>
          <cell r="J121">
            <v>0</v>
          </cell>
          <cell r="K121">
            <v>0</v>
          </cell>
          <cell r="L121">
            <v>0</v>
          </cell>
          <cell r="M121">
            <v>0</v>
          </cell>
          <cell r="N121">
            <v>0</v>
          </cell>
          <cell r="O121">
            <v>0</v>
          </cell>
          <cell r="P121">
            <v>0</v>
          </cell>
          <cell r="Q121">
            <v>0</v>
          </cell>
          <cell r="R121">
            <v>0</v>
          </cell>
          <cell r="S121">
            <v>0</v>
          </cell>
          <cell r="T121">
            <v>0</v>
          </cell>
          <cell r="U121">
            <v>0</v>
          </cell>
          <cell r="V121">
            <v>0</v>
          </cell>
          <cell r="W121">
            <v>0</v>
          </cell>
          <cell r="X121">
            <v>0</v>
          </cell>
          <cell r="Y121">
            <v>0</v>
          </cell>
          <cell r="Z121">
            <v>0</v>
          </cell>
          <cell r="AA121">
            <v>-0.14899999999999999</v>
          </cell>
          <cell r="AB121">
            <v>0</v>
          </cell>
          <cell r="AC121">
            <v>0</v>
          </cell>
          <cell r="AD121">
            <v>0</v>
          </cell>
          <cell r="AE121">
            <v>0</v>
          </cell>
          <cell r="AF121">
            <v>0</v>
          </cell>
          <cell r="AG121">
            <v>0</v>
          </cell>
          <cell r="AH121">
            <v>0</v>
          </cell>
          <cell r="AI121">
            <v>0</v>
          </cell>
          <cell r="AJ121">
            <v>0</v>
          </cell>
          <cell r="AK121">
            <v>0</v>
          </cell>
          <cell r="AL121">
            <v>-0.14899999999999999</v>
          </cell>
          <cell r="AM121" t="str">
            <v>inc</v>
          </cell>
        </row>
        <row r="122">
          <cell r="A122" t="str">
            <v>2017NAdjustmentsMtce &amp; Oper Contracts</v>
          </cell>
          <cell r="B122" t="str">
            <v>2017N</v>
          </cell>
          <cell r="C122" t="str">
            <v>Adjustments</v>
          </cell>
          <cell r="D122" t="str">
            <v>Mtce &amp; Oper Contracts</v>
          </cell>
          <cell r="E122">
            <v>1.54</v>
          </cell>
          <cell r="F122">
            <v>0</v>
          </cell>
          <cell r="G122">
            <v>0</v>
          </cell>
          <cell r="H122">
            <v>0</v>
          </cell>
          <cell r="I122">
            <v>0</v>
          </cell>
          <cell r="J122">
            <v>0</v>
          </cell>
          <cell r="K122">
            <v>0</v>
          </cell>
          <cell r="L122">
            <v>0</v>
          </cell>
          <cell r="M122">
            <v>0</v>
          </cell>
          <cell r="N122">
            <v>0</v>
          </cell>
          <cell r="O122">
            <v>0</v>
          </cell>
          <cell r="P122">
            <v>0</v>
          </cell>
          <cell r="Q122">
            <v>0</v>
          </cell>
          <cell r="R122">
            <v>0</v>
          </cell>
          <cell r="S122">
            <v>0</v>
          </cell>
          <cell r="T122">
            <v>0</v>
          </cell>
          <cell r="U122">
            <v>0</v>
          </cell>
          <cell r="V122">
            <v>0</v>
          </cell>
          <cell r="W122">
            <v>0</v>
          </cell>
          <cell r="X122">
            <v>0</v>
          </cell>
          <cell r="Y122">
            <v>0</v>
          </cell>
          <cell r="Z122">
            <v>0</v>
          </cell>
          <cell r="AA122">
            <v>-0.14899999999999999</v>
          </cell>
          <cell r="AB122">
            <v>0</v>
          </cell>
          <cell r="AC122">
            <v>0</v>
          </cell>
          <cell r="AD122">
            <v>0</v>
          </cell>
          <cell r="AE122">
            <v>0</v>
          </cell>
          <cell r="AF122">
            <v>0</v>
          </cell>
          <cell r="AG122">
            <v>0</v>
          </cell>
          <cell r="AH122">
            <v>0</v>
          </cell>
          <cell r="AI122">
            <v>0</v>
          </cell>
          <cell r="AJ122">
            <v>0</v>
          </cell>
          <cell r="AK122">
            <v>0</v>
          </cell>
          <cell r="AL122">
            <v>-0.14899999999999999</v>
          </cell>
          <cell r="AM122" t="str">
            <v>inc</v>
          </cell>
        </row>
        <row r="123">
          <cell r="A123" t="str">
            <v>2010NAdjustmentsProfessional</v>
          </cell>
          <cell r="B123" t="str">
            <v>2010N</v>
          </cell>
          <cell r="C123" t="str">
            <v>Adjustments</v>
          </cell>
          <cell r="D123" t="str">
            <v>Professional</v>
          </cell>
          <cell r="E123">
            <v>0.96</v>
          </cell>
          <cell r="F123">
            <v>0</v>
          </cell>
          <cell r="G123">
            <v>0</v>
          </cell>
          <cell r="H123">
            <v>0</v>
          </cell>
          <cell r="I123">
            <v>0</v>
          </cell>
          <cell r="J123">
            <v>0</v>
          </cell>
          <cell r="K123">
            <v>0</v>
          </cell>
          <cell r="L123">
            <v>0</v>
          </cell>
          <cell r="M123">
            <v>0</v>
          </cell>
          <cell r="N123">
            <v>0</v>
          </cell>
          <cell r="O123">
            <v>0</v>
          </cell>
          <cell r="P123">
            <v>0</v>
          </cell>
          <cell r="Q123">
            <v>0</v>
          </cell>
          <cell r="R123">
            <v>0</v>
          </cell>
          <cell r="S123">
            <v>0</v>
          </cell>
          <cell r="T123">
            <v>0</v>
          </cell>
          <cell r="U123">
            <v>0</v>
          </cell>
          <cell r="V123">
            <v>0</v>
          </cell>
          <cell r="W123">
            <v>0</v>
          </cell>
          <cell r="X123">
            <v>0</v>
          </cell>
          <cell r="Y123">
            <v>0</v>
          </cell>
          <cell r="Z123">
            <v>0</v>
          </cell>
          <cell r="AA123">
            <v>0</v>
          </cell>
          <cell r="AB123">
            <v>0</v>
          </cell>
          <cell r="AC123">
            <v>0</v>
          </cell>
          <cell r="AD123">
            <v>0</v>
          </cell>
          <cell r="AE123">
            <v>0</v>
          </cell>
          <cell r="AF123">
            <v>0</v>
          </cell>
          <cell r="AG123">
            <v>0</v>
          </cell>
          <cell r="AH123">
            <v>0</v>
          </cell>
          <cell r="AI123">
            <v>0</v>
          </cell>
          <cell r="AJ123">
            <v>0</v>
          </cell>
          <cell r="AK123">
            <v>0</v>
          </cell>
          <cell r="AL123">
            <v>0</v>
          </cell>
          <cell r="AM123" t="str">
            <v>dec</v>
          </cell>
        </row>
        <row r="124">
          <cell r="A124" t="str">
            <v>2011NAdjustmentsProfessional</v>
          </cell>
          <cell r="B124" t="str">
            <v>2011N</v>
          </cell>
          <cell r="C124" t="str">
            <v>Adjustments</v>
          </cell>
          <cell r="D124" t="str">
            <v>Professional</v>
          </cell>
          <cell r="E124">
            <v>1.2</v>
          </cell>
          <cell r="F124">
            <v>0</v>
          </cell>
          <cell r="G124">
            <v>0</v>
          </cell>
          <cell r="H124">
            <v>0</v>
          </cell>
          <cell r="I124">
            <v>0</v>
          </cell>
          <cell r="J124">
            <v>0</v>
          </cell>
          <cell r="K124">
            <v>0</v>
          </cell>
          <cell r="L124">
            <v>0</v>
          </cell>
          <cell r="M124">
            <v>0</v>
          </cell>
          <cell r="N124">
            <v>0</v>
          </cell>
          <cell r="O124">
            <v>0</v>
          </cell>
          <cell r="P124">
            <v>0</v>
          </cell>
          <cell r="Q124">
            <v>0</v>
          </cell>
          <cell r="R124">
            <v>0</v>
          </cell>
          <cell r="S124">
            <v>0</v>
          </cell>
          <cell r="T124">
            <v>0</v>
          </cell>
          <cell r="U124">
            <v>0</v>
          </cell>
          <cell r="V124">
            <v>0</v>
          </cell>
          <cell r="W124">
            <v>0</v>
          </cell>
          <cell r="X124">
            <v>0</v>
          </cell>
          <cell r="Y124">
            <v>0</v>
          </cell>
          <cell r="Z124">
            <v>0</v>
          </cell>
          <cell r="AA124">
            <v>0</v>
          </cell>
          <cell r="AB124">
            <v>3.0000000000000001E-3</v>
          </cell>
          <cell r="AC124">
            <v>0</v>
          </cell>
          <cell r="AD124">
            <v>0</v>
          </cell>
          <cell r="AE124">
            <v>0</v>
          </cell>
          <cell r="AF124">
            <v>0</v>
          </cell>
          <cell r="AG124">
            <v>0</v>
          </cell>
          <cell r="AH124">
            <v>0</v>
          </cell>
          <cell r="AI124">
            <v>0</v>
          </cell>
          <cell r="AJ124">
            <v>0</v>
          </cell>
          <cell r="AK124">
            <v>0</v>
          </cell>
          <cell r="AL124">
            <v>3.0000000000000001E-3</v>
          </cell>
          <cell r="AM124" t="str">
            <v>dec</v>
          </cell>
        </row>
        <row r="125">
          <cell r="A125" t="str">
            <v>2012NAdjustmentsProfessional</v>
          </cell>
          <cell r="B125" t="str">
            <v>2012N</v>
          </cell>
          <cell r="C125" t="str">
            <v>Adjustments</v>
          </cell>
          <cell r="D125" t="str">
            <v>Professional</v>
          </cell>
          <cell r="E125">
            <v>2.13</v>
          </cell>
          <cell r="F125">
            <v>0</v>
          </cell>
          <cell r="G125">
            <v>0</v>
          </cell>
          <cell r="H125">
            <v>0</v>
          </cell>
          <cell r="I125">
            <v>0</v>
          </cell>
          <cell r="J125">
            <v>0</v>
          </cell>
          <cell r="K125">
            <v>0</v>
          </cell>
          <cell r="L125">
            <v>0</v>
          </cell>
          <cell r="M125">
            <v>0</v>
          </cell>
          <cell r="N125">
            <v>0</v>
          </cell>
          <cell r="O125">
            <v>0</v>
          </cell>
          <cell r="P125">
            <v>0</v>
          </cell>
          <cell r="Q125">
            <v>0</v>
          </cell>
          <cell r="R125">
            <v>0</v>
          </cell>
          <cell r="S125">
            <v>0</v>
          </cell>
          <cell r="T125">
            <v>0</v>
          </cell>
          <cell r="U125">
            <v>0</v>
          </cell>
          <cell r="V125">
            <v>0</v>
          </cell>
          <cell r="W125">
            <v>0</v>
          </cell>
          <cell r="X125">
            <v>0</v>
          </cell>
          <cell r="Y125">
            <v>0</v>
          </cell>
          <cell r="Z125">
            <v>0</v>
          </cell>
          <cell r="AA125">
            <v>0</v>
          </cell>
          <cell r="AB125">
            <v>1E-3</v>
          </cell>
          <cell r="AC125">
            <v>0</v>
          </cell>
          <cell r="AD125">
            <v>0</v>
          </cell>
          <cell r="AE125">
            <v>0</v>
          </cell>
          <cell r="AF125">
            <v>0</v>
          </cell>
          <cell r="AG125">
            <v>0</v>
          </cell>
          <cell r="AH125">
            <v>0</v>
          </cell>
          <cell r="AI125">
            <v>0</v>
          </cell>
          <cell r="AJ125">
            <v>0</v>
          </cell>
          <cell r="AK125">
            <v>0</v>
          </cell>
          <cell r="AL125">
            <v>1E-3</v>
          </cell>
          <cell r="AM125" t="str">
            <v>dec</v>
          </cell>
        </row>
        <row r="126">
          <cell r="A126" t="str">
            <v>2013NAdjustmentsProfessional</v>
          </cell>
          <cell r="B126" t="str">
            <v>2013N</v>
          </cell>
          <cell r="C126" t="str">
            <v>Adjustments</v>
          </cell>
          <cell r="D126" t="str">
            <v>Professional</v>
          </cell>
          <cell r="E126">
            <v>2.09</v>
          </cell>
          <cell r="F126">
            <v>0</v>
          </cell>
          <cell r="G126">
            <v>0</v>
          </cell>
          <cell r="H126">
            <v>0</v>
          </cell>
          <cell r="I126">
            <v>0</v>
          </cell>
          <cell r="J126">
            <v>0</v>
          </cell>
          <cell r="K126">
            <v>0</v>
          </cell>
          <cell r="L126">
            <v>0</v>
          </cell>
          <cell r="M126">
            <v>0</v>
          </cell>
          <cell r="N126">
            <v>0</v>
          </cell>
          <cell r="O126">
            <v>0</v>
          </cell>
          <cell r="P126">
            <v>0</v>
          </cell>
          <cell r="Q126">
            <v>0</v>
          </cell>
          <cell r="R126">
            <v>0</v>
          </cell>
          <cell r="S126">
            <v>0</v>
          </cell>
          <cell r="T126">
            <v>0</v>
          </cell>
          <cell r="U126">
            <v>0</v>
          </cell>
          <cell r="V126">
            <v>0</v>
          </cell>
          <cell r="W126">
            <v>0</v>
          </cell>
          <cell r="X126">
            <v>0</v>
          </cell>
          <cell r="Y126">
            <v>0</v>
          </cell>
          <cell r="Z126">
            <v>0</v>
          </cell>
          <cell r="AA126">
            <v>0</v>
          </cell>
          <cell r="AB126">
            <v>5.0000000000000001E-3</v>
          </cell>
          <cell r="AC126">
            <v>0</v>
          </cell>
          <cell r="AD126">
            <v>0</v>
          </cell>
          <cell r="AE126">
            <v>0</v>
          </cell>
          <cell r="AF126">
            <v>0</v>
          </cell>
          <cell r="AG126">
            <v>0</v>
          </cell>
          <cell r="AH126">
            <v>0</v>
          </cell>
          <cell r="AI126">
            <v>0</v>
          </cell>
          <cell r="AJ126">
            <v>0</v>
          </cell>
          <cell r="AK126">
            <v>0</v>
          </cell>
          <cell r="AL126">
            <v>5.0000000000000001E-3</v>
          </cell>
          <cell r="AM126" t="str">
            <v>dec</v>
          </cell>
        </row>
        <row r="127">
          <cell r="A127" t="str">
            <v>2014NAdjustmentsProfessional</v>
          </cell>
          <cell r="B127" t="str">
            <v>2014N</v>
          </cell>
          <cell r="C127" t="str">
            <v>Adjustments</v>
          </cell>
          <cell r="D127" t="str">
            <v>Professional</v>
          </cell>
          <cell r="E127">
            <v>1.74</v>
          </cell>
          <cell r="F127">
            <v>0</v>
          </cell>
          <cell r="G127">
            <v>0</v>
          </cell>
          <cell r="H127">
            <v>0</v>
          </cell>
          <cell r="I127">
            <v>0</v>
          </cell>
          <cell r="J127">
            <v>0</v>
          </cell>
          <cell r="K127">
            <v>0</v>
          </cell>
          <cell r="L127">
            <v>0</v>
          </cell>
          <cell r="M127">
            <v>0</v>
          </cell>
          <cell r="N127">
            <v>0</v>
          </cell>
          <cell r="O127">
            <v>0</v>
          </cell>
          <cell r="P127">
            <v>0</v>
          </cell>
          <cell r="Q127">
            <v>0</v>
          </cell>
          <cell r="R127">
            <v>0</v>
          </cell>
          <cell r="S127">
            <v>0</v>
          </cell>
          <cell r="T127">
            <v>0</v>
          </cell>
          <cell r="U127">
            <v>0</v>
          </cell>
          <cell r="V127">
            <v>0</v>
          </cell>
          <cell r="W127">
            <v>0</v>
          </cell>
          <cell r="X127">
            <v>0</v>
          </cell>
          <cell r="Y127">
            <v>0</v>
          </cell>
          <cell r="Z127">
            <v>0</v>
          </cell>
          <cell r="AA127">
            <v>0</v>
          </cell>
          <cell r="AB127">
            <v>5.0000000000000001E-3</v>
          </cell>
          <cell r="AC127">
            <v>0</v>
          </cell>
          <cell r="AD127">
            <v>0</v>
          </cell>
          <cell r="AE127">
            <v>0</v>
          </cell>
          <cell r="AF127">
            <v>0</v>
          </cell>
          <cell r="AG127">
            <v>0</v>
          </cell>
          <cell r="AH127">
            <v>0</v>
          </cell>
          <cell r="AI127">
            <v>0</v>
          </cell>
          <cell r="AJ127">
            <v>0</v>
          </cell>
          <cell r="AK127">
            <v>0</v>
          </cell>
          <cell r="AL127">
            <v>5.0000000000000001E-3</v>
          </cell>
          <cell r="AM127" t="str">
            <v>dec</v>
          </cell>
        </row>
        <row r="128">
          <cell r="A128" t="str">
            <v>2015NAdjustmentsProfessional</v>
          </cell>
          <cell r="B128" t="str">
            <v>2015N</v>
          </cell>
          <cell r="C128" t="str">
            <v>Adjustments</v>
          </cell>
          <cell r="D128" t="str">
            <v>Professional</v>
          </cell>
          <cell r="E128">
            <v>1.95</v>
          </cell>
          <cell r="F128">
            <v>0</v>
          </cell>
          <cell r="G128">
            <v>0</v>
          </cell>
          <cell r="H128">
            <v>0</v>
          </cell>
          <cell r="I128">
            <v>0</v>
          </cell>
          <cell r="J128">
            <v>0</v>
          </cell>
          <cell r="K128">
            <v>0</v>
          </cell>
          <cell r="L128">
            <v>0</v>
          </cell>
          <cell r="M128">
            <v>0</v>
          </cell>
          <cell r="N128">
            <v>0</v>
          </cell>
          <cell r="O128">
            <v>0</v>
          </cell>
          <cell r="P128">
            <v>0</v>
          </cell>
          <cell r="Q128">
            <v>0</v>
          </cell>
          <cell r="R128">
            <v>0</v>
          </cell>
          <cell r="S128">
            <v>0</v>
          </cell>
          <cell r="T128">
            <v>0</v>
          </cell>
          <cell r="U128">
            <v>0</v>
          </cell>
          <cell r="V128">
            <v>0</v>
          </cell>
          <cell r="W128">
            <v>0</v>
          </cell>
          <cell r="X128">
            <v>0</v>
          </cell>
          <cell r="Y128">
            <v>0</v>
          </cell>
          <cell r="Z128">
            <v>0</v>
          </cell>
          <cell r="AA128">
            <v>0</v>
          </cell>
          <cell r="AB128">
            <v>4.0000000000000001E-3</v>
          </cell>
          <cell r="AC128">
            <v>0</v>
          </cell>
          <cell r="AD128">
            <v>0</v>
          </cell>
          <cell r="AE128">
            <v>0</v>
          </cell>
          <cell r="AF128">
            <v>0</v>
          </cell>
          <cell r="AG128">
            <v>0</v>
          </cell>
          <cell r="AH128">
            <v>0</v>
          </cell>
          <cell r="AI128">
            <v>0</v>
          </cell>
          <cell r="AJ128">
            <v>0</v>
          </cell>
          <cell r="AK128">
            <v>0</v>
          </cell>
          <cell r="AL128">
            <v>4.0000000000000001E-3</v>
          </cell>
          <cell r="AM128" t="str">
            <v>dec</v>
          </cell>
        </row>
        <row r="129">
          <cell r="A129" t="str">
            <v>2016NAdjustmentsProfessional</v>
          </cell>
          <cell r="B129" t="str">
            <v>2016N</v>
          </cell>
          <cell r="C129" t="str">
            <v>Adjustments</v>
          </cell>
          <cell r="D129" t="str">
            <v>Professional</v>
          </cell>
          <cell r="E129">
            <v>1.62</v>
          </cell>
          <cell r="F129">
            <v>0</v>
          </cell>
          <cell r="G129">
            <v>0</v>
          </cell>
          <cell r="H129">
            <v>0</v>
          </cell>
          <cell r="I129">
            <v>0</v>
          </cell>
          <cell r="J129">
            <v>0</v>
          </cell>
          <cell r="K129">
            <v>0</v>
          </cell>
          <cell r="L129">
            <v>0</v>
          </cell>
          <cell r="M129">
            <v>0</v>
          </cell>
          <cell r="N129">
            <v>0</v>
          </cell>
          <cell r="O129">
            <v>0</v>
          </cell>
          <cell r="P129">
            <v>0</v>
          </cell>
          <cell r="Q129">
            <v>0</v>
          </cell>
          <cell r="R129">
            <v>0</v>
          </cell>
          <cell r="S129">
            <v>0</v>
          </cell>
          <cell r="T129">
            <v>0</v>
          </cell>
          <cell r="U129">
            <v>0</v>
          </cell>
          <cell r="V129">
            <v>0</v>
          </cell>
          <cell r="W129">
            <v>0</v>
          </cell>
          <cell r="X129">
            <v>0</v>
          </cell>
          <cell r="Y129">
            <v>0</v>
          </cell>
          <cell r="Z129">
            <v>0</v>
          </cell>
          <cell r="AA129">
            <v>0</v>
          </cell>
          <cell r="AB129">
            <v>8.0000000000000002E-3</v>
          </cell>
          <cell r="AC129">
            <v>0</v>
          </cell>
          <cell r="AD129">
            <v>0</v>
          </cell>
          <cell r="AE129">
            <v>0</v>
          </cell>
          <cell r="AF129">
            <v>0</v>
          </cell>
          <cell r="AG129">
            <v>0</v>
          </cell>
          <cell r="AH129">
            <v>0</v>
          </cell>
          <cell r="AI129">
            <v>0</v>
          </cell>
          <cell r="AJ129">
            <v>0</v>
          </cell>
          <cell r="AK129">
            <v>0</v>
          </cell>
          <cell r="AL129">
            <v>8.0000000000000002E-3</v>
          </cell>
          <cell r="AM129" t="str">
            <v>dec</v>
          </cell>
        </row>
        <row r="130">
          <cell r="A130" t="str">
            <v>2017NAdjustmentsProfessional</v>
          </cell>
          <cell r="B130" t="str">
            <v>2017N</v>
          </cell>
          <cell r="C130" t="str">
            <v>Adjustments</v>
          </cell>
          <cell r="D130" t="str">
            <v>Professional</v>
          </cell>
          <cell r="E130">
            <v>1.54</v>
          </cell>
          <cell r="F130">
            <v>0</v>
          </cell>
          <cell r="G130">
            <v>0</v>
          </cell>
          <cell r="H130">
            <v>0</v>
          </cell>
          <cell r="I130">
            <v>0</v>
          </cell>
          <cell r="J130">
            <v>0</v>
          </cell>
          <cell r="K130">
            <v>0</v>
          </cell>
          <cell r="L130">
            <v>0</v>
          </cell>
          <cell r="M130">
            <v>0</v>
          </cell>
          <cell r="N130">
            <v>0</v>
          </cell>
          <cell r="O130">
            <v>0</v>
          </cell>
          <cell r="P130">
            <v>0</v>
          </cell>
          <cell r="Q130">
            <v>0</v>
          </cell>
          <cell r="R130">
            <v>0</v>
          </cell>
          <cell r="S130">
            <v>0</v>
          </cell>
          <cell r="T130">
            <v>0</v>
          </cell>
          <cell r="U130">
            <v>0</v>
          </cell>
          <cell r="V130">
            <v>0</v>
          </cell>
          <cell r="W130">
            <v>0</v>
          </cell>
          <cell r="X130">
            <v>0</v>
          </cell>
          <cell r="Y130">
            <v>0</v>
          </cell>
          <cell r="Z130">
            <v>0</v>
          </cell>
          <cell r="AA130">
            <v>0</v>
          </cell>
          <cell r="AB130">
            <v>7.0000000000000001E-3</v>
          </cell>
          <cell r="AC130">
            <v>0</v>
          </cell>
          <cell r="AD130">
            <v>0</v>
          </cell>
          <cell r="AE130">
            <v>0</v>
          </cell>
          <cell r="AF130">
            <v>0</v>
          </cell>
          <cell r="AG130">
            <v>0</v>
          </cell>
          <cell r="AH130">
            <v>0</v>
          </cell>
          <cell r="AI130">
            <v>0</v>
          </cell>
          <cell r="AJ130">
            <v>0</v>
          </cell>
          <cell r="AK130">
            <v>0</v>
          </cell>
          <cell r="AL130">
            <v>7.0000000000000001E-3</v>
          </cell>
          <cell r="AM130" t="str">
            <v>dec</v>
          </cell>
        </row>
        <row r="131">
          <cell r="A131" t="str">
            <v>2010NAdjustmentsFuel</v>
          </cell>
          <cell r="B131" t="str">
            <v>2010N</v>
          </cell>
          <cell r="C131" t="str">
            <v>Adjustments</v>
          </cell>
          <cell r="D131" t="str">
            <v>Fuel</v>
          </cell>
          <cell r="E131">
            <v>0.96</v>
          </cell>
          <cell r="F131">
            <v>0</v>
          </cell>
          <cell r="G131">
            <v>0</v>
          </cell>
          <cell r="H131">
            <v>0</v>
          </cell>
          <cell r="I131">
            <v>0</v>
          </cell>
          <cell r="J131">
            <v>0</v>
          </cell>
          <cell r="K131">
            <v>0</v>
          </cell>
          <cell r="L131">
            <v>0</v>
          </cell>
          <cell r="M131">
            <v>0</v>
          </cell>
          <cell r="N131">
            <v>0</v>
          </cell>
          <cell r="O131">
            <v>0</v>
          </cell>
          <cell r="P131">
            <v>0</v>
          </cell>
          <cell r="Q131">
            <v>0</v>
          </cell>
          <cell r="R131">
            <v>0</v>
          </cell>
          <cell r="S131">
            <v>0</v>
          </cell>
          <cell r="T131">
            <v>0</v>
          </cell>
          <cell r="U131">
            <v>0</v>
          </cell>
          <cell r="V131">
            <v>0</v>
          </cell>
          <cell r="W131">
            <v>0</v>
          </cell>
          <cell r="X131">
            <v>0</v>
          </cell>
          <cell r="Y131">
            <v>0</v>
          </cell>
          <cell r="Z131">
            <v>0</v>
          </cell>
          <cell r="AA131">
            <v>0</v>
          </cell>
          <cell r="AB131">
            <v>0</v>
          </cell>
          <cell r="AC131">
            <v>0</v>
          </cell>
          <cell r="AD131">
            <v>0</v>
          </cell>
          <cell r="AE131">
            <v>0</v>
          </cell>
          <cell r="AF131">
            <v>0</v>
          </cell>
          <cell r="AG131">
            <v>0</v>
          </cell>
          <cell r="AH131">
            <v>0</v>
          </cell>
          <cell r="AI131">
            <v>0</v>
          </cell>
          <cell r="AJ131">
            <v>0</v>
          </cell>
          <cell r="AK131">
            <v>0</v>
          </cell>
          <cell r="AL131">
            <v>0</v>
          </cell>
          <cell r="AM131" t="str">
            <v>dec</v>
          </cell>
        </row>
        <row r="132">
          <cell r="A132" t="str">
            <v>2011NAdjustmentsFuel</v>
          </cell>
          <cell r="B132" t="str">
            <v>2011N</v>
          </cell>
          <cell r="C132" t="str">
            <v>Adjustments</v>
          </cell>
          <cell r="D132" t="str">
            <v>Fuel</v>
          </cell>
          <cell r="E132">
            <v>1.2</v>
          </cell>
          <cell r="F132">
            <v>0</v>
          </cell>
          <cell r="G132">
            <v>0</v>
          </cell>
          <cell r="H132">
            <v>0</v>
          </cell>
          <cell r="I132">
            <v>0</v>
          </cell>
          <cell r="J132">
            <v>0</v>
          </cell>
          <cell r="K132">
            <v>0</v>
          </cell>
          <cell r="L132">
            <v>0</v>
          </cell>
          <cell r="M132">
            <v>0</v>
          </cell>
          <cell r="N132">
            <v>0</v>
          </cell>
          <cell r="O132">
            <v>0</v>
          </cell>
          <cell r="P132">
            <v>0</v>
          </cell>
          <cell r="Q132">
            <v>0</v>
          </cell>
          <cell r="R132">
            <v>0</v>
          </cell>
          <cell r="S132">
            <v>0</v>
          </cell>
          <cell r="T132">
            <v>0</v>
          </cell>
          <cell r="U132">
            <v>0</v>
          </cell>
          <cell r="V132">
            <v>0</v>
          </cell>
          <cell r="W132">
            <v>0</v>
          </cell>
          <cell r="X132">
            <v>0</v>
          </cell>
          <cell r="Y132">
            <v>0</v>
          </cell>
          <cell r="Z132">
            <v>0</v>
          </cell>
          <cell r="AA132">
            <v>0</v>
          </cell>
          <cell r="AB132">
            <v>0</v>
          </cell>
          <cell r="AC132">
            <v>0</v>
          </cell>
          <cell r="AD132">
            <v>0</v>
          </cell>
          <cell r="AE132">
            <v>0</v>
          </cell>
          <cell r="AF132">
            <v>0</v>
          </cell>
          <cell r="AG132">
            <v>0</v>
          </cell>
          <cell r="AH132">
            <v>0</v>
          </cell>
          <cell r="AI132">
            <v>0</v>
          </cell>
          <cell r="AJ132">
            <v>0</v>
          </cell>
          <cell r="AK132">
            <v>0</v>
          </cell>
          <cell r="AL132">
            <v>0</v>
          </cell>
          <cell r="AM132" t="str">
            <v>dec</v>
          </cell>
        </row>
        <row r="133">
          <cell r="A133" t="str">
            <v>2012NAdjustmentsFuel</v>
          </cell>
          <cell r="B133" t="str">
            <v>2012N</v>
          </cell>
          <cell r="C133" t="str">
            <v>Adjustments</v>
          </cell>
          <cell r="D133" t="str">
            <v>Fuel</v>
          </cell>
          <cell r="E133">
            <v>2.13</v>
          </cell>
          <cell r="F133">
            <v>0</v>
          </cell>
          <cell r="G133">
            <v>0</v>
          </cell>
          <cell r="H133">
            <v>0</v>
          </cell>
          <cell r="I133">
            <v>0</v>
          </cell>
          <cell r="J133">
            <v>0</v>
          </cell>
          <cell r="K133">
            <v>0</v>
          </cell>
          <cell r="L133">
            <v>0</v>
          </cell>
          <cell r="M133">
            <v>0</v>
          </cell>
          <cell r="N133">
            <v>0</v>
          </cell>
          <cell r="O133">
            <v>0</v>
          </cell>
          <cell r="P133">
            <v>0</v>
          </cell>
          <cell r="Q133">
            <v>0</v>
          </cell>
          <cell r="R133">
            <v>0</v>
          </cell>
          <cell r="S133">
            <v>0</v>
          </cell>
          <cell r="T133">
            <v>0</v>
          </cell>
          <cell r="U133">
            <v>0</v>
          </cell>
          <cell r="V133">
            <v>0</v>
          </cell>
          <cell r="W133">
            <v>0</v>
          </cell>
          <cell r="X133">
            <v>0</v>
          </cell>
          <cell r="Y133">
            <v>0</v>
          </cell>
          <cell r="Z133">
            <v>0</v>
          </cell>
          <cell r="AA133">
            <v>0</v>
          </cell>
          <cell r="AB133">
            <v>0</v>
          </cell>
          <cell r="AC133">
            <v>0</v>
          </cell>
          <cell r="AD133">
            <v>0</v>
          </cell>
          <cell r="AE133">
            <v>0</v>
          </cell>
          <cell r="AF133">
            <v>0</v>
          </cell>
          <cell r="AG133">
            <v>0</v>
          </cell>
          <cell r="AH133">
            <v>0</v>
          </cell>
          <cell r="AI133">
            <v>0</v>
          </cell>
          <cell r="AJ133">
            <v>0</v>
          </cell>
          <cell r="AK133">
            <v>0</v>
          </cell>
          <cell r="AL133">
            <v>0</v>
          </cell>
          <cell r="AM133" t="str">
            <v>dec</v>
          </cell>
        </row>
        <row r="134">
          <cell r="A134" t="str">
            <v>2013NAdjustmentsFuel</v>
          </cell>
          <cell r="B134" t="str">
            <v>2013N</v>
          </cell>
          <cell r="C134" t="str">
            <v>Adjustments</v>
          </cell>
          <cell r="D134" t="str">
            <v>Fuel</v>
          </cell>
          <cell r="E134">
            <v>2.09</v>
          </cell>
          <cell r="F134">
            <v>0</v>
          </cell>
          <cell r="G134">
            <v>0</v>
          </cell>
          <cell r="H134">
            <v>0</v>
          </cell>
          <cell r="I134">
            <v>0</v>
          </cell>
          <cell r="J134">
            <v>0</v>
          </cell>
          <cell r="K134">
            <v>0</v>
          </cell>
          <cell r="L134">
            <v>0</v>
          </cell>
          <cell r="M134">
            <v>0</v>
          </cell>
          <cell r="N134">
            <v>0</v>
          </cell>
          <cell r="O134">
            <v>0</v>
          </cell>
          <cell r="P134">
            <v>0</v>
          </cell>
          <cell r="Q134">
            <v>0</v>
          </cell>
          <cell r="R134">
            <v>0</v>
          </cell>
          <cell r="S134">
            <v>0</v>
          </cell>
          <cell r="T134">
            <v>0</v>
          </cell>
          <cell r="U134">
            <v>0</v>
          </cell>
          <cell r="V134">
            <v>0</v>
          </cell>
          <cell r="W134">
            <v>0</v>
          </cell>
          <cell r="X134">
            <v>0</v>
          </cell>
          <cell r="Y134">
            <v>0</v>
          </cell>
          <cell r="Z134">
            <v>0</v>
          </cell>
          <cell r="AA134">
            <v>0</v>
          </cell>
          <cell r="AB134">
            <v>0</v>
          </cell>
          <cell r="AC134">
            <v>0</v>
          </cell>
          <cell r="AD134">
            <v>0</v>
          </cell>
          <cell r="AE134">
            <v>0</v>
          </cell>
          <cell r="AF134">
            <v>0</v>
          </cell>
          <cell r="AG134">
            <v>0</v>
          </cell>
          <cell r="AH134">
            <v>0</v>
          </cell>
          <cell r="AI134">
            <v>0</v>
          </cell>
          <cell r="AJ134">
            <v>0</v>
          </cell>
          <cell r="AK134">
            <v>0</v>
          </cell>
          <cell r="AL134">
            <v>0</v>
          </cell>
          <cell r="AM134" t="str">
            <v>dec</v>
          </cell>
        </row>
        <row r="135">
          <cell r="A135" t="str">
            <v>2014NAdjustmentsFuel</v>
          </cell>
          <cell r="B135" t="str">
            <v>2014N</v>
          </cell>
          <cell r="C135" t="str">
            <v>Adjustments</v>
          </cell>
          <cell r="D135" t="str">
            <v>Fuel</v>
          </cell>
          <cell r="E135">
            <v>1.74</v>
          </cell>
          <cell r="F135">
            <v>0</v>
          </cell>
          <cell r="G135">
            <v>0</v>
          </cell>
          <cell r="H135">
            <v>0</v>
          </cell>
          <cell r="I135">
            <v>0</v>
          </cell>
          <cell r="J135">
            <v>0</v>
          </cell>
          <cell r="K135">
            <v>0</v>
          </cell>
          <cell r="L135">
            <v>0</v>
          </cell>
          <cell r="M135">
            <v>0</v>
          </cell>
          <cell r="N135">
            <v>0</v>
          </cell>
          <cell r="O135">
            <v>0</v>
          </cell>
          <cell r="P135">
            <v>0</v>
          </cell>
          <cell r="Q135">
            <v>0</v>
          </cell>
          <cell r="R135">
            <v>0</v>
          </cell>
          <cell r="S135">
            <v>0</v>
          </cell>
          <cell r="T135">
            <v>0</v>
          </cell>
          <cell r="U135">
            <v>0</v>
          </cell>
          <cell r="V135">
            <v>0</v>
          </cell>
          <cell r="W135">
            <v>0</v>
          </cell>
          <cell r="X135">
            <v>0</v>
          </cell>
          <cell r="Y135">
            <v>0</v>
          </cell>
          <cell r="Z135">
            <v>0</v>
          </cell>
          <cell r="AA135">
            <v>0</v>
          </cell>
          <cell r="AB135">
            <v>0</v>
          </cell>
          <cell r="AC135">
            <v>0</v>
          </cell>
          <cell r="AD135">
            <v>0</v>
          </cell>
          <cell r="AE135">
            <v>0</v>
          </cell>
          <cell r="AF135">
            <v>0</v>
          </cell>
          <cell r="AG135">
            <v>0</v>
          </cell>
          <cell r="AH135">
            <v>0</v>
          </cell>
          <cell r="AI135">
            <v>0</v>
          </cell>
          <cell r="AJ135">
            <v>0</v>
          </cell>
          <cell r="AK135">
            <v>0</v>
          </cell>
          <cell r="AL135">
            <v>0</v>
          </cell>
          <cell r="AM135" t="str">
            <v>dec</v>
          </cell>
        </row>
        <row r="136">
          <cell r="A136" t="str">
            <v>2015NAdjustmentsFuel</v>
          </cell>
          <cell r="B136" t="str">
            <v>2015N</v>
          </cell>
          <cell r="C136" t="str">
            <v>Adjustments</v>
          </cell>
          <cell r="D136" t="str">
            <v>Fuel</v>
          </cell>
          <cell r="E136">
            <v>1.95</v>
          </cell>
          <cell r="F136">
            <v>0</v>
          </cell>
          <cell r="G136">
            <v>0</v>
          </cell>
          <cell r="H136">
            <v>0</v>
          </cell>
          <cell r="I136">
            <v>0</v>
          </cell>
          <cell r="J136">
            <v>0</v>
          </cell>
          <cell r="K136">
            <v>0</v>
          </cell>
          <cell r="L136">
            <v>0</v>
          </cell>
          <cell r="M136">
            <v>0</v>
          </cell>
          <cell r="N136">
            <v>0</v>
          </cell>
          <cell r="O136">
            <v>0</v>
          </cell>
          <cell r="P136">
            <v>0</v>
          </cell>
          <cell r="Q136">
            <v>0</v>
          </cell>
          <cell r="R136">
            <v>0</v>
          </cell>
          <cell r="S136">
            <v>0</v>
          </cell>
          <cell r="T136">
            <v>0</v>
          </cell>
          <cell r="U136">
            <v>0</v>
          </cell>
          <cell r="V136">
            <v>0</v>
          </cell>
          <cell r="W136">
            <v>0</v>
          </cell>
          <cell r="X136">
            <v>0</v>
          </cell>
          <cell r="Y136">
            <v>0</v>
          </cell>
          <cell r="Z136">
            <v>0</v>
          </cell>
          <cell r="AA136">
            <v>0</v>
          </cell>
          <cell r="AB136">
            <v>0</v>
          </cell>
          <cell r="AC136">
            <v>0</v>
          </cell>
          <cell r="AD136">
            <v>0</v>
          </cell>
          <cell r="AE136">
            <v>0</v>
          </cell>
          <cell r="AF136">
            <v>0</v>
          </cell>
          <cell r="AG136">
            <v>0</v>
          </cell>
          <cell r="AH136">
            <v>0</v>
          </cell>
          <cell r="AI136">
            <v>0</v>
          </cell>
          <cell r="AJ136">
            <v>0</v>
          </cell>
          <cell r="AK136">
            <v>0</v>
          </cell>
          <cell r="AL136">
            <v>0</v>
          </cell>
          <cell r="AM136" t="str">
            <v>dec</v>
          </cell>
        </row>
        <row r="137">
          <cell r="A137" t="str">
            <v>2016NAdjustmentsFuel</v>
          </cell>
          <cell r="B137" t="str">
            <v>2016N</v>
          </cell>
          <cell r="C137" t="str">
            <v>Adjustments</v>
          </cell>
          <cell r="D137" t="str">
            <v>Fuel</v>
          </cell>
          <cell r="E137">
            <v>1.62</v>
          </cell>
          <cell r="F137">
            <v>0</v>
          </cell>
          <cell r="G137">
            <v>0</v>
          </cell>
          <cell r="H137">
            <v>0</v>
          </cell>
          <cell r="I137">
            <v>0</v>
          </cell>
          <cell r="J137">
            <v>0</v>
          </cell>
          <cell r="K137">
            <v>0</v>
          </cell>
          <cell r="L137">
            <v>0</v>
          </cell>
          <cell r="M137">
            <v>0</v>
          </cell>
          <cell r="N137">
            <v>0</v>
          </cell>
          <cell r="O137">
            <v>0</v>
          </cell>
          <cell r="P137">
            <v>0</v>
          </cell>
          <cell r="Q137">
            <v>0</v>
          </cell>
          <cell r="R137">
            <v>0</v>
          </cell>
          <cell r="S137">
            <v>0</v>
          </cell>
          <cell r="T137">
            <v>0</v>
          </cell>
          <cell r="U137">
            <v>0</v>
          </cell>
          <cell r="V137">
            <v>0</v>
          </cell>
          <cell r="W137">
            <v>0</v>
          </cell>
          <cell r="X137">
            <v>0</v>
          </cell>
          <cell r="Y137">
            <v>0</v>
          </cell>
          <cell r="Z137">
            <v>0</v>
          </cell>
          <cell r="AA137">
            <v>0</v>
          </cell>
          <cell r="AB137">
            <v>0</v>
          </cell>
          <cell r="AC137">
            <v>0</v>
          </cell>
          <cell r="AD137">
            <v>0</v>
          </cell>
          <cell r="AE137">
            <v>0</v>
          </cell>
          <cell r="AF137">
            <v>0</v>
          </cell>
          <cell r="AG137">
            <v>0</v>
          </cell>
          <cell r="AH137">
            <v>0</v>
          </cell>
          <cell r="AI137">
            <v>0</v>
          </cell>
          <cell r="AJ137">
            <v>0</v>
          </cell>
          <cell r="AK137">
            <v>0</v>
          </cell>
          <cell r="AL137">
            <v>0</v>
          </cell>
          <cell r="AM137" t="str">
            <v>dec</v>
          </cell>
        </row>
        <row r="138">
          <cell r="A138" t="str">
            <v>2017NAdjustmentsFuel</v>
          </cell>
          <cell r="B138" t="str">
            <v>2017N</v>
          </cell>
          <cell r="C138" t="str">
            <v>Adjustments</v>
          </cell>
          <cell r="D138" t="str">
            <v>Fuel</v>
          </cell>
          <cell r="E138">
            <v>1.54</v>
          </cell>
          <cell r="F138">
            <v>0</v>
          </cell>
          <cell r="G138">
            <v>0</v>
          </cell>
          <cell r="H138">
            <v>0</v>
          </cell>
          <cell r="I138">
            <v>0</v>
          </cell>
          <cell r="J138">
            <v>0</v>
          </cell>
          <cell r="K138">
            <v>0</v>
          </cell>
          <cell r="L138">
            <v>0</v>
          </cell>
          <cell r="M138">
            <v>0</v>
          </cell>
          <cell r="N138">
            <v>0</v>
          </cell>
          <cell r="O138">
            <v>0</v>
          </cell>
          <cell r="P138">
            <v>0</v>
          </cell>
          <cell r="Q138">
            <v>0</v>
          </cell>
          <cell r="R138">
            <v>0</v>
          </cell>
          <cell r="S138">
            <v>0</v>
          </cell>
          <cell r="T138">
            <v>0</v>
          </cell>
          <cell r="U138">
            <v>0</v>
          </cell>
          <cell r="V138">
            <v>0</v>
          </cell>
          <cell r="W138">
            <v>0</v>
          </cell>
          <cell r="X138">
            <v>0</v>
          </cell>
          <cell r="Y138">
            <v>0</v>
          </cell>
          <cell r="Z138">
            <v>0</v>
          </cell>
          <cell r="AA138">
            <v>0</v>
          </cell>
          <cell r="AB138">
            <v>0</v>
          </cell>
          <cell r="AC138">
            <v>0</v>
          </cell>
          <cell r="AD138">
            <v>0</v>
          </cell>
          <cell r="AE138">
            <v>0</v>
          </cell>
          <cell r="AF138">
            <v>0</v>
          </cell>
          <cell r="AG138">
            <v>0</v>
          </cell>
          <cell r="AH138">
            <v>0</v>
          </cell>
          <cell r="AI138">
            <v>0</v>
          </cell>
          <cell r="AJ138">
            <v>0</v>
          </cell>
          <cell r="AK138">
            <v>0</v>
          </cell>
          <cell r="AL138">
            <v>0</v>
          </cell>
          <cell r="AM138" t="str">
            <v>dec</v>
          </cell>
        </row>
        <row r="139">
          <cell r="A139" t="str">
            <v>2010NAdjustmentsOther Business</v>
          </cell>
          <cell r="B139" t="str">
            <v>2010N</v>
          </cell>
          <cell r="C139" t="str">
            <v>Adjustments</v>
          </cell>
          <cell r="D139" t="str">
            <v>Other Business</v>
          </cell>
          <cell r="E139">
            <v>0.96</v>
          </cell>
          <cell r="F139">
            <v>0</v>
          </cell>
          <cell r="G139">
            <v>0</v>
          </cell>
          <cell r="H139">
            <v>0</v>
          </cell>
          <cell r="I139">
            <v>0</v>
          </cell>
          <cell r="J139">
            <v>0</v>
          </cell>
          <cell r="K139">
            <v>0</v>
          </cell>
          <cell r="L139">
            <v>0</v>
          </cell>
          <cell r="M139">
            <v>0</v>
          </cell>
          <cell r="N139">
            <v>0</v>
          </cell>
          <cell r="O139">
            <v>0</v>
          </cell>
          <cell r="P139">
            <v>0</v>
          </cell>
          <cell r="Q139">
            <v>0</v>
          </cell>
          <cell r="R139">
            <v>0</v>
          </cell>
          <cell r="S139">
            <v>0</v>
          </cell>
          <cell r="T139">
            <v>0</v>
          </cell>
          <cell r="U139">
            <v>0</v>
          </cell>
          <cell r="V139">
            <v>0</v>
          </cell>
          <cell r="W139">
            <v>0</v>
          </cell>
          <cell r="X139">
            <v>0</v>
          </cell>
          <cell r="Y139">
            <v>0</v>
          </cell>
          <cell r="Z139">
            <v>0</v>
          </cell>
          <cell r="AA139">
            <v>0</v>
          </cell>
          <cell r="AB139">
            <v>0</v>
          </cell>
          <cell r="AC139">
            <v>0</v>
          </cell>
          <cell r="AD139">
            <v>0</v>
          </cell>
          <cell r="AE139">
            <v>0</v>
          </cell>
          <cell r="AF139">
            <v>0</v>
          </cell>
          <cell r="AG139">
            <v>0</v>
          </cell>
          <cell r="AH139">
            <v>0</v>
          </cell>
          <cell r="AI139">
            <v>0</v>
          </cell>
          <cell r="AJ139">
            <v>0</v>
          </cell>
          <cell r="AK139">
            <v>0</v>
          </cell>
          <cell r="AL139">
            <v>0</v>
          </cell>
          <cell r="AM139" t="str">
            <v>dec</v>
          </cell>
        </row>
        <row r="140">
          <cell r="A140" t="str">
            <v>2011NAdjustmentsOther Business</v>
          </cell>
          <cell r="B140" t="str">
            <v>2011N</v>
          </cell>
          <cell r="C140" t="str">
            <v>Adjustments</v>
          </cell>
          <cell r="D140" t="str">
            <v>Other Business</v>
          </cell>
          <cell r="E140">
            <v>1.2</v>
          </cell>
          <cell r="F140">
            <v>0</v>
          </cell>
          <cell r="G140">
            <v>0</v>
          </cell>
          <cell r="H140">
            <v>0</v>
          </cell>
          <cell r="I140">
            <v>0</v>
          </cell>
          <cell r="J140">
            <v>0</v>
          </cell>
          <cell r="K140">
            <v>0</v>
          </cell>
          <cell r="L140">
            <v>0</v>
          </cell>
          <cell r="M140">
            <v>0</v>
          </cell>
          <cell r="N140">
            <v>0</v>
          </cell>
          <cell r="O140">
            <v>0</v>
          </cell>
          <cell r="P140">
            <v>0</v>
          </cell>
          <cell r="Q140">
            <v>0</v>
          </cell>
          <cell r="R140">
            <v>0</v>
          </cell>
          <cell r="S140">
            <v>0</v>
          </cell>
          <cell r="T140">
            <v>0</v>
          </cell>
          <cell r="U140">
            <v>0</v>
          </cell>
          <cell r="V140">
            <v>0</v>
          </cell>
          <cell r="W140">
            <v>0</v>
          </cell>
          <cell r="X140">
            <v>0</v>
          </cell>
          <cell r="Y140">
            <v>0</v>
          </cell>
          <cell r="Z140">
            <v>0</v>
          </cell>
          <cell r="AA140">
            <v>0</v>
          </cell>
          <cell r="AB140">
            <v>0</v>
          </cell>
          <cell r="AC140">
            <v>0</v>
          </cell>
          <cell r="AD140">
            <v>1E-3</v>
          </cell>
          <cell r="AE140">
            <v>0</v>
          </cell>
          <cell r="AF140">
            <v>0</v>
          </cell>
          <cell r="AG140">
            <v>0</v>
          </cell>
          <cell r="AH140">
            <v>0</v>
          </cell>
          <cell r="AI140">
            <v>0</v>
          </cell>
          <cell r="AJ140">
            <v>0</v>
          </cell>
          <cell r="AK140">
            <v>0</v>
          </cell>
          <cell r="AL140">
            <v>1E-3</v>
          </cell>
          <cell r="AM140" t="str">
            <v>dec</v>
          </cell>
        </row>
        <row r="141">
          <cell r="A141" t="str">
            <v>2012NAdjustmentsOther Business</v>
          </cell>
          <cell r="B141" t="str">
            <v>2012N</v>
          </cell>
          <cell r="C141" t="str">
            <v>Adjustments</v>
          </cell>
          <cell r="D141" t="str">
            <v>Other Business</v>
          </cell>
          <cell r="E141">
            <v>2.13</v>
          </cell>
          <cell r="F141">
            <v>0</v>
          </cell>
          <cell r="G141">
            <v>0</v>
          </cell>
          <cell r="H141">
            <v>0</v>
          </cell>
          <cell r="I141">
            <v>0</v>
          </cell>
          <cell r="J141">
            <v>0</v>
          </cell>
          <cell r="K141">
            <v>0</v>
          </cell>
          <cell r="L141">
            <v>0</v>
          </cell>
          <cell r="M141">
            <v>0</v>
          </cell>
          <cell r="N141">
            <v>0</v>
          </cell>
          <cell r="O141">
            <v>0</v>
          </cell>
          <cell r="P141">
            <v>0</v>
          </cell>
          <cell r="Q141">
            <v>0</v>
          </cell>
          <cell r="R141">
            <v>0</v>
          </cell>
          <cell r="S141">
            <v>0</v>
          </cell>
          <cell r="T141">
            <v>0</v>
          </cell>
          <cell r="U141">
            <v>0</v>
          </cell>
          <cell r="V141">
            <v>0</v>
          </cell>
          <cell r="W141">
            <v>0</v>
          </cell>
          <cell r="X141">
            <v>0</v>
          </cell>
          <cell r="Y141">
            <v>0</v>
          </cell>
          <cell r="Z141">
            <v>0</v>
          </cell>
          <cell r="AA141">
            <v>0</v>
          </cell>
          <cell r="AB141">
            <v>0</v>
          </cell>
          <cell r="AC141">
            <v>0</v>
          </cell>
          <cell r="AD141">
            <v>0</v>
          </cell>
          <cell r="AE141">
            <v>0</v>
          </cell>
          <cell r="AF141">
            <v>0</v>
          </cell>
          <cell r="AG141">
            <v>0</v>
          </cell>
          <cell r="AH141">
            <v>0</v>
          </cell>
          <cell r="AI141">
            <v>0</v>
          </cell>
          <cell r="AJ141">
            <v>0</v>
          </cell>
          <cell r="AK141">
            <v>0</v>
          </cell>
          <cell r="AL141">
            <v>0</v>
          </cell>
          <cell r="AM141" t="str">
            <v>dec</v>
          </cell>
        </row>
        <row r="142">
          <cell r="A142" t="str">
            <v>2013NAdjustmentsOther Business</v>
          </cell>
          <cell r="B142" t="str">
            <v>2013N</v>
          </cell>
          <cell r="C142" t="str">
            <v>Adjustments</v>
          </cell>
          <cell r="D142" t="str">
            <v>Other Business</v>
          </cell>
          <cell r="E142">
            <v>2.09</v>
          </cell>
          <cell r="F142">
            <v>0</v>
          </cell>
          <cell r="G142">
            <v>0</v>
          </cell>
          <cell r="H142">
            <v>0</v>
          </cell>
          <cell r="I142">
            <v>0</v>
          </cell>
          <cell r="J142">
            <v>0</v>
          </cell>
          <cell r="K142">
            <v>0</v>
          </cell>
          <cell r="L142">
            <v>0</v>
          </cell>
          <cell r="M142">
            <v>0</v>
          </cell>
          <cell r="N142">
            <v>0</v>
          </cell>
          <cell r="O142">
            <v>0</v>
          </cell>
          <cell r="P142">
            <v>0</v>
          </cell>
          <cell r="Q142">
            <v>0</v>
          </cell>
          <cell r="R142">
            <v>0</v>
          </cell>
          <cell r="S142">
            <v>0</v>
          </cell>
          <cell r="T142">
            <v>0</v>
          </cell>
          <cell r="U142">
            <v>0</v>
          </cell>
          <cell r="V142">
            <v>0</v>
          </cell>
          <cell r="W142">
            <v>0</v>
          </cell>
          <cell r="X142">
            <v>0</v>
          </cell>
          <cell r="Y142">
            <v>0</v>
          </cell>
          <cell r="Z142">
            <v>0</v>
          </cell>
          <cell r="AA142">
            <v>0</v>
          </cell>
          <cell r="AB142">
            <v>0</v>
          </cell>
          <cell r="AC142">
            <v>0</v>
          </cell>
          <cell r="AD142">
            <v>1E-3</v>
          </cell>
          <cell r="AE142">
            <v>0</v>
          </cell>
          <cell r="AF142">
            <v>0</v>
          </cell>
          <cell r="AG142">
            <v>0</v>
          </cell>
          <cell r="AH142">
            <v>0</v>
          </cell>
          <cell r="AI142">
            <v>0</v>
          </cell>
          <cell r="AJ142">
            <v>0</v>
          </cell>
          <cell r="AK142">
            <v>0</v>
          </cell>
          <cell r="AL142">
            <v>1E-3</v>
          </cell>
          <cell r="AM142" t="str">
            <v>dec</v>
          </cell>
        </row>
        <row r="143">
          <cell r="A143" t="str">
            <v>2014NAdjustmentsOther Business</v>
          </cell>
          <cell r="B143" t="str">
            <v>2014N</v>
          </cell>
          <cell r="C143" t="str">
            <v>Adjustments</v>
          </cell>
          <cell r="D143" t="str">
            <v>Other Business</v>
          </cell>
          <cell r="E143">
            <v>1.74</v>
          </cell>
          <cell r="F143">
            <v>0</v>
          </cell>
          <cell r="G143">
            <v>0</v>
          </cell>
          <cell r="H143">
            <v>0</v>
          </cell>
          <cell r="I143">
            <v>0</v>
          </cell>
          <cell r="J143">
            <v>0</v>
          </cell>
          <cell r="K143">
            <v>0</v>
          </cell>
          <cell r="L143">
            <v>0</v>
          </cell>
          <cell r="M143">
            <v>0</v>
          </cell>
          <cell r="N143">
            <v>0</v>
          </cell>
          <cell r="O143">
            <v>0</v>
          </cell>
          <cell r="P143">
            <v>0</v>
          </cell>
          <cell r="Q143">
            <v>0</v>
          </cell>
          <cell r="R143">
            <v>0</v>
          </cell>
          <cell r="S143">
            <v>0</v>
          </cell>
          <cell r="T143">
            <v>0</v>
          </cell>
          <cell r="U143">
            <v>0</v>
          </cell>
          <cell r="V143">
            <v>0</v>
          </cell>
          <cell r="W143">
            <v>0</v>
          </cell>
          <cell r="X143">
            <v>0</v>
          </cell>
          <cell r="Y143">
            <v>0</v>
          </cell>
          <cell r="Z143">
            <v>0</v>
          </cell>
          <cell r="AA143">
            <v>0</v>
          </cell>
          <cell r="AB143">
            <v>0</v>
          </cell>
          <cell r="AC143">
            <v>0</v>
          </cell>
          <cell r="AD143">
            <v>1E-3</v>
          </cell>
          <cell r="AE143">
            <v>0</v>
          </cell>
          <cell r="AF143">
            <v>0</v>
          </cell>
          <cell r="AG143">
            <v>0</v>
          </cell>
          <cell r="AH143">
            <v>0</v>
          </cell>
          <cell r="AI143">
            <v>0</v>
          </cell>
          <cell r="AJ143">
            <v>0</v>
          </cell>
          <cell r="AK143">
            <v>0</v>
          </cell>
          <cell r="AL143">
            <v>1E-3</v>
          </cell>
          <cell r="AM143" t="str">
            <v>dec</v>
          </cell>
        </row>
        <row r="144">
          <cell r="A144" t="str">
            <v>2015NAdjustmentsOther Business</v>
          </cell>
          <cell r="B144" t="str">
            <v>2015N</v>
          </cell>
          <cell r="C144" t="str">
            <v>Adjustments</v>
          </cell>
          <cell r="D144" t="str">
            <v>Other Business</v>
          </cell>
          <cell r="E144">
            <v>1.95</v>
          </cell>
          <cell r="F144">
            <v>0</v>
          </cell>
          <cell r="G144">
            <v>0</v>
          </cell>
          <cell r="H144">
            <v>0</v>
          </cell>
          <cell r="I144">
            <v>0</v>
          </cell>
          <cell r="J144">
            <v>0</v>
          </cell>
          <cell r="K144">
            <v>0</v>
          </cell>
          <cell r="L144">
            <v>0</v>
          </cell>
          <cell r="M144">
            <v>0</v>
          </cell>
          <cell r="N144">
            <v>0</v>
          </cell>
          <cell r="O144">
            <v>0</v>
          </cell>
          <cell r="P144">
            <v>0</v>
          </cell>
          <cell r="Q144">
            <v>0</v>
          </cell>
          <cell r="R144">
            <v>0</v>
          </cell>
          <cell r="S144">
            <v>0</v>
          </cell>
          <cell r="T144">
            <v>0</v>
          </cell>
          <cell r="U144">
            <v>0</v>
          </cell>
          <cell r="V144">
            <v>0</v>
          </cell>
          <cell r="W144">
            <v>0</v>
          </cell>
          <cell r="X144">
            <v>0</v>
          </cell>
          <cell r="Y144">
            <v>0</v>
          </cell>
          <cell r="Z144">
            <v>0</v>
          </cell>
          <cell r="AA144">
            <v>0</v>
          </cell>
          <cell r="AB144">
            <v>0</v>
          </cell>
          <cell r="AC144">
            <v>0</v>
          </cell>
          <cell r="AD144">
            <v>1E-3</v>
          </cell>
          <cell r="AE144">
            <v>0</v>
          </cell>
          <cell r="AF144">
            <v>0</v>
          </cell>
          <cell r="AG144">
            <v>0</v>
          </cell>
          <cell r="AH144">
            <v>0</v>
          </cell>
          <cell r="AI144">
            <v>0</v>
          </cell>
          <cell r="AJ144">
            <v>0</v>
          </cell>
          <cell r="AK144">
            <v>0</v>
          </cell>
          <cell r="AL144">
            <v>1E-3</v>
          </cell>
          <cell r="AM144" t="str">
            <v>dec</v>
          </cell>
        </row>
        <row r="145">
          <cell r="A145" t="str">
            <v>2016NAdjustmentsOther Business</v>
          </cell>
          <cell r="B145" t="str">
            <v>2016N</v>
          </cell>
          <cell r="C145" t="str">
            <v>Adjustments</v>
          </cell>
          <cell r="D145" t="str">
            <v>Other Business</v>
          </cell>
          <cell r="E145">
            <v>1.62</v>
          </cell>
          <cell r="F145">
            <v>0</v>
          </cell>
          <cell r="G145">
            <v>0</v>
          </cell>
          <cell r="H145">
            <v>0</v>
          </cell>
          <cell r="I145">
            <v>0</v>
          </cell>
          <cell r="J145">
            <v>0</v>
          </cell>
          <cell r="K145">
            <v>0</v>
          </cell>
          <cell r="L145">
            <v>0</v>
          </cell>
          <cell r="M145">
            <v>0</v>
          </cell>
          <cell r="N145">
            <v>0</v>
          </cell>
          <cell r="O145">
            <v>0</v>
          </cell>
          <cell r="P145">
            <v>0</v>
          </cell>
          <cell r="Q145">
            <v>0</v>
          </cell>
          <cell r="R145">
            <v>0</v>
          </cell>
          <cell r="S145">
            <v>0</v>
          </cell>
          <cell r="T145">
            <v>0</v>
          </cell>
          <cell r="U145">
            <v>0</v>
          </cell>
          <cell r="V145">
            <v>0</v>
          </cell>
          <cell r="W145">
            <v>0</v>
          </cell>
          <cell r="X145">
            <v>0</v>
          </cell>
          <cell r="Y145">
            <v>0</v>
          </cell>
          <cell r="Z145">
            <v>0</v>
          </cell>
          <cell r="AA145">
            <v>0</v>
          </cell>
          <cell r="AB145">
            <v>0</v>
          </cell>
          <cell r="AC145">
            <v>0</v>
          </cell>
          <cell r="AD145">
            <v>1E-3</v>
          </cell>
          <cell r="AE145">
            <v>0</v>
          </cell>
          <cell r="AF145">
            <v>0</v>
          </cell>
          <cell r="AG145">
            <v>0</v>
          </cell>
          <cell r="AH145">
            <v>0</v>
          </cell>
          <cell r="AI145">
            <v>0</v>
          </cell>
          <cell r="AJ145">
            <v>0</v>
          </cell>
          <cell r="AK145">
            <v>0</v>
          </cell>
          <cell r="AL145">
            <v>1E-3</v>
          </cell>
          <cell r="AM145" t="str">
            <v>dec</v>
          </cell>
        </row>
        <row r="146">
          <cell r="A146" t="str">
            <v>2017NAdjustmentsOther Business</v>
          </cell>
          <cell r="B146" t="str">
            <v>2017N</v>
          </cell>
          <cell r="C146" t="str">
            <v>Adjustments</v>
          </cell>
          <cell r="D146" t="str">
            <v>Other Business</v>
          </cell>
          <cell r="E146">
            <v>1.54</v>
          </cell>
          <cell r="F146">
            <v>0</v>
          </cell>
          <cell r="G146">
            <v>0</v>
          </cell>
          <cell r="H146">
            <v>0</v>
          </cell>
          <cell r="I146">
            <v>0</v>
          </cell>
          <cell r="J146">
            <v>0</v>
          </cell>
          <cell r="K146">
            <v>0</v>
          </cell>
          <cell r="L146">
            <v>0</v>
          </cell>
          <cell r="M146">
            <v>0</v>
          </cell>
          <cell r="N146">
            <v>0</v>
          </cell>
          <cell r="O146">
            <v>0</v>
          </cell>
          <cell r="P146">
            <v>0</v>
          </cell>
          <cell r="Q146">
            <v>0</v>
          </cell>
          <cell r="R146">
            <v>0</v>
          </cell>
          <cell r="S146">
            <v>0</v>
          </cell>
          <cell r="T146">
            <v>0</v>
          </cell>
          <cell r="U146">
            <v>0</v>
          </cell>
          <cell r="V146">
            <v>0</v>
          </cell>
          <cell r="W146">
            <v>0</v>
          </cell>
          <cell r="X146">
            <v>0</v>
          </cell>
          <cell r="Y146">
            <v>0</v>
          </cell>
          <cell r="Z146">
            <v>0</v>
          </cell>
          <cell r="AA146">
            <v>0</v>
          </cell>
          <cell r="AB146">
            <v>0</v>
          </cell>
          <cell r="AC146">
            <v>0</v>
          </cell>
          <cell r="AD146">
            <v>1E-3</v>
          </cell>
          <cell r="AE146">
            <v>0</v>
          </cell>
          <cell r="AF146">
            <v>0</v>
          </cell>
          <cell r="AG146">
            <v>0</v>
          </cell>
          <cell r="AH146">
            <v>0</v>
          </cell>
          <cell r="AI146">
            <v>0</v>
          </cell>
          <cell r="AJ146">
            <v>0</v>
          </cell>
          <cell r="AK146">
            <v>0</v>
          </cell>
          <cell r="AL146">
            <v>1E-3</v>
          </cell>
          <cell r="AM146" t="str">
            <v>dec</v>
          </cell>
        </row>
        <row r="147">
          <cell r="A147" t="str">
            <v>2010NAdjustmentsMaterials &amp; Supplies</v>
          </cell>
          <cell r="B147" t="str">
            <v>2010N</v>
          </cell>
          <cell r="C147" t="str">
            <v>Adjustments</v>
          </cell>
          <cell r="D147" t="str">
            <v>Materials &amp; Supplies</v>
          </cell>
          <cell r="E147">
            <v>0.96</v>
          </cell>
          <cell r="F147">
            <v>0</v>
          </cell>
          <cell r="G147">
            <v>0</v>
          </cell>
          <cell r="H147">
            <v>0</v>
          </cell>
          <cell r="I147">
            <v>0</v>
          </cell>
          <cell r="J147">
            <v>0</v>
          </cell>
          <cell r="K147">
            <v>0</v>
          </cell>
          <cell r="L147">
            <v>0</v>
          </cell>
          <cell r="M147">
            <v>0</v>
          </cell>
          <cell r="N147">
            <v>0</v>
          </cell>
          <cell r="O147">
            <v>0</v>
          </cell>
          <cell r="P147">
            <v>0</v>
          </cell>
          <cell r="Q147">
            <v>0</v>
          </cell>
          <cell r="R147">
            <v>0</v>
          </cell>
          <cell r="S147">
            <v>0</v>
          </cell>
          <cell r="T147">
            <v>0</v>
          </cell>
          <cell r="U147">
            <v>0</v>
          </cell>
          <cell r="V147">
            <v>0</v>
          </cell>
          <cell r="W147">
            <v>0</v>
          </cell>
          <cell r="X147">
            <v>0</v>
          </cell>
          <cell r="Y147">
            <v>0</v>
          </cell>
          <cell r="Z147">
            <v>0</v>
          </cell>
          <cell r="AA147">
            <v>0</v>
          </cell>
          <cell r="AB147">
            <v>0</v>
          </cell>
          <cell r="AC147">
            <v>0</v>
          </cell>
          <cell r="AD147">
            <v>0</v>
          </cell>
          <cell r="AE147">
            <v>0</v>
          </cell>
          <cell r="AF147">
            <v>0</v>
          </cell>
          <cell r="AG147">
            <v>0</v>
          </cell>
          <cell r="AH147">
            <v>0</v>
          </cell>
          <cell r="AI147">
            <v>0</v>
          </cell>
          <cell r="AJ147">
            <v>0</v>
          </cell>
          <cell r="AK147">
            <v>0</v>
          </cell>
          <cell r="AL147">
            <v>0</v>
          </cell>
          <cell r="AM147" t="str">
            <v>dec</v>
          </cell>
        </row>
        <row r="148">
          <cell r="A148" t="str">
            <v>2011NAdjustmentsMaterials &amp; Supplies</v>
          </cell>
          <cell r="B148" t="str">
            <v>2011N</v>
          </cell>
          <cell r="C148" t="str">
            <v>Adjustments</v>
          </cell>
          <cell r="D148" t="str">
            <v>Materials &amp; Supplies</v>
          </cell>
          <cell r="E148">
            <v>1.2</v>
          </cell>
          <cell r="F148">
            <v>0</v>
          </cell>
          <cell r="G148">
            <v>0</v>
          </cell>
          <cell r="H148">
            <v>0</v>
          </cell>
          <cell r="I148">
            <v>0</v>
          </cell>
          <cell r="J148">
            <v>0</v>
          </cell>
          <cell r="K148">
            <v>0</v>
          </cell>
          <cell r="L148">
            <v>0</v>
          </cell>
          <cell r="M148">
            <v>0</v>
          </cell>
          <cell r="N148">
            <v>0</v>
          </cell>
          <cell r="O148">
            <v>0</v>
          </cell>
          <cell r="P148">
            <v>0</v>
          </cell>
          <cell r="Q148">
            <v>0</v>
          </cell>
          <cell r="R148">
            <v>0</v>
          </cell>
          <cell r="S148">
            <v>0</v>
          </cell>
          <cell r="T148">
            <v>0</v>
          </cell>
          <cell r="U148">
            <v>0</v>
          </cell>
          <cell r="V148">
            <v>0</v>
          </cell>
          <cell r="W148">
            <v>0</v>
          </cell>
          <cell r="X148">
            <v>0</v>
          </cell>
          <cell r="Y148">
            <v>0</v>
          </cell>
          <cell r="Z148">
            <v>0</v>
          </cell>
          <cell r="AA148">
            <v>0</v>
          </cell>
          <cell r="AB148">
            <v>0</v>
          </cell>
          <cell r="AC148">
            <v>6.0000000000000001E-3</v>
          </cell>
          <cell r="AD148">
            <v>0</v>
          </cell>
          <cell r="AE148">
            <v>0</v>
          </cell>
          <cell r="AF148">
            <v>0</v>
          </cell>
          <cell r="AG148">
            <v>0</v>
          </cell>
          <cell r="AH148">
            <v>0</v>
          </cell>
          <cell r="AI148">
            <v>0</v>
          </cell>
          <cell r="AJ148">
            <v>0</v>
          </cell>
          <cell r="AK148">
            <v>0</v>
          </cell>
          <cell r="AL148">
            <v>6.0000000000000001E-3</v>
          </cell>
          <cell r="AM148" t="str">
            <v>dec</v>
          </cell>
        </row>
        <row r="149">
          <cell r="A149" t="str">
            <v>2012NAdjustmentsMaterials &amp; Supplies</v>
          </cell>
          <cell r="B149" t="str">
            <v>2012N</v>
          </cell>
          <cell r="C149" t="str">
            <v>Adjustments</v>
          </cell>
          <cell r="D149" t="str">
            <v>Materials &amp; Supplies</v>
          </cell>
          <cell r="E149">
            <v>2.13</v>
          </cell>
          <cell r="F149">
            <v>0</v>
          </cell>
          <cell r="G149">
            <v>0</v>
          </cell>
          <cell r="H149">
            <v>0</v>
          </cell>
          <cell r="I149">
            <v>0</v>
          </cell>
          <cell r="J149">
            <v>0</v>
          </cell>
          <cell r="K149">
            <v>0</v>
          </cell>
          <cell r="L149">
            <v>0</v>
          </cell>
          <cell r="M149">
            <v>0</v>
          </cell>
          <cell r="N149">
            <v>0</v>
          </cell>
          <cell r="O149">
            <v>0</v>
          </cell>
          <cell r="P149">
            <v>0</v>
          </cell>
          <cell r="Q149">
            <v>0</v>
          </cell>
          <cell r="R149">
            <v>0</v>
          </cell>
          <cell r="S149">
            <v>0</v>
          </cell>
          <cell r="T149">
            <v>0</v>
          </cell>
          <cell r="U149">
            <v>0</v>
          </cell>
          <cell r="V149">
            <v>0</v>
          </cell>
          <cell r="W149">
            <v>0</v>
          </cell>
          <cell r="X149">
            <v>0</v>
          </cell>
          <cell r="Y149">
            <v>0</v>
          </cell>
          <cell r="Z149">
            <v>0</v>
          </cell>
          <cell r="AA149">
            <v>0</v>
          </cell>
          <cell r="AB149">
            <v>0</v>
          </cell>
          <cell r="AC149">
            <v>0</v>
          </cell>
          <cell r="AD149">
            <v>0</v>
          </cell>
          <cell r="AE149">
            <v>0</v>
          </cell>
          <cell r="AF149">
            <v>0</v>
          </cell>
          <cell r="AG149">
            <v>0</v>
          </cell>
          <cell r="AH149">
            <v>0</v>
          </cell>
          <cell r="AI149">
            <v>0</v>
          </cell>
          <cell r="AJ149">
            <v>0</v>
          </cell>
          <cell r="AK149">
            <v>0</v>
          </cell>
          <cell r="AL149">
            <v>0</v>
          </cell>
          <cell r="AM149" t="str">
            <v>dec</v>
          </cell>
        </row>
        <row r="150">
          <cell r="A150" t="str">
            <v>2013NAdjustmentsMaterials &amp; Supplies</v>
          </cell>
          <cell r="B150" t="str">
            <v>2013N</v>
          </cell>
          <cell r="C150" t="str">
            <v>Adjustments</v>
          </cell>
          <cell r="D150" t="str">
            <v>Materials &amp; Supplies</v>
          </cell>
          <cell r="E150">
            <v>2.09</v>
          </cell>
          <cell r="F150">
            <v>0</v>
          </cell>
          <cell r="G150">
            <v>0</v>
          </cell>
          <cell r="H150">
            <v>0</v>
          </cell>
          <cell r="I150">
            <v>0</v>
          </cell>
          <cell r="J150">
            <v>0</v>
          </cell>
          <cell r="K150">
            <v>0</v>
          </cell>
          <cell r="L150">
            <v>0</v>
          </cell>
          <cell r="M150">
            <v>0</v>
          </cell>
          <cell r="N150">
            <v>0</v>
          </cell>
          <cell r="O150">
            <v>0</v>
          </cell>
          <cell r="P150">
            <v>0</v>
          </cell>
          <cell r="Q150">
            <v>0</v>
          </cell>
          <cell r="R150">
            <v>0</v>
          </cell>
          <cell r="S150">
            <v>0</v>
          </cell>
          <cell r="T150">
            <v>0</v>
          </cell>
          <cell r="U150">
            <v>0</v>
          </cell>
          <cell r="V150">
            <v>0</v>
          </cell>
          <cell r="W150">
            <v>0</v>
          </cell>
          <cell r="X150">
            <v>0</v>
          </cell>
          <cell r="Y150">
            <v>0</v>
          </cell>
          <cell r="Z150">
            <v>0</v>
          </cell>
          <cell r="AA150">
            <v>0</v>
          </cell>
          <cell r="AB150">
            <v>0</v>
          </cell>
          <cell r="AC150">
            <v>1.4999999999999999E-2</v>
          </cell>
          <cell r="AD150">
            <v>0</v>
          </cell>
          <cell r="AE150">
            <v>0</v>
          </cell>
          <cell r="AF150">
            <v>0</v>
          </cell>
          <cell r="AG150">
            <v>0</v>
          </cell>
          <cell r="AH150">
            <v>0</v>
          </cell>
          <cell r="AI150">
            <v>0</v>
          </cell>
          <cell r="AJ150">
            <v>0</v>
          </cell>
          <cell r="AK150">
            <v>0</v>
          </cell>
          <cell r="AL150">
            <v>1.4999999999999999E-2</v>
          </cell>
          <cell r="AM150" t="str">
            <v>dec</v>
          </cell>
        </row>
        <row r="151">
          <cell r="A151" t="str">
            <v>2014NAdjustmentsMaterials &amp; Supplies</v>
          </cell>
          <cell r="B151" t="str">
            <v>2014N</v>
          </cell>
          <cell r="C151" t="str">
            <v>Adjustments</v>
          </cell>
          <cell r="D151" t="str">
            <v>Materials &amp; Supplies</v>
          </cell>
          <cell r="E151">
            <v>1.74</v>
          </cell>
          <cell r="F151">
            <v>0</v>
          </cell>
          <cell r="G151">
            <v>0</v>
          </cell>
          <cell r="H151">
            <v>0</v>
          </cell>
          <cell r="I151">
            <v>0</v>
          </cell>
          <cell r="J151">
            <v>0</v>
          </cell>
          <cell r="K151">
            <v>0</v>
          </cell>
          <cell r="L151">
            <v>0</v>
          </cell>
          <cell r="M151">
            <v>0</v>
          </cell>
          <cell r="N151">
            <v>0</v>
          </cell>
          <cell r="O151">
            <v>0</v>
          </cell>
          <cell r="P151">
            <v>0</v>
          </cell>
          <cell r="Q151">
            <v>0</v>
          </cell>
          <cell r="R151">
            <v>0</v>
          </cell>
          <cell r="S151">
            <v>0</v>
          </cell>
          <cell r="T151">
            <v>0</v>
          </cell>
          <cell r="U151">
            <v>0</v>
          </cell>
          <cell r="V151">
            <v>0</v>
          </cell>
          <cell r="W151">
            <v>0</v>
          </cell>
          <cell r="X151">
            <v>0</v>
          </cell>
          <cell r="Y151">
            <v>0</v>
          </cell>
          <cell r="Z151">
            <v>0</v>
          </cell>
          <cell r="AA151">
            <v>0</v>
          </cell>
          <cell r="AB151">
            <v>0</v>
          </cell>
          <cell r="AC151">
            <v>1.4999999999999999E-2</v>
          </cell>
          <cell r="AD151">
            <v>0</v>
          </cell>
          <cell r="AE151">
            <v>0</v>
          </cell>
          <cell r="AF151">
            <v>0</v>
          </cell>
          <cell r="AG151">
            <v>0</v>
          </cell>
          <cell r="AH151">
            <v>0</v>
          </cell>
          <cell r="AI151">
            <v>0</v>
          </cell>
          <cell r="AJ151">
            <v>0</v>
          </cell>
          <cell r="AK151">
            <v>0</v>
          </cell>
          <cell r="AL151">
            <v>1.4999999999999999E-2</v>
          </cell>
          <cell r="AM151" t="str">
            <v>dec</v>
          </cell>
        </row>
        <row r="152">
          <cell r="A152" t="str">
            <v>2015NAdjustmentsMaterials &amp; Supplies</v>
          </cell>
          <cell r="B152" t="str">
            <v>2015N</v>
          </cell>
          <cell r="C152" t="str">
            <v>Adjustments</v>
          </cell>
          <cell r="D152" t="str">
            <v>Materials &amp; Supplies</v>
          </cell>
          <cell r="E152">
            <v>1.95</v>
          </cell>
          <cell r="F152">
            <v>0</v>
          </cell>
          <cell r="G152">
            <v>0</v>
          </cell>
          <cell r="H152">
            <v>0</v>
          </cell>
          <cell r="I152">
            <v>0</v>
          </cell>
          <cell r="J152">
            <v>0</v>
          </cell>
          <cell r="K152">
            <v>0</v>
          </cell>
          <cell r="L152">
            <v>0</v>
          </cell>
          <cell r="M152">
            <v>0</v>
          </cell>
          <cell r="N152">
            <v>0</v>
          </cell>
          <cell r="O152">
            <v>0</v>
          </cell>
          <cell r="P152">
            <v>0</v>
          </cell>
          <cell r="Q152">
            <v>0</v>
          </cell>
          <cell r="R152">
            <v>0</v>
          </cell>
          <cell r="S152">
            <v>0</v>
          </cell>
          <cell r="T152">
            <v>0</v>
          </cell>
          <cell r="U152">
            <v>0</v>
          </cell>
          <cell r="V152">
            <v>0</v>
          </cell>
          <cell r="W152">
            <v>0</v>
          </cell>
          <cell r="X152">
            <v>0</v>
          </cell>
          <cell r="Y152">
            <v>0</v>
          </cell>
          <cell r="Z152">
            <v>0</v>
          </cell>
          <cell r="AA152">
            <v>0</v>
          </cell>
          <cell r="AB152">
            <v>0</v>
          </cell>
          <cell r="AC152">
            <v>1.4E-2</v>
          </cell>
          <cell r="AD152">
            <v>0</v>
          </cell>
          <cell r="AE152">
            <v>0</v>
          </cell>
          <cell r="AF152">
            <v>0</v>
          </cell>
          <cell r="AG152">
            <v>0</v>
          </cell>
          <cell r="AH152">
            <v>0</v>
          </cell>
          <cell r="AI152">
            <v>0</v>
          </cell>
          <cell r="AJ152">
            <v>0</v>
          </cell>
          <cell r="AK152">
            <v>0</v>
          </cell>
          <cell r="AL152">
            <v>1.4E-2</v>
          </cell>
          <cell r="AM152" t="str">
            <v>dec</v>
          </cell>
        </row>
        <row r="153">
          <cell r="A153" t="str">
            <v>2016NAdjustmentsMaterials &amp; Supplies</v>
          </cell>
          <cell r="B153" t="str">
            <v>2016N</v>
          </cell>
          <cell r="C153" t="str">
            <v>Adjustments</v>
          </cell>
          <cell r="D153" t="str">
            <v>Materials &amp; Supplies</v>
          </cell>
          <cell r="E153">
            <v>1.62</v>
          </cell>
          <cell r="F153">
            <v>0</v>
          </cell>
          <cell r="G153">
            <v>0</v>
          </cell>
          <cell r="H153">
            <v>0</v>
          </cell>
          <cell r="I153">
            <v>0</v>
          </cell>
          <cell r="J153">
            <v>0</v>
          </cell>
          <cell r="K153">
            <v>0</v>
          </cell>
          <cell r="L153">
            <v>0</v>
          </cell>
          <cell r="M153">
            <v>0</v>
          </cell>
          <cell r="N153">
            <v>0</v>
          </cell>
          <cell r="O153">
            <v>0</v>
          </cell>
          <cell r="P153">
            <v>0</v>
          </cell>
          <cell r="Q153">
            <v>0</v>
          </cell>
          <cell r="R153">
            <v>0</v>
          </cell>
          <cell r="S153">
            <v>0</v>
          </cell>
          <cell r="T153">
            <v>0</v>
          </cell>
          <cell r="U153">
            <v>0</v>
          </cell>
          <cell r="V153">
            <v>0</v>
          </cell>
          <cell r="W153">
            <v>0</v>
          </cell>
          <cell r="X153">
            <v>0</v>
          </cell>
          <cell r="Y153">
            <v>0</v>
          </cell>
          <cell r="Z153">
            <v>0</v>
          </cell>
          <cell r="AA153">
            <v>0</v>
          </cell>
          <cell r="AB153">
            <v>0</v>
          </cell>
          <cell r="AC153">
            <v>2.8000000000000001E-2</v>
          </cell>
          <cell r="AD153">
            <v>0</v>
          </cell>
          <cell r="AE153">
            <v>0</v>
          </cell>
          <cell r="AF153">
            <v>0</v>
          </cell>
          <cell r="AG153">
            <v>0</v>
          </cell>
          <cell r="AH153">
            <v>0</v>
          </cell>
          <cell r="AI153">
            <v>0</v>
          </cell>
          <cell r="AJ153">
            <v>0</v>
          </cell>
          <cell r="AK153">
            <v>0</v>
          </cell>
          <cell r="AL153">
            <v>2.8000000000000001E-2</v>
          </cell>
          <cell r="AM153" t="str">
            <v>dec</v>
          </cell>
        </row>
        <row r="154">
          <cell r="A154" t="str">
            <v>2017NAdjustmentsMaterials &amp; Supplies</v>
          </cell>
          <cell r="B154" t="str">
            <v>2017N</v>
          </cell>
          <cell r="C154" t="str">
            <v>Adjustments</v>
          </cell>
          <cell r="D154" t="str">
            <v>Materials &amp; Supplies</v>
          </cell>
          <cell r="E154">
            <v>1.54</v>
          </cell>
          <cell r="F154">
            <v>0</v>
          </cell>
          <cell r="G154">
            <v>0</v>
          </cell>
          <cell r="H154">
            <v>0</v>
          </cell>
          <cell r="I154">
            <v>0</v>
          </cell>
          <cell r="J154">
            <v>0</v>
          </cell>
          <cell r="K154">
            <v>0</v>
          </cell>
          <cell r="L154">
            <v>0</v>
          </cell>
          <cell r="M154">
            <v>0</v>
          </cell>
          <cell r="N154">
            <v>0</v>
          </cell>
          <cell r="O154">
            <v>0</v>
          </cell>
          <cell r="P154">
            <v>0</v>
          </cell>
          <cell r="Q154">
            <v>0</v>
          </cell>
          <cell r="R154">
            <v>0</v>
          </cell>
          <cell r="S154">
            <v>0</v>
          </cell>
          <cell r="T154">
            <v>0</v>
          </cell>
          <cell r="U154">
            <v>0</v>
          </cell>
          <cell r="V154">
            <v>0</v>
          </cell>
          <cell r="W154">
            <v>0</v>
          </cell>
          <cell r="X154">
            <v>0</v>
          </cell>
          <cell r="Y154">
            <v>0</v>
          </cell>
          <cell r="Z154">
            <v>0</v>
          </cell>
          <cell r="AA154">
            <v>0</v>
          </cell>
          <cell r="AB154">
            <v>0</v>
          </cell>
          <cell r="AC154">
            <v>-3.4000000000000002E-2</v>
          </cell>
          <cell r="AD154">
            <v>0</v>
          </cell>
          <cell r="AE154">
            <v>0</v>
          </cell>
          <cell r="AF154">
            <v>0</v>
          </cell>
          <cell r="AG154">
            <v>0</v>
          </cell>
          <cell r="AH154">
            <v>0</v>
          </cell>
          <cell r="AI154">
            <v>0</v>
          </cell>
          <cell r="AJ154">
            <v>0</v>
          </cell>
          <cell r="AK154">
            <v>0</v>
          </cell>
          <cell r="AL154">
            <v>-3.4000000000000002E-2</v>
          </cell>
          <cell r="AM154" t="str">
            <v>inc</v>
          </cell>
        </row>
        <row r="155">
          <cell r="A155" t="str">
            <v>2010NAABBJuly Service Reductions</v>
          </cell>
          <cell r="B155" t="str">
            <v>2010N</v>
          </cell>
          <cell r="C155" t="str">
            <v>AABB</v>
          </cell>
          <cell r="D155" t="str">
            <v>July Service Reductions</v>
          </cell>
          <cell r="E155">
            <v>0.96</v>
          </cell>
          <cell r="F155">
            <v>0</v>
          </cell>
          <cell r="G155">
            <v>0</v>
          </cell>
          <cell r="H155">
            <v>0</v>
          </cell>
          <cell r="I155">
            <v>0</v>
          </cell>
          <cell r="J155">
            <v>0</v>
          </cell>
          <cell r="K155">
            <v>0</v>
          </cell>
          <cell r="L155">
            <v>0</v>
          </cell>
          <cell r="M155">
            <v>1.2952425269181536</v>
          </cell>
          <cell r="N155">
            <v>0</v>
          </cell>
          <cell r="O155">
            <v>0.24400692718921768</v>
          </cell>
          <cell r="P155">
            <v>0</v>
          </cell>
          <cell r="Q155">
            <v>0.20599999999999999</v>
          </cell>
          <cell r="R155">
            <v>0.13</v>
          </cell>
          <cell r="S155">
            <v>0</v>
          </cell>
          <cell r="T155">
            <v>0</v>
          </cell>
          <cell r="U155">
            <v>0</v>
          </cell>
          <cell r="V155">
            <v>0</v>
          </cell>
          <cell r="W155">
            <v>1.2</v>
          </cell>
          <cell r="X155">
            <v>0</v>
          </cell>
          <cell r="Y155">
            <v>0</v>
          </cell>
          <cell r="Z155">
            <v>0</v>
          </cell>
          <cell r="AA155">
            <v>0.4</v>
          </cell>
          <cell r="AB155">
            <v>0</v>
          </cell>
          <cell r="AC155">
            <v>0.2</v>
          </cell>
          <cell r="AD155">
            <v>0.20100000000000001</v>
          </cell>
          <cell r="AE155">
            <v>0</v>
          </cell>
          <cell r="AF155">
            <v>0</v>
          </cell>
          <cell r="AG155">
            <v>0</v>
          </cell>
          <cell r="AH155">
            <v>0</v>
          </cell>
          <cell r="AI155">
            <v>0</v>
          </cell>
          <cell r="AJ155">
            <v>0</v>
          </cell>
          <cell r="AK155">
            <v>0</v>
          </cell>
          <cell r="AL155">
            <v>3.8762494541073709</v>
          </cell>
          <cell r="AM155" t="str">
            <v>dec</v>
          </cell>
        </row>
        <row r="156">
          <cell r="A156" t="str">
            <v>2011NAABBJuly Service Reductions</v>
          </cell>
          <cell r="B156" t="str">
            <v>2011N</v>
          </cell>
          <cell r="C156" t="str">
            <v>AABB</v>
          </cell>
          <cell r="D156" t="str">
            <v>July Service Reductions</v>
          </cell>
          <cell r="E156">
            <v>1.2</v>
          </cell>
          <cell r="F156">
            <v>0</v>
          </cell>
          <cell r="G156">
            <v>0</v>
          </cell>
          <cell r="H156">
            <v>0</v>
          </cell>
          <cell r="I156">
            <v>0</v>
          </cell>
          <cell r="J156">
            <v>0</v>
          </cell>
          <cell r="K156">
            <v>0</v>
          </cell>
          <cell r="L156">
            <v>0</v>
          </cell>
          <cell r="M156">
            <v>1.454</v>
          </cell>
          <cell r="N156">
            <v>0</v>
          </cell>
          <cell r="O156">
            <v>0.27400000000000002</v>
          </cell>
          <cell r="P156">
            <v>0</v>
          </cell>
          <cell r="Q156">
            <v>0.23200000000000001</v>
          </cell>
          <cell r="R156">
            <v>0.14599999999999999</v>
          </cell>
          <cell r="S156">
            <v>0</v>
          </cell>
          <cell r="T156">
            <v>0</v>
          </cell>
          <cell r="U156">
            <v>0</v>
          </cell>
          <cell r="V156">
            <v>0</v>
          </cell>
          <cell r="W156">
            <v>1.347</v>
          </cell>
          <cell r="X156">
            <v>0</v>
          </cell>
          <cell r="Y156">
            <v>0</v>
          </cell>
          <cell r="Z156">
            <v>0</v>
          </cell>
          <cell r="AA156">
            <v>0.44900000000000001</v>
          </cell>
          <cell r="AB156">
            <v>0</v>
          </cell>
          <cell r="AC156">
            <v>0.22500000000000001</v>
          </cell>
          <cell r="AD156">
            <v>0.224</v>
          </cell>
          <cell r="AE156">
            <v>0</v>
          </cell>
          <cell r="AF156">
            <v>0</v>
          </cell>
          <cell r="AG156">
            <v>0</v>
          </cell>
          <cell r="AH156">
            <v>0</v>
          </cell>
          <cell r="AI156">
            <v>0</v>
          </cell>
          <cell r="AJ156">
            <v>0</v>
          </cell>
          <cell r="AK156">
            <v>0</v>
          </cell>
          <cell r="AL156">
            <v>4.351</v>
          </cell>
          <cell r="AM156" t="str">
            <v>dec</v>
          </cell>
        </row>
        <row r="157">
          <cell r="A157" t="str">
            <v>2012NAABBJuly Service Reductions</v>
          </cell>
          <cell r="B157" t="str">
            <v>2012N</v>
          </cell>
          <cell r="C157" t="str">
            <v>AABB</v>
          </cell>
          <cell r="D157" t="str">
            <v>July Service Reductions</v>
          </cell>
          <cell r="E157">
            <v>2.13</v>
          </cell>
          <cell r="F157">
            <v>0</v>
          </cell>
          <cell r="G157">
            <v>0</v>
          </cell>
          <cell r="H157">
            <v>0</v>
          </cell>
          <cell r="I157">
            <v>0</v>
          </cell>
          <cell r="J157">
            <v>0</v>
          </cell>
          <cell r="K157">
            <v>0</v>
          </cell>
          <cell r="L157">
            <v>0</v>
          </cell>
          <cell r="M157">
            <v>1.4850000000000001</v>
          </cell>
          <cell r="N157">
            <v>0</v>
          </cell>
          <cell r="O157">
            <v>0.28000000000000003</v>
          </cell>
          <cell r="P157">
            <v>0</v>
          </cell>
          <cell r="Q157">
            <v>0.23699999999999999</v>
          </cell>
          <cell r="R157">
            <v>0.15</v>
          </cell>
          <cell r="S157">
            <v>0</v>
          </cell>
          <cell r="T157">
            <v>0</v>
          </cell>
          <cell r="U157">
            <v>0</v>
          </cell>
          <cell r="V157">
            <v>0</v>
          </cell>
          <cell r="W157">
            <v>1.3759999999999999</v>
          </cell>
          <cell r="X157">
            <v>0</v>
          </cell>
          <cell r="Y157">
            <v>0</v>
          </cell>
          <cell r="Z157">
            <v>0</v>
          </cell>
          <cell r="AA157">
            <v>0.45900000000000002</v>
          </cell>
          <cell r="AB157">
            <v>0</v>
          </cell>
          <cell r="AC157">
            <v>0.22900000000000001</v>
          </cell>
          <cell r="AD157">
            <v>0.22900000000000001</v>
          </cell>
          <cell r="AE157">
            <v>0</v>
          </cell>
          <cell r="AF157">
            <v>0</v>
          </cell>
          <cell r="AG157">
            <v>0</v>
          </cell>
          <cell r="AH157">
            <v>0</v>
          </cell>
          <cell r="AI157">
            <v>0</v>
          </cell>
          <cell r="AJ157">
            <v>0</v>
          </cell>
          <cell r="AK157">
            <v>0</v>
          </cell>
          <cell r="AL157">
            <v>4.4450000000000003</v>
          </cell>
          <cell r="AM157" t="str">
            <v>dec</v>
          </cell>
        </row>
        <row r="158">
          <cell r="A158" t="str">
            <v>2013NAABBJuly Service Reductions</v>
          </cell>
          <cell r="B158" t="str">
            <v>2013N</v>
          </cell>
          <cell r="C158" t="str">
            <v>AABB</v>
          </cell>
          <cell r="D158" t="str">
            <v>July Service Reductions</v>
          </cell>
          <cell r="E158">
            <v>2.09</v>
          </cell>
          <cell r="F158">
            <v>0</v>
          </cell>
          <cell r="G158">
            <v>0</v>
          </cell>
          <cell r="H158">
            <v>0</v>
          </cell>
          <cell r="I158">
            <v>0</v>
          </cell>
          <cell r="J158">
            <v>0</v>
          </cell>
          <cell r="K158">
            <v>0</v>
          </cell>
          <cell r="L158">
            <v>0</v>
          </cell>
          <cell r="M158">
            <v>1.518</v>
          </cell>
          <cell r="N158">
            <v>0</v>
          </cell>
          <cell r="O158">
            <v>0.28599999999999998</v>
          </cell>
          <cell r="P158">
            <v>0</v>
          </cell>
          <cell r="Q158">
            <v>0.24199999999999999</v>
          </cell>
          <cell r="R158">
            <v>0.153</v>
          </cell>
          <cell r="S158">
            <v>0</v>
          </cell>
          <cell r="T158">
            <v>0</v>
          </cell>
          <cell r="U158">
            <v>0</v>
          </cell>
          <cell r="V158">
            <v>0</v>
          </cell>
          <cell r="W158">
            <v>1.407</v>
          </cell>
          <cell r="X158">
            <v>0</v>
          </cell>
          <cell r="Y158">
            <v>0</v>
          </cell>
          <cell r="Z158">
            <v>0</v>
          </cell>
          <cell r="AA158">
            <v>0.46899999999999997</v>
          </cell>
          <cell r="AB158">
            <v>0</v>
          </cell>
          <cell r="AC158">
            <v>0.23400000000000001</v>
          </cell>
          <cell r="AD158">
            <v>0.23499999999999999</v>
          </cell>
          <cell r="AE158">
            <v>0</v>
          </cell>
          <cell r="AF158">
            <v>0</v>
          </cell>
          <cell r="AG158">
            <v>0</v>
          </cell>
          <cell r="AH158">
            <v>0</v>
          </cell>
          <cell r="AI158">
            <v>0</v>
          </cell>
          <cell r="AJ158">
            <v>0</v>
          </cell>
          <cell r="AK158">
            <v>0</v>
          </cell>
          <cell r="AL158">
            <v>4.5440000000000005</v>
          </cell>
          <cell r="AM158" t="str">
            <v>dec</v>
          </cell>
        </row>
        <row r="159">
          <cell r="A159" t="str">
            <v>2014NAABBJuly Service Reductions</v>
          </cell>
          <cell r="B159" t="str">
            <v>2014N</v>
          </cell>
          <cell r="C159" t="str">
            <v>AABB</v>
          </cell>
          <cell r="D159" t="str">
            <v>July Service Reductions</v>
          </cell>
          <cell r="E159">
            <v>1.74</v>
          </cell>
          <cell r="F159">
            <v>0</v>
          </cell>
          <cell r="G159">
            <v>0</v>
          </cell>
          <cell r="H159">
            <v>0</v>
          </cell>
          <cell r="I159">
            <v>0</v>
          </cell>
          <cell r="J159">
            <v>0</v>
          </cell>
          <cell r="K159">
            <v>0</v>
          </cell>
          <cell r="L159">
            <v>0</v>
          </cell>
          <cell r="M159">
            <v>1.5469999999999999</v>
          </cell>
          <cell r="N159">
            <v>0</v>
          </cell>
          <cell r="O159">
            <v>0.29099999999999998</v>
          </cell>
          <cell r="P159">
            <v>0</v>
          </cell>
          <cell r="Q159">
            <v>0.246</v>
          </cell>
          <cell r="R159">
            <v>0.156</v>
          </cell>
          <cell r="S159">
            <v>0</v>
          </cell>
          <cell r="T159">
            <v>0</v>
          </cell>
          <cell r="U159">
            <v>0</v>
          </cell>
          <cell r="V159">
            <v>0</v>
          </cell>
          <cell r="W159">
            <v>1.4330000000000001</v>
          </cell>
          <cell r="X159">
            <v>0</v>
          </cell>
          <cell r="Y159">
            <v>0</v>
          </cell>
          <cell r="Z159">
            <v>0</v>
          </cell>
          <cell r="AA159">
            <v>0.47799999999999998</v>
          </cell>
          <cell r="AB159">
            <v>0</v>
          </cell>
          <cell r="AC159">
            <v>0.23899999999999999</v>
          </cell>
          <cell r="AD159">
            <v>0.23899999999999999</v>
          </cell>
          <cell r="AE159">
            <v>0</v>
          </cell>
          <cell r="AF159">
            <v>0</v>
          </cell>
          <cell r="AG159">
            <v>0</v>
          </cell>
          <cell r="AH159">
            <v>0</v>
          </cell>
          <cell r="AI159">
            <v>0</v>
          </cell>
          <cell r="AJ159">
            <v>0</v>
          </cell>
          <cell r="AK159">
            <v>0</v>
          </cell>
          <cell r="AL159">
            <v>4.6289999999999996</v>
          </cell>
          <cell r="AM159" t="str">
            <v>dec</v>
          </cell>
        </row>
        <row r="160">
          <cell r="A160" t="str">
            <v>2015NAABBJuly Service Reductions</v>
          </cell>
          <cell r="B160" t="str">
            <v>2015N</v>
          </cell>
          <cell r="C160" t="str">
            <v>AABB</v>
          </cell>
          <cell r="D160" t="str">
            <v>July Service Reductions</v>
          </cell>
          <cell r="E160">
            <v>1.95</v>
          </cell>
          <cell r="F160">
            <v>0</v>
          </cell>
          <cell r="G160">
            <v>0</v>
          </cell>
          <cell r="H160">
            <v>0</v>
          </cell>
          <cell r="I160">
            <v>0</v>
          </cell>
          <cell r="J160">
            <v>0</v>
          </cell>
          <cell r="K160">
            <v>0</v>
          </cell>
          <cell r="L160">
            <v>0</v>
          </cell>
          <cell r="M160">
            <v>1.5780000000000001</v>
          </cell>
          <cell r="N160">
            <v>0</v>
          </cell>
          <cell r="O160">
            <v>0.29699999999999999</v>
          </cell>
          <cell r="P160">
            <v>0</v>
          </cell>
          <cell r="Q160">
            <v>0.251</v>
          </cell>
          <cell r="R160">
            <v>0.159</v>
          </cell>
          <cell r="S160">
            <v>0</v>
          </cell>
          <cell r="T160">
            <v>0</v>
          </cell>
          <cell r="U160">
            <v>0</v>
          </cell>
          <cell r="V160">
            <v>0</v>
          </cell>
          <cell r="W160">
            <v>1.4630000000000001</v>
          </cell>
          <cell r="X160">
            <v>0</v>
          </cell>
          <cell r="Y160">
            <v>0</v>
          </cell>
          <cell r="Z160">
            <v>0</v>
          </cell>
          <cell r="AA160">
            <v>0.48799999999999999</v>
          </cell>
          <cell r="AB160">
            <v>0</v>
          </cell>
          <cell r="AC160">
            <v>0.24399999999999999</v>
          </cell>
          <cell r="AD160">
            <v>0.24399999999999999</v>
          </cell>
          <cell r="AE160">
            <v>0</v>
          </cell>
          <cell r="AF160">
            <v>0</v>
          </cell>
          <cell r="AG160">
            <v>0</v>
          </cell>
          <cell r="AH160">
            <v>0</v>
          </cell>
          <cell r="AI160">
            <v>0</v>
          </cell>
          <cell r="AJ160">
            <v>0</v>
          </cell>
          <cell r="AK160">
            <v>0</v>
          </cell>
          <cell r="AL160">
            <v>4.7239999999999993</v>
          </cell>
          <cell r="AM160" t="str">
            <v>dec</v>
          </cell>
        </row>
        <row r="161">
          <cell r="A161" t="str">
            <v>2016NAABBJuly Service Reductions</v>
          </cell>
          <cell r="B161" t="str">
            <v>2016N</v>
          </cell>
          <cell r="C161" t="str">
            <v>AABB</v>
          </cell>
          <cell r="D161" t="str">
            <v>July Service Reductions</v>
          </cell>
          <cell r="E161">
            <v>1.62</v>
          </cell>
          <cell r="F161">
            <v>0</v>
          </cell>
          <cell r="G161">
            <v>0</v>
          </cell>
          <cell r="H161">
            <v>0</v>
          </cell>
          <cell r="I161">
            <v>0</v>
          </cell>
          <cell r="J161">
            <v>0</v>
          </cell>
          <cell r="K161">
            <v>0</v>
          </cell>
          <cell r="L161">
            <v>0</v>
          </cell>
          <cell r="M161">
            <v>1.6080000000000001</v>
          </cell>
          <cell r="N161">
            <v>0</v>
          </cell>
          <cell r="O161">
            <v>0.30299999999999999</v>
          </cell>
          <cell r="P161">
            <v>0</v>
          </cell>
          <cell r="Q161">
            <v>0.25600000000000001</v>
          </cell>
          <cell r="R161">
            <v>0.16200000000000001</v>
          </cell>
          <cell r="S161">
            <v>0</v>
          </cell>
          <cell r="T161">
            <v>0</v>
          </cell>
          <cell r="U161">
            <v>0</v>
          </cell>
          <cell r="V161">
            <v>0</v>
          </cell>
          <cell r="W161">
            <v>1.49</v>
          </cell>
          <cell r="X161">
            <v>0</v>
          </cell>
          <cell r="Y161">
            <v>0</v>
          </cell>
          <cell r="Z161">
            <v>0</v>
          </cell>
          <cell r="AA161">
            <v>0.497</v>
          </cell>
          <cell r="AB161">
            <v>0</v>
          </cell>
          <cell r="AC161">
            <v>0.248</v>
          </cell>
          <cell r="AD161">
            <v>0.249</v>
          </cell>
          <cell r="AE161">
            <v>0</v>
          </cell>
          <cell r="AF161">
            <v>0</v>
          </cell>
          <cell r="AG161">
            <v>0</v>
          </cell>
          <cell r="AH161">
            <v>0</v>
          </cell>
          <cell r="AI161">
            <v>0</v>
          </cell>
          <cell r="AJ161">
            <v>0</v>
          </cell>
          <cell r="AK161">
            <v>0</v>
          </cell>
          <cell r="AL161">
            <v>4.8129999999999997</v>
          </cell>
          <cell r="AM161" t="str">
            <v>dec</v>
          </cell>
        </row>
        <row r="162">
          <cell r="A162" t="str">
            <v>2017NAABBJuly Service Reductions</v>
          </cell>
          <cell r="B162" t="str">
            <v>2017N</v>
          </cell>
          <cell r="C162" t="str">
            <v>AABB</v>
          </cell>
          <cell r="D162" t="str">
            <v>July Service Reductions</v>
          </cell>
          <cell r="E162">
            <v>1.54</v>
          </cell>
          <cell r="F162">
            <v>0</v>
          </cell>
          <cell r="G162">
            <v>0</v>
          </cell>
          <cell r="H162">
            <v>0</v>
          </cell>
          <cell r="I162">
            <v>0</v>
          </cell>
          <cell r="J162">
            <v>0</v>
          </cell>
          <cell r="K162">
            <v>0</v>
          </cell>
          <cell r="L162">
            <v>0</v>
          </cell>
          <cell r="M162">
            <v>1.633</v>
          </cell>
          <cell r="N162">
            <v>0</v>
          </cell>
          <cell r="O162">
            <v>0.308</v>
          </cell>
          <cell r="P162">
            <v>0</v>
          </cell>
          <cell r="Q162">
            <v>0.26</v>
          </cell>
          <cell r="R162">
            <v>0.16400000000000001</v>
          </cell>
          <cell r="S162">
            <v>0</v>
          </cell>
          <cell r="T162">
            <v>0</v>
          </cell>
          <cell r="U162">
            <v>0</v>
          </cell>
          <cell r="V162">
            <v>0</v>
          </cell>
          <cell r="W162">
            <v>1.5129999999999999</v>
          </cell>
          <cell r="X162">
            <v>0</v>
          </cell>
          <cell r="Y162">
            <v>0</v>
          </cell>
          <cell r="Z162">
            <v>0</v>
          </cell>
          <cell r="AA162">
            <v>0.504</v>
          </cell>
          <cell r="AB162">
            <v>0</v>
          </cell>
          <cell r="AC162">
            <v>0.252</v>
          </cell>
          <cell r="AD162">
            <v>0.253</v>
          </cell>
          <cell r="AE162">
            <v>0</v>
          </cell>
          <cell r="AF162">
            <v>0</v>
          </cell>
          <cell r="AG162">
            <v>0</v>
          </cell>
          <cell r="AH162">
            <v>0</v>
          </cell>
          <cell r="AI162">
            <v>0</v>
          </cell>
          <cell r="AJ162">
            <v>0</v>
          </cell>
          <cell r="AK162">
            <v>0</v>
          </cell>
          <cell r="AL162">
            <v>4.8869999999999996</v>
          </cell>
          <cell r="AM162" t="str">
            <v>dec</v>
          </cell>
        </row>
        <row r="163">
          <cell r="A163" t="str">
            <v>2010NAABBGeneric AABB - Expense</v>
          </cell>
          <cell r="B163" t="str">
            <v>2010N</v>
          </cell>
          <cell r="C163" t="str">
            <v>AABB</v>
          </cell>
          <cell r="D163" t="str">
            <v>Generic AABB - Expense</v>
          </cell>
          <cell r="E163">
            <v>0.96</v>
          </cell>
          <cell r="F163">
            <v>0</v>
          </cell>
          <cell r="G163">
            <v>0</v>
          </cell>
          <cell r="H163">
            <v>0</v>
          </cell>
          <cell r="I163">
            <v>0</v>
          </cell>
          <cell r="J163">
            <v>0</v>
          </cell>
          <cell r="K163">
            <v>0</v>
          </cell>
          <cell r="L163">
            <v>0</v>
          </cell>
          <cell r="M163">
            <v>0</v>
          </cell>
          <cell r="N163">
            <v>0</v>
          </cell>
          <cell r="O163">
            <v>0</v>
          </cell>
          <cell r="P163">
            <v>0</v>
          </cell>
          <cell r="Q163">
            <v>0</v>
          </cell>
          <cell r="R163">
            <v>0</v>
          </cell>
          <cell r="S163">
            <v>0</v>
          </cell>
          <cell r="T163">
            <v>0</v>
          </cell>
          <cell r="U163">
            <v>0</v>
          </cell>
          <cell r="V163">
            <v>0</v>
          </cell>
          <cell r="W163">
            <v>0</v>
          </cell>
          <cell r="X163">
            <v>0</v>
          </cell>
          <cell r="Y163">
            <v>0</v>
          </cell>
          <cell r="Z163">
            <v>0</v>
          </cell>
          <cell r="AA163">
            <v>0</v>
          </cell>
          <cell r="AB163">
            <v>0</v>
          </cell>
          <cell r="AC163">
            <v>0</v>
          </cell>
          <cell r="AD163">
            <v>0</v>
          </cell>
          <cell r="AE163">
            <v>0</v>
          </cell>
          <cell r="AF163">
            <v>-3.8759999999999999</v>
          </cell>
          <cell r="AG163">
            <v>0</v>
          </cell>
          <cell r="AH163">
            <v>0</v>
          </cell>
          <cell r="AI163">
            <v>0</v>
          </cell>
          <cell r="AJ163">
            <v>0</v>
          </cell>
          <cell r="AK163">
            <v>0</v>
          </cell>
          <cell r="AL163">
            <v>-3.8759999999999999</v>
          </cell>
          <cell r="AM163" t="str">
            <v>inc</v>
          </cell>
        </row>
        <row r="164">
          <cell r="A164" t="str">
            <v>2011NAABBGeneric AABB - Expense</v>
          </cell>
          <cell r="B164" t="str">
            <v>2011N</v>
          </cell>
          <cell r="C164" t="str">
            <v>AABB</v>
          </cell>
          <cell r="D164" t="str">
            <v>Generic AABB - Expense</v>
          </cell>
          <cell r="E164">
            <v>1.2</v>
          </cell>
          <cell r="F164">
            <v>0</v>
          </cell>
          <cell r="G164">
            <v>0</v>
          </cell>
          <cell r="H164">
            <v>0</v>
          </cell>
          <cell r="I164">
            <v>0</v>
          </cell>
          <cell r="J164">
            <v>0</v>
          </cell>
          <cell r="K164">
            <v>0</v>
          </cell>
          <cell r="L164">
            <v>0</v>
          </cell>
          <cell r="M164">
            <v>0</v>
          </cell>
          <cell r="N164">
            <v>0</v>
          </cell>
          <cell r="O164">
            <v>0</v>
          </cell>
          <cell r="P164">
            <v>0</v>
          </cell>
          <cell r="Q164">
            <v>0</v>
          </cell>
          <cell r="R164">
            <v>0</v>
          </cell>
          <cell r="S164">
            <v>0</v>
          </cell>
          <cell r="T164">
            <v>0</v>
          </cell>
          <cell r="U164">
            <v>0</v>
          </cell>
          <cell r="V164">
            <v>0</v>
          </cell>
          <cell r="W164">
            <v>0</v>
          </cell>
          <cell r="X164">
            <v>0</v>
          </cell>
          <cell r="Y164">
            <v>0</v>
          </cell>
          <cell r="Z164">
            <v>0</v>
          </cell>
          <cell r="AA164">
            <v>0</v>
          </cell>
          <cell r="AB164">
            <v>0</v>
          </cell>
          <cell r="AC164">
            <v>0</v>
          </cell>
          <cell r="AD164">
            <v>0</v>
          </cell>
          <cell r="AE164">
            <v>0</v>
          </cell>
          <cell r="AF164">
            <v>-4.351</v>
          </cell>
          <cell r="AG164">
            <v>0</v>
          </cell>
          <cell r="AH164">
            <v>0</v>
          </cell>
          <cell r="AI164">
            <v>0</v>
          </cell>
          <cell r="AJ164">
            <v>0</v>
          </cell>
          <cell r="AK164">
            <v>0</v>
          </cell>
          <cell r="AL164">
            <v>-4.351</v>
          </cell>
          <cell r="AM164" t="str">
            <v>inc</v>
          </cell>
        </row>
        <row r="165">
          <cell r="A165" t="str">
            <v>2012NAABBGeneric AABB - Expense</v>
          </cell>
          <cell r="B165" t="str">
            <v>2012N</v>
          </cell>
          <cell r="C165" t="str">
            <v>AABB</v>
          </cell>
          <cell r="D165" t="str">
            <v>Generic AABB - Expense</v>
          </cell>
          <cell r="E165">
            <v>2.13</v>
          </cell>
          <cell r="F165">
            <v>0</v>
          </cell>
          <cell r="G165">
            <v>0</v>
          </cell>
          <cell r="H165">
            <v>0</v>
          </cell>
          <cell r="I165">
            <v>0</v>
          </cell>
          <cell r="J165">
            <v>0</v>
          </cell>
          <cell r="K165">
            <v>0</v>
          </cell>
          <cell r="L165">
            <v>0</v>
          </cell>
          <cell r="M165">
            <v>0</v>
          </cell>
          <cell r="N165">
            <v>0</v>
          </cell>
          <cell r="O165">
            <v>0</v>
          </cell>
          <cell r="P165">
            <v>0</v>
          </cell>
          <cell r="Q165">
            <v>0</v>
          </cell>
          <cell r="R165">
            <v>0</v>
          </cell>
          <cell r="S165">
            <v>0</v>
          </cell>
          <cell r="T165">
            <v>0</v>
          </cell>
          <cell r="U165">
            <v>0</v>
          </cell>
          <cell r="V165">
            <v>0</v>
          </cell>
          <cell r="W165">
            <v>0</v>
          </cell>
          <cell r="X165">
            <v>0</v>
          </cell>
          <cell r="Y165">
            <v>0</v>
          </cell>
          <cell r="Z165">
            <v>0</v>
          </cell>
          <cell r="AA165">
            <v>0</v>
          </cell>
          <cell r="AB165">
            <v>0</v>
          </cell>
          <cell r="AC165">
            <v>0</v>
          </cell>
          <cell r="AD165">
            <v>0</v>
          </cell>
          <cell r="AE165">
            <v>0</v>
          </cell>
          <cell r="AF165">
            <v>-4.4450000000000003</v>
          </cell>
          <cell r="AG165">
            <v>0</v>
          </cell>
          <cell r="AH165">
            <v>0</v>
          </cell>
          <cell r="AI165">
            <v>0</v>
          </cell>
          <cell r="AJ165">
            <v>0</v>
          </cell>
          <cell r="AK165">
            <v>0</v>
          </cell>
          <cell r="AL165">
            <v>-4.4450000000000003</v>
          </cell>
          <cell r="AM165" t="str">
            <v>inc</v>
          </cell>
        </row>
        <row r="166">
          <cell r="A166" t="str">
            <v>2013NAABBGeneric AABB - Expense</v>
          </cell>
          <cell r="B166" t="str">
            <v>2013N</v>
          </cell>
          <cell r="C166" t="str">
            <v>AABB</v>
          </cell>
          <cell r="D166" t="str">
            <v>Generic AABB - Expense</v>
          </cell>
          <cell r="E166">
            <v>2.09</v>
          </cell>
          <cell r="F166">
            <v>0</v>
          </cell>
          <cell r="G166">
            <v>0</v>
          </cell>
          <cell r="H166">
            <v>0</v>
          </cell>
          <cell r="I166">
            <v>0</v>
          </cell>
          <cell r="J166">
            <v>0</v>
          </cell>
          <cell r="K166">
            <v>0</v>
          </cell>
          <cell r="L166">
            <v>0</v>
          </cell>
          <cell r="M166">
            <v>0</v>
          </cell>
          <cell r="N166">
            <v>0</v>
          </cell>
          <cell r="O166">
            <v>0</v>
          </cell>
          <cell r="P166">
            <v>0</v>
          </cell>
          <cell r="Q166">
            <v>0</v>
          </cell>
          <cell r="R166">
            <v>0</v>
          </cell>
          <cell r="S166">
            <v>0</v>
          </cell>
          <cell r="T166">
            <v>0</v>
          </cell>
          <cell r="U166">
            <v>0</v>
          </cell>
          <cell r="V166">
            <v>0</v>
          </cell>
          <cell r="W166">
            <v>0</v>
          </cell>
          <cell r="X166">
            <v>0</v>
          </cell>
          <cell r="Y166">
            <v>0</v>
          </cell>
          <cell r="Z166">
            <v>0</v>
          </cell>
          <cell r="AA166">
            <v>0</v>
          </cell>
          <cell r="AB166">
            <v>0</v>
          </cell>
          <cell r="AC166">
            <v>0</v>
          </cell>
          <cell r="AD166">
            <v>0</v>
          </cell>
          <cell r="AE166">
            <v>0</v>
          </cell>
          <cell r="AF166">
            <v>-4.5439999999999996</v>
          </cell>
          <cell r="AG166">
            <v>0</v>
          </cell>
          <cell r="AH166">
            <v>0</v>
          </cell>
          <cell r="AI166">
            <v>0</v>
          </cell>
          <cell r="AJ166">
            <v>0</v>
          </cell>
          <cell r="AK166">
            <v>0</v>
          </cell>
          <cell r="AL166">
            <v>-4.5439999999999996</v>
          </cell>
          <cell r="AM166" t="str">
            <v>inc</v>
          </cell>
        </row>
        <row r="167">
          <cell r="A167" t="str">
            <v>2014NAABBGeneric AABB - Expense</v>
          </cell>
          <cell r="B167" t="str">
            <v>2014N</v>
          </cell>
          <cell r="C167" t="str">
            <v>AABB</v>
          </cell>
          <cell r="D167" t="str">
            <v>Generic AABB - Expense</v>
          </cell>
          <cell r="E167">
            <v>1.74</v>
          </cell>
          <cell r="F167">
            <v>0</v>
          </cell>
          <cell r="G167">
            <v>0</v>
          </cell>
          <cell r="H167">
            <v>0</v>
          </cell>
          <cell r="I167">
            <v>0</v>
          </cell>
          <cell r="J167">
            <v>0</v>
          </cell>
          <cell r="K167">
            <v>0</v>
          </cell>
          <cell r="L167">
            <v>0</v>
          </cell>
          <cell r="M167">
            <v>0</v>
          </cell>
          <cell r="N167">
            <v>0</v>
          </cell>
          <cell r="O167">
            <v>0</v>
          </cell>
          <cell r="P167">
            <v>0</v>
          </cell>
          <cell r="Q167">
            <v>0</v>
          </cell>
          <cell r="R167">
            <v>0</v>
          </cell>
          <cell r="S167">
            <v>0</v>
          </cell>
          <cell r="T167">
            <v>0</v>
          </cell>
          <cell r="U167">
            <v>0</v>
          </cell>
          <cell r="V167">
            <v>0</v>
          </cell>
          <cell r="W167">
            <v>0</v>
          </cell>
          <cell r="X167">
            <v>0</v>
          </cell>
          <cell r="Y167">
            <v>0</v>
          </cell>
          <cell r="Z167">
            <v>0</v>
          </cell>
          <cell r="AA167">
            <v>0</v>
          </cell>
          <cell r="AB167">
            <v>0</v>
          </cell>
          <cell r="AC167">
            <v>0</v>
          </cell>
          <cell r="AD167">
            <v>0</v>
          </cell>
          <cell r="AE167">
            <v>0</v>
          </cell>
          <cell r="AF167">
            <v>-4.6289999999999996</v>
          </cell>
          <cell r="AG167">
            <v>0</v>
          </cell>
          <cell r="AH167">
            <v>0</v>
          </cell>
          <cell r="AI167">
            <v>0</v>
          </cell>
          <cell r="AJ167">
            <v>0</v>
          </cell>
          <cell r="AK167">
            <v>0</v>
          </cell>
          <cell r="AL167">
            <v>-4.6289999999999996</v>
          </cell>
          <cell r="AM167" t="str">
            <v>inc</v>
          </cell>
        </row>
        <row r="168">
          <cell r="A168" t="str">
            <v>2015NAABBGeneric AABB - Expense</v>
          </cell>
          <cell r="B168" t="str">
            <v>2015N</v>
          </cell>
          <cell r="C168" t="str">
            <v>AABB</v>
          </cell>
          <cell r="D168" t="str">
            <v>Generic AABB - Expense</v>
          </cell>
          <cell r="E168">
            <v>1.95</v>
          </cell>
          <cell r="F168">
            <v>0</v>
          </cell>
          <cell r="G168">
            <v>0</v>
          </cell>
          <cell r="H168">
            <v>0</v>
          </cell>
          <cell r="I168">
            <v>0</v>
          </cell>
          <cell r="J168">
            <v>0</v>
          </cell>
          <cell r="K168">
            <v>0</v>
          </cell>
          <cell r="L168">
            <v>0</v>
          </cell>
          <cell r="M168">
            <v>0</v>
          </cell>
          <cell r="N168">
            <v>0</v>
          </cell>
          <cell r="O168">
            <v>0</v>
          </cell>
          <cell r="P168">
            <v>0</v>
          </cell>
          <cell r="Q168">
            <v>0</v>
          </cell>
          <cell r="R168">
            <v>0</v>
          </cell>
          <cell r="S168">
            <v>0</v>
          </cell>
          <cell r="T168">
            <v>0</v>
          </cell>
          <cell r="U168">
            <v>0</v>
          </cell>
          <cell r="V168">
            <v>0</v>
          </cell>
          <cell r="W168">
            <v>0</v>
          </cell>
          <cell r="X168">
            <v>0</v>
          </cell>
          <cell r="Y168">
            <v>0</v>
          </cell>
          <cell r="Z168">
            <v>0</v>
          </cell>
          <cell r="AA168">
            <v>0</v>
          </cell>
          <cell r="AB168">
            <v>0</v>
          </cell>
          <cell r="AC168">
            <v>0</v>
          </cell>
          <cell r="AD168">
            <v>0</v>
          </cell>
          <cell r="AE168">
            <v>0</v>
          </cell>
          <cell r="AF168">
            <v>-4.7240000000000002</v>
          </cell>
          <cell r="AG168">
            <v>0</v>
          </cell>
          <cell r="AH168">
            <v>0</v>
          </cell>
          <cell r="AI168">
            <v>0</v>
          </cell>
          <cell r="AJ168">
            <v>0</v>
          </cell>
          <cell r="AK168">
            <v>0</v>
          </cell>
          <cell r="AL168">
            <v>-4.7240000000000002</v>
          </cell>
          <cell r="AM168" t="str">
            <v>inc</v>
          </cell>
        </row>
        <row r="169">
          <cell r="A169" t="str">
            <v>2016NAABBGeneric AABB - Expense</v>
          </cell>
          <cell r="B169" t="str">
            <v>2016N</v>
          </cell>
          <cell r="C169" t="str">
            <v>AABB</v>
          </cell>
          <cell r="D169" t="str">
            <v>Generic AABB - Expense</v>
          </cell>
          <cell r="E169">
            <v>1.62</v>
          </cell>
          <cell r="F169">
            <v>0</v>
          </cell>
          <cell r="G169">
            <v>0</v>
          </cell>
          <cell r="H169">
            <v>0</v>
          </cell>
          <cell r="I169">
            <v>0</v>
          </cell>
          <cell r="J169">
            <v>0</v>
          </cell>
          <cell r="K169">
            <v>0</v>
          </cell>
          <cell r="L169">
            <v>0</v>
          </cell>
          <cell r="M169">
            <v>0</v>
          </cell>
          <cell r="N169">
            <v>0</v>
          </cell>
          <cell r="O169">
            <v>0</v>
          </cell>
          <cell r="P169">
            <v>0</v>
          </cell>
          <cell r="Q169">
            <v>0</v>
          </cell>
          <cell r="R169">
            <v>0</v>
          </cell>
          <cell r="S169">
            <v>0</v>
          </cell>
          <cell r="T169">
            <v>0</v>
          </cell>
          <cell r="U169">
            <v>0</v>
          </cell>
          <cell r="V169">
            <v>0</v>
          </cell>
          <cell r="W169">
            <v>0</v>
          </cell>
          <cell r="X169">
            <v>0</v>
          </cell>
          <cell r="Y169">
            <v>0</v>
          </cell>
          <cell r="Z169">
            <v>0</v>
          </cell>
          <cell r="AA169">
            <v>0</v>
          </cell>
          <cell r="AB169">
            <v>0</v>
          </cell>
          <cell r="AC169">
            <v>0</v>
          </cell>
          <cell r="AD169">
            <v>0</v>
          </cell>
          <cell r="AE169">
            <v>0</v>
          </cell>
          <cell r="AF169">
            <v>-4.8129999999999997</v>
          </cell>
          <cell r="AG169">
            <v>0</v>
          </cell>
          <cell r="AH169">
            <v>0</v>
          </cell>
          <cell r="AI169">
            <v>0</v>
          </cell>
          <cell r="AJ169">
            <v>0</v>
          </cell>
          <cell r="AK169">
            <v>0</v>
          </cell>
          <cell r="AL169">
            <v>-4.8129999999999997</v>
          </cell>
          <cell r="AM169" t="str">
            <v>inc</v>
          </cell>
        </row>
        <row r="170">
          <cell r="A170" t="str">
            <v>2017NAABBGeneric AABB - Expense</v>
          </cell>
          <cell r="B170" t="str">
            <v>2017N</v>
          </cell>
          <cell r="C170" t="str">
            <v>AABB</v>
          </cell>
          <cell r="D170" t="str">
            <v>Generic AABB - Expense</v>
          </cell>
          <cell r="E170">
            <v>1.54</v>
          </cell>
          <cell r="F170">
            <v>0</v>
          </cell>
          <cell r="G170">
            <v>0</v>
          </cell>
          <cell r="H170">
            <v>0</v>
          </cell>
          <cell r="I170">
            <v>0</v>
          </cell>
          <cell r="J170">
            <v>0</v>
          </cell>
          <cell r="K170">
            <v>0</v>
          </cell>
          <cell r="L170">
            <v>0</v>
          </cell>
          <cell r="M170">
            <v>0</v>
          </cell>
          <cell r="N170">
            <v>0</v>
          </cell>
          <cell r="O170">
            <v>0</v>
          </cell>
          <cell r="P170">
            <v>0</v>
          </cell>
          <cell r="Q170">
            <v>0</v>
          </cell>
          <cell r="R170">
            <v>0</v>
          </cell>
          <cell r="S170">
            <v>0</v>
          </cell>
          <cell r="T170">
            <v>0</v>
          </cell>
          <cell r="U170">
            <v>0</v>
          </cell>
          <cell r="V170">
            <v>0</v>
          </cell>
          <cell r="W170">
            <v>0</v>
          </cell>
          <cell r="X170">
            <v>0</v>
          </cell>
          <cell r="Y170">
            <v>0</v>
          </cell>
          <cell r="Z170">
            <v>0</v>
          </cell>
          <cell r="AA170">
            <v>0</v>
          </cell>
          <cell r="AB170">
            <v>0</v>
          </cell>
          <cell r="AC170">
            <v>0</v>
          </cell>
          <cell r="AD170">
            <v>0</v>
          </cell>
          <cell r="AE170">
            <v>0</v>
          </cell>
          <cell r="AF170">
            <v>-4.8869999999999996</v>
          </cell>
          <cell r="AG170">
            <v>0</v>
          </cell>
          <cell r="AH170">
            <v>0</v>
          </cell>
          <cell r="AI170">
            <v>0</v>
          </cell>
          <cell r="AJ170">
            <v>0</v>
          </cell>
          <cell r="AK170">
            <v>0</v>
          </cell>
          <cell r="AL170">
            <v>-4.8869999999999996</v>
          </cell>
          <cell r="AM170" t="str">
            <v>inc</v>
          </cell>
        </row>
        <row r="171">
          <cell r="A171" t="str">
            <v>2010NAABBGeneric AABB - Revenue</v>
          </cell>
          <cell r="B171" t="str">
            <v>2010N</v>
          </cell>
          <cell r="C171" t="str">
            <v>AABB</v>
          </cell>
          <cell r="D171" t="str">
            <v>Generic AABB - Revenue</v>
          </cell>
          <cell r="E171">
            <v>0.96</v>
          </cell>
          <cell r="F171">
            <v>0</v>
          </cell>
          <cell r="G171">
            <v>0</v>
          </cell>
          <cell r="H171">
            <v>0</v>
          </cell>
          <cell r="I171">
            <v>0</v>
          </cell>
          <cell r="J171">
            <v>0</v>
          </cell>
          <cell r="K171">
            <v>-0.43019999999999997</v>
          </cell>
          <cell r="L171">
            <v>0</v>
          </cell>
          <cell r="M171">
            <v>0</v>
          </cell>
          <cell r="N171">
            <v>0</v>
          </cell>
          <cell r="O171">
            <v>0</v>
          </cell>
          <cell r="P171">
            <v>0</v>
          </cell>
          <cell r="Q171">
            <v>0</v>
          </cell>
          <cell r="R171">
            <v>0</v>
          </cell>
          <cell r="S171">
            <v>0</v>
          </cell>
          <cell r="T171">
            <v>0</v>
          </cell>
          <cell r="U171">
            <v>0</v>
          </cell>
          <cell r="V171">
            <v>0</v>
          </cell>
          <cell r="W171">
            <v>0</v>
          </cell>
          <cell r="X171">
            <v>0</v>
          </cell>
          <cell r="Y171">
            <v>0</v>
          </cell>
          <cell r="Z171">
            <v>0</v>
          </cell>
          <cell r="AA171">
            <v>0</v>
          </cell>
          <cell r="AB171">
            <v>0</v>
          </cell>
          <cell r="AC171">
            <v>0</v>
          </cell>
          <cell r="AD171">
            <v>0</v>
          </cell>
          <cell r="AE171">
            <v>0</v>
          </cell>
          <cell r="AF171">
            <v>0</v>
          </cell>
          <cell r="AG171">
            <v>0</v>
          </cell>
          <cell r="AH171">
            <v>0</v>
          </cell>
          <cell r="AI171">
            <v>0</v>
          </cell>
          <cell r="AJ171">
            <v>0</v>
          </cell>
          <cell r="AK171">
            <v>0</v>
          </cell>
          <cell r="AL171">
            <v>0.43019999999999997</v>
          </cell>
          <cell r="AM171" t="str">
            <v>dec</v>
          </cell>
        </row>
        <row r="172">
          <cell r="A172" t="str">
            <v>2011NAABBGeneric AABB - Revenue</v>
          </cell>
          <cell r="B172" t="str">
            <v>2011N</v>
          </cell>
          <cell r="C172" t="str">
            <v>AABB</v>
          </cell>
          <cell r="D172" t="str">
            <v>Generic AABB - Revenue</v>
          </cell>
          <cell r="E172">
            <v>1.2</v>
          </cell>
          <cell r="F172">
            <v>0</v>
          </cell>
          <cell r="G172">
            <v>0</v>
          </cell>
          <cell r="H172">
            <v>0</v>
          </cell>
          <cell r="I172">
            <v>0</v>
          </cell>
          <cell r="J172">
            <v>0</v>
          </cell>
          <cell r="K172">
            <v>-0.86039999999999994</v>
          </cell>
          <cell r="L172">
            <v>0</v>
          </cell>
          <cell r="M172">
            <v>0</v>
          </cell>
          <cell r="N172">
            <v>0</v>
          </cell>
          <cell r="O172">
            <v>0</v>
          </cell>
          <cell r="P172">
            <v>0</v>
          </cell>
          <cell r="Q172">
            <v>0</v>
          </cell>
          <cell r="R172">
            <v>0</v>
          </cell>
          <cell r="S172">
            <v>0</v>
          </cell>
          <cell r="T172">
            <v>0</v>
          </cell>
          <cell r="U172">
            <v>0</v>
          </cell>
          <cell r="V172">
            <v>0</v>
          </cell>
          <cell r="W172">
            <v>0</v>
          </cell>
          <cell r="X172">
            <v>0</v>
          </cell>
          <cell r="Y172">
            <v>0</v>
          </cell>
          <cell r="Z172">
            <v>0</v>
          </cell>
          <cell r="AA172">
            <v>0</v>
          </cell>
          <cell r="AB172">
            <v>0</v>
          </cell>
          <cell r="AC172">
            <v>0</v>
          </cell>
          <cell r="AD172">
            <v>0</v>
          </cell>
          <cell r="AE172">
            <v>0</v>
          </cell>
          <cell r="AF172">
            <v>0</v>
          </cell>
          <cell r="AG172">
            <v>0</v>
          </cell>
          <cell r="AH172">
            <v>0</v>
          </cell>
          <cell r="AI172">
            <v>0</v>
          </cell>
          <cell r="AJ172">
            <v>0</v>
          </cell>
          <cell r="AK172">
            <v>0</v>
          </cell>
          <cell r="AL172">
            <v>0.86039999999999994</v>
          </cell>
          <cell r="AM172" t="str">
            <v>dec</v>
          </cell>
        </row>
        <row r="173">
          <cell r="A173" t="str">
            <v>2012NAABBGeneric AABB - Revenue</v>
          </cell>
          <cell r="B173" t="str">
            <v>2012N</v>
          </cell>
          <cell r="C173" t="str">
            <v>AABB</v>
          </cell>
          <cell r="D173" t="str">
            <v>Generic AABB - Revenue</v>
          </cell>
          <cell r="E173">
            <v>2.13</v>
          </cell>
          <cell r="F173">
            <v>0</v>
          </cell>
          <cell r="G173">
            <v>0</v>
          </cell>
          <cell r="H173">
            <v>0</v>
          </cell>
          <cell r="I173">
            <v>0</v>
          </cell>
          <cell r="J173">
            <v>0</v>
          </cell>
          <cell r="K173">
            <v>-0.87898463999999998</v>
          </cell>
          <cell r="L173">
            <v>0</v>
          </cell>
          <cell r="M173">
            <v>0</v>
          </cell>
          <cell r="N173">
            <v>0</v>
          </cell>
          <cell r="O173">
            <v>0</v>
          </cell>
          <cell r="P173">
            <v>0</v>
          </cell>
          <cell r="Q173">
            <v>0</v>
          </cell>
          <cell r="R173">
            <v>0</v>
          </cell>
          <cell r="S173">
            <v>0</v>
          </cell>
          <cell r="T173">
            <v>0</v>
          </cell>
          <cell r="U173">
            <v>0</v>
          </cell>
          <cell r="V173">
            <v>0</v>
          </cell>
          <cell r="W173">
            <v>0</v>
          </cell>
          <cell r="X173">
            <v>0</v>
          </cell>
          <cell r="Y173">
            <v>0</v>
          </cell>
          <cell r="Z173">
            <v>0</v>
          </cell>
          <cell r="AA173">
            <v>0</v>
          </cell>
          <cell r="AB173">
            <v>0</v>
          </cell>
          <cell r="AC173">
            <v>0</v>
          </cell>
          <cell r="AD173">
            <v>0</v>
          </cell>
          <cell r="AE173">
            <v>0</v>
          </cell>
          <cell r="AF173">
            <v>0</v>
          </cell>
          <cell r="AG173">
            <v>0</v>
          </cell>
          <cell r="AH173">
            <v>0</v>
          </cell>
          <cell r="AI173">
            <v>0</v>
          </cell>
          <cell r="AJ173">
            <v>0</v>
          </cell>
          <cell r="AK173">
            <v>0</v>
          </cell>
          <cell r="AL173">
            <v>0.87898463999999998</v>
          </cell>
          <cell r="AM173" t="str">
            <v>dec</v>
          </cell>
        </row>
        <row r="174">
          <cell r="A174" t="str">
            <v>2013NAABBGeneric AABB - Revenue</v>
          </cell>
          <cell r="B174" t="str">
            <v>2013N</v>
          </cell>
          <cell r="C174" t="str">
            <v>AABB</v>
          </cell>
          <cell r="D174" t="str">
            <v>Generic AABB - Revenue</v>
          </cell>
          <cell r="E174">
            <v>2.09</v>
          </cell>
          <cell r="F174">
            <v>0</v>
          </cell>
          <cell r="G174">
            <v>0</v>
          </cell>
          <cell r="H174">
            <v>0</v>
          </cell>
          <cell r="I174">
            <v>0</v>
          </cell>
          <cell r="J174">
            <v>0</v>
          </cell>
          <cell r="K174">
            <v>-0.89920128671999999</v>
          </cell>
          <cell r="L174">
            <v>0</v>
          </cell>
          <cell r="M174">
            <v>0</v>
          </cell>
          <cell r="N174">
            <v>0</v>
          </cell>
          <cell r="O174">
            <v>0</v>
          </cell>
          <cell r="P174">
            <v>0</v>
          </cell>
          <cell r="Q174">
            <v>0</v>
          </cell>
          <cell r="R174">
            <v>0</v>
          </cell>
          <cell r="S174">
            <v>0</v>
          </cell>
          <cell r="T174">
            <v>0</v>
          </cell>
          <cell r="U174">
            <v>0</v>
          </cell>
          <cell r="V174">
            <v>0</v>
          </cell>
          <cell r="W174">
            <v>0</v>
          </cell>
          <cell r="X174">
            <v>0</v>
          </cell>
          <cell r="Y174">
            <v>0</v>
          </cell>
          <cell r="Z174">
            <v>0</v>
          </cell>
          <cell r="AA174">
            <v>0</v>
          </cell>
          <cell r="AB174">
            <v>0</v>
          </cell>
          <cell r="AC174">
            <v>0</v>
          </cell>
          <cell r="AD174">
            <v>0</v>
          </cell>
          <cell r="AE174">
            <v>0</v>
          </cell>
          <cell r="AF174">
            <v>0</v>
          </cell>
          <cell r="AG174">
            <v>0</v>
          </cell>
          <cell r="AH174">
            <v>0</v>
          </cell>
          <cell r="AI174">
            <v>0</v>
          </cell>
          <cell r="AJ174">
            <v>0</v>
          </cell>
          <cell r="AK174">
            <v>0</v>
          </cell>
          <cell r="AL174">
            <v>0.89920128671999999</v>
          </cell>
          <cell r="AM174" t="str">
            <v>dec</v>
          </cell>
        </row>
        <row r="175">
          <cell r="A175" t="str">
            <v>2014NAABBGeneric AABB - Revenue</v>
          </cell>
          <cell r="B175" t="str">
            <v>2014N</v>
          </cell>
          <cell r="C175" t="str">
            <v>AABB</v>
          </cell>
          <cell r="D175" t="str">
            <v>Generic AABB - Revenue</v>
          </cell>
          <cell r="E175">
            <v>1.74</v>
          </cell>
          <cell r="F175">
            <v>0</v>
          </cell>
          <cell r="G175">
            <v>0</v>
          </cell>
          <cell r="H175">
            <v>0</v>
          </cell>
          <cell r="I175">
            <v>0</v>
          </cell>
          <cell r="J175">
            <v>0</v>
          </cell>
          <cell r="K175">
            <v>-0.91664579168236793</v>
          </cell>
          <cell r="L175">
            <v>0</v>
          </cell>
          <cell r="M175">
            <v>0</v>
          </cell>
          <cell r="N175">
            <v>0</v>
          </cell>
          <cell r="O175">
            <v>0</v>
          </cell>
          <cell r="P175">
            <v>0</v>
          </cell>
          <cell r="Q175">
            <v>0</v>
          </cell>
          <cell r="R175">
            <v>0</v>
          </cell>
          <cell r="S175">
            <v>0</v>
          </cell>
          <cell r="T175">
            <v>0</v>
          </cell>
          <cell r="U175">
            <v>0</v>
          </cell>
          <cell r="V175">
            <v>0</v>
          </cell>
          <cell r="W175">
            <v>0</v>
          </cell>
          <cell r="X175">
            <v>0</v>
          </cell>
          <cell r="Y175">
            <v>0</v>
          </cell>
          <cell r="Z175">
            <v>0</v>
          </cell>
          <cell r="AA175">
            <v>0</v>
          </cell>
          <cell r="AB175">
            <v>0</v>
          </cell>
          <cell r="AC175">
            <v>0</v>
          </cell>
          <cell r="AD175">
            <v>0</v>
          </cell>
          <cell r="AE175">
            <v>0</v>
          </cell>
          <cell r="AF175">
            <v>0</v>
          </cell>
          <cell r="AG175">
            <v>0</v>
          </cell>
          <cell r="AH175">
            <v>0</v>
          </cell>
          <cell r="AI175">
            <v>0</v>
          </cell>
          <cell r="AJ175">
            <v>0</v>
          </cell>
          <cell r="AK175">
            <v>0</v>
          </cell>
          <cell r="AL175">
            <v>0.91664579168236793</v>
          </cell>
          <cell r="AM175" t="str">
            <v>dec</v>
          </cell>
        </row>
        <row r="176">
          <cell r="A176" t="str">
            <v>2015NAABBGeneric AABB - Revenue</v>
          </cell>
          <cell r="B176" t="str">
            <v>2015N</v>
          </cell>
          <cell r="C176" t="str">
            <v>AABB</v>
          </cell>
          <cell r="D176" t="str">
            <v>Generic AABB - Revenue</v>
          </cell>
          <cell r="E176">
            <v>1.95</v>
          </cell>
          <cell r="F176">
            <v>0</v>
          </cell>
          <cell r="G176">
            <v>0</v>
          </cell>
          <cell r="H176">
            <v>0</v>
          </cell>
          <cell r="I176">
            <v>0</v>
          </cell>
          <cell r="J176">
            <v>0</v>
          </cell>
          <cell r="K176">
            <v>-0.93607868246603421</v>
          </cell>
          <cell r="L176">
            <v>0</v>
          </cell>
          <cell r="M176">
            <v>0</v>
          </cell>
          <cell r="N176">
            <v>0</v>
          </cell>
          <cell r="O176">
            <v>0</v>
          </cell>
          <cell r="P176">
            <v>0</v>
          </cell>
          <cell r="Q176">
            <v>0</v>
          </cell>
          <cell r="R176">
            <v>0</v>
          </cell>
          <cell r="S176">
            <v>0</v>
          </cell>
          <cell r="T176">
            <v>0</v>
          </cell>
          <cell r="U176">
            <v>0</v>
          </cell>
          <cell r="V176">
            <v>0</v>
          </cell>
          <cell r="W176">
            <v>0</v>
          </cell>
          <cell r="X176">
            <v>0</v>
          </cell>
          <cell r="Y176">
            <v>0</v>
          </cell>
          <cell r="Z176">
            <v>0</v>
          </cell>
          <cell r="AA176">
            <v>0</v>
          </cell>
          <cell r="AB176">
            <v>0</v>
          </cell>
          <cell r="AC176">
            <v>0</v>
          </cell>
          <cell r="AD176">
            <v>0</v>
          </cell>
          <cell r="AE176">
            <v>0</v>
          </cell>
          <cell r="AF176">
            <v>0</v>
          </cell>
          <cell r="AG176">
            <v>0</v>
          </cell>
          <cell r="AH176">
            <v>0</v>
          </cell>
          <cell r="AI176">
            <v>0</v>
          </cell>
          <cell r="AJ176">
            <v>0</v>
          </cell>
          <cell r="AK176">
            <v>0</v>
          </cell>
          <cell r="AL176">
            <v>0.93607868246603421</v>
          </cell>
          <cell r="AM176" t="str">
            <v>dec</v>
          </cell>
        </row>
        <row r="177">
          <cell r="A177" t="str">
            <v>2016NAABBGeneric AABB - Revenue</v>
          </cell>
          <cell r="B177" t="str">
            <v>2016N</v>
          </cell>
          <cell r="C177" t="str">
            <v>AABB</v>
          </cell>
          <cell r="D177" t="str">
            <v>Generic AABB - Revenue</v>
          </cell>
          <cell r="E177">
            <v>1.62</v>
          </cell>
          <cell r="F177">
            <v>0</v>
          </cell>
          <cell r="G177">
            <v>0</v>
          </cell>
          <cell r="H177">
            <v>0</v>
          </cell>
          <cell r="I177">
            <v>0</v>
          </cell>
          <cell r="J177">
            <v>0</v>
          </cell>
          <cell r="K177">
            <v>-0.95423860890587531</v>
          </cell>
          <cell r="L177">
            <v>0</v>
          </cell>
          <cell r="M177">
            <v>0</v>
          </cell>
          <cell r="N177">
            <v>0</v>
          </cell>
          <cell r="O177">
            <v>0</v>
          </cell>
          <cell r="P177">
            <v>0</v>
          </cell>
          <cell r="Q177">
            <v>0</v>
          </cell>
          <cell r="R177">
            <v>0</v>
          </cell>
          <cell r="S177">
            <v>0</v>
          </cell>
          <cell r="T177">
            <v>0</v>
          </cell>
          <cell r="U177">
            <v>0</v>
          </cell>
          <cell r="V177">
            <v>0</v>
          </cell>
          <cell r="W177">
            <v>0</v>
          </cell>
          <cell r="X177">
            <v>0</v>
          </cell>
          <cell r="Y177">
            <v>0</v>
          </cell>
          <cell r="Z177">
            <v>0</v>
          </cell>
          <cell r="AA177">
            <v>0</v>
          </cell>
          <cell r="AB177">
            <v>0</v>
          </cell>
          <cell r="AC177">
            <v>0</v>
          </cell>
          <cell r="AD177">
            <v>0</v>
          </cell>
          <cell r="AE177">
            <v>0</v>
          </cell>
          <cell r="AF177">
            <v>0</v>
          </cell>
          <cell r="AG177">
            <v>0</v>
          </cell>
          <cell r="AH177">
            <v>0</v>
          </cell>
          <cell r="AI177">
            <v>0</v>
          </cell>
          <cell r="AJ177">
            <v>0</v>
          </cell>
          <cell r="AK177">
            <v>0</v>
          </cell>
          <cell r="AL177">
            <v>0.95423860890587531</v>
          </cell>
          <cell r="AM177" t="str">
            <v>dec</v>
          </cell>
        </row>
        <row r="178">
          <cell r="A178" t="str">
            <v>2017NAABBGeneric AABB - Revenue</v>
          </cell>
          <cell r="B178" t="str">
            <v>2017N</v>
          </cell>
          <cell r="C178" t="str">
            <v>AABB</v>
          </cell>
          <cell r="D178" t="str">
            <v>Generic AABB - Revenue</v>
          </cell>
          <cell r="E178">
            <v>1.54</v>
          </cell>
          <cell r="F178">
            <v>0</v>
          </cell>
          <cell r="G178">
            <v>0</v>
          </cell>
          <cell r="H178">
            <v>0</v>
          </cell>
          <cell r="I178">
            <v>0</v>
          </cell>
          <cell r="J178">
            <v>0</v>
          </cell>
          <cell r="K178">
            <v>-0.96893388348302589</v>
          </cell>
          <cell r="L178">
            <v>0</v>
          </cell>
          <cell r="M178">
            <v>0</v>
          </cell>
          <cell r="N178">
            <v>0</v>
          </cell>
          <cell r="O178">
            <v>0</v>
          </cell>
          <cell r="P178">
            <v>0</v>
          </cell>
          <cell r="Q178">
            <v>0</v>
          </cell>
          <cell r="R178">
            <v>0</v>
          </cell>
          <cell r="S178">
            <v>0</v>
          </cell>
          <cell r="T178">
            <v>0</v>
          </cell>
          <cell r="U178">
            <v>0</v>
          </cell>
          <cell r="V178">
            <v>0</v>
          </cell>
          <cell r="W178">
            <v>0</v>
          </cell>
          <cell r="X178">
            <v>0</v>
          </cell>
          <cell r="Y178">
            <v>0</v>
          </cell>
          <cell r="Z178">
            <v>0</v>
          </cell>
          <cell r="AA178">
            <v>0</v>
          </cell>
          <cell r="AB178">
            <v>0</v>
          </cell>
          <cell r="AC178">
            <v>0</v>
          </cell>
          <cell r="AD178">
            <v>0</v>
          </cell>
          <cell r="AE178">
            <v>0</v>
          </cell>
          <cell r="AF178">
            <v>0</v>
          </cell>
          <cell r="AG178">
            <v>0</v>
          </cell>
          <cell r="AH178">
            <v>0</v>
          </cell>
          <cell r="AI178">
            <v>0</v>
          </cell>
          <cell r="AJ178">
            <v>0</v>
          </cell>
          <cell r="AK178">
            <v>0</v>
          </cell>
          <cell r="AL178">
            <v>0.96893388348302589</v>
          </cell>
          <cell r="AM178" t="str">
            <v>dec</v>
          </cell>
        </row>
        <row r="179">
          <cell r="A179" t="str">
            <v>2010RAdjustmentsMtce &amp; Oper Contracts</v>
          </cell>
          <cell r="B179" t="str">
            <v>2010R</v>
          </cell>
          <cell r="C179" t="str">
            <v>Adjustments</v>
          </cell>
          <cell r="D179" t="str">
            <v>Mtce &amp; Oper Contracts</v>
          </cell>
          <cell r="E179">
            <v>0.96</v>
          </cell>
          <cell r="F179">
            <v>0</v>
          </cell>
          <cell r="G179">
            <v>0</v>
          </cell>
          <cell r="H179">
            <v>0</v>
          </cell>
          <cell r="I179">
            <v>0</v>
          </cell>
          <cell r="J179">
            <v>0</v>
          </cell>
          <cell r="K179">
            <v>0</v>
          </cell>
          <cell r="L179">
            <v>0</v>
          </cell>
          <cell r="M179">
            <v>0</v>
          </cell>
          <cell r="N179">
            <v>0</v>
          </cell>
          <cell r="O179">
            <v>0</v>
          </cell>
          <cell r="P179">
            <v>0</v>
          </cell>
          <cell r="Q179">
            <v>0</v>
          </cell>
          <cell r="R179">
            <v>0</v>
          </cell>
          <cell r="S179">
            <v>0</v>
          </cell>
          <cell r="T179">
            <v>0</v>
          </cell>
          <cell r="U179">
            <v>0</v>
          </cell>
          <cell r="V179">
            <v>0</v>
          </cell>
          <cell r="W179">
            <v>0</v>
          </cell>
          <cell r="X179">
            <v>0</v>
          </cell>
          <cell r="Y179">
            <v>0</v>
          </cell>
          <cell r="Z179">
            <v>0</v>
          </cell>
          <cell r="AA179">
            <v>0</v>
          </cell>
          <cell r="AB179">
            <v>0</v>
          </cell>
          <cell r="AC179">
            <v>0</v>
          </cell>
          <cell r="AD179">
            <v>0</v>
          </cell>
          <cell r="AE179">
            <v>0</v>
          </cell>
          <cell r="AF179">
            <v>0</v>
          </cell>
          <cell r="AG179">
            <v>0</v>
          </cell>
          <cell r="AH179">
            <v>0</v>
          </cell>
          <cell r="AI179">
            <v>0</v>
          </cell>
          <cell r="AJ179">
            <v>0</v>
          </cell>
          <cell r="AK179">
            <v>0</v>
          </cell>
          <cell r="AL179">
            <v>0</v>
          </cell>
          <cell r="AM179" t="str">
            <v>dec</v>
          </cell>
        </row>
        <row r="180">
          <cell r="A180" t="str">
            <v>2011RAdjustmentsMtce &amp; Oper Contracts</v>
          </cell>
          <cell r="B180" t="str">
            <v>2011R</v>
          </cell>
          <cell r="C180" t="str">
            <v>Adjustments</v>
          </cell>
          <cell r="D180" t="str">
            <v>Mtce &amp; Oper Contracts</v>
          </cell>
          <cell r="E180">
            <v>1.2</v>
          </cell>
          <cell r="F180">
            <v>0</v>
          </cell>
          <cell r="G180">
            <v>0</v>
          </cell>
          <cell r="H180">
            <v>0</v>
          </cell>
          <cell r="I180">
            <v>0</v>
          </cell>
          <cell r="J180">
            <v>0</v>
          </cell>
          <cell r="K180">
            <v>0</v>
          </cell>
          <cell r="L180">
            <v>0</v>
          </cell>
          <cell r="M180">
            <v>0</v>
          </cell>
          <cell r="N180">
            <v>0</v>
          </cell>
          <cell r="O180">
            <v>0</v>
          </cell>
          <cell r="P180">
            <v>0</v>
          </cell>
          <cell r="Q180">
            <v>0</v>
          </cell>
          <cell r="R180">
            <v>0</v>
          </cell>
          <cell r="S180">
            <v>0</v>
          </cell>
          <cell r="T180">
            <v>0</v>
          </cell>
          <cell r="U180">
            <v>0</v>
          </cell>
          <cell r="V180">
            <v>0</v>
          </cell>
          <cell r="W180">
            <v>0</v>
          </cell>
          <cell r="X180">
            <v>0</v>
          </cell>
          <cell r="Y180">
            <v>0</v>
          </cell>
          <cell r="Z180">
            <v>0</v>
          </cell>
          <cell r="AA180">
            <v>0</v>
          </cell>
          <cell r="AB180">
            <v>0</v>
          </cell>
          <cell r="AC180">
            <v>0</v>
          </cell>
          <cell r="AD180">
            <v>0</v>
          </cell>
          <cell r="AE180">
            <v>0</v>
          </cell>
          <cell r="AF180">
            <v>0</v>
          </cell>
          <cell r="AG180">
            <v>0</v>
          </cell>
          <cell r="AH180">
            <v>0</v>
          </cell>
          <cell r="AI180">
            <v>0</v>
          </cell>
          <cell r="AJ180">
            <v>0</v>
          </cell>
          <cell r="AK180">
            <v>0</v>
          </cell>
          <cell r="AL180">
            <v>0</v>
          </cell>
          <cell r="AM180" t="str">
            <v>dec</v>
          </cell>
        </row>
        <row r="181">
          <cell r="A181" t="str">
            <v>2012RAdjustmentsMtce &amp; Oper Contracts</v>
          </cell>
          <cell r="B181" t="str">
            <v>2012R</v>
          </cell>
          <cell r="C181" t="str">
            <v>Adjustments</v>
          </cell>
          <cell r="D181" t="str">
            <v>Mtce &amp; Oper Contracts</v>
          </cell>
          <cell r="E181">
            <v>2.13</v>
          </cell>
          <cell r="F181">
            <v>0</v>
          </cell>
          <cell r="G181">
            <v>0</v>
          </cell>
          <cell r="H181">
            <v>0</v>
          </cell>
          <cell r="I181">
            <v>0</v>
          </cell>
          <cell r="J181">
            <v>0</v>
          </cell>
          <cell r="K181">
            <v>0</v>
          </cell>
          <cell r="L181">
            <v>0</v>
          </cell>
          <cell r="M181">
            <v>0</v>
          </cell>
          <cell r="N181">
            <v>0</v>
          </cell>
          <cell r="O181">
            <v>0</v>
          </cell>
          <cell r="P181">
            <v>0</v>
          </cell>
          <cell r="Q181">
            <v>0</v>
          </cell>
          <cell r="R181">
            <v>0</v>
          </cell>
          <cell r="S181">
            <v>0</v>
          </cell>
          <cell r="T181">
            <v>0</v>
          </cell>
          <cell r="U181">
            <v>0</v>
          </cell>
          <cell r="V181">
            <v>0</v>
          </cell>
          <cell r="W181">
            <v>0</v>
          </cell>
          <cell r="X181">
            <v>0</v>
          </cell>
          <cell r="Y181">
            <v>0</v>
          </cell>
          <cell r="Z181">
            <v>0</v>
          </cell>
          <cell r="AA181">
            <v>0</v>
          </cell>
          <cell r="AB181">
            <v>0</v>
          </cell>
          <cell r="AC181">
            <v>0</v>
          </cell>
          <cell r="AD181">
            <v>0</v>
          </cell>
          <cell r="AE181">
            <v>0</v>
          </cell>
          <cell r="AF181">
            <v>0</v>
          </cell>
          <cell r="AG181">
            <v>0</v>
          </cell>
          <cell r="AH181">
            <v>0</v>
          </cell>
          <cell r="AI181">
            <v>0</v>
          </cell>
          <cell r="AJ181">
            <v>0</v>
          </cell>
          <cell r="AK181">
            <v>0</v>
          </cell>
          <cell r="AL181">
            <v>0</v>
          </cell>
          <cell r="AM181" t="str">
            <v>dec</v>
          </cell>
        </row>
        <row r="182">
          <cell r="A182" t="str">
            <v>2013RAdjustmentsMtce &amp; Oper Contracts</v>
          </cell>
          <cell r="B182" t="str">
            <v>2013R</v>
          </cell>
          <cell r="C182" t="str">
            <v>Adjustments</v>
          </cell>
          <cell r="D182" t="str">
            <v>Mtce &amp; Oper Contracts</v>
          </cell>
          <cell r="E182">
            <v>2.09</v>
          </cell>
          <cell r="F182">
            <v>0</v>
          </cell>
          <cell r="G182">
            <v>0</v>
          </cell>
          <cell r="H182">
            <v>0</v>
          </cell>
          <cell r="I182">
            <v>0</v>
          </cell>
          <cell r="J182">
            <v>0</v>
          </cell>
          <cell r="K182">
            <v>0</v>
          </cell>
          <cell r="L182">
            <v>0</v>
          </cell>
          <cell r="M182">
            <v>0</v>
          </cell>
          <cell r="N182">
            <v>0</v>
          </cell>
          <cell r="O182">
            <v>0</v>
          </cell>
          <cell r="P182">
            <v>0</v>
          </cell>
          <cell r="Q182">
            <v>0</v>
          </cell>
          <cell r="R182">
            <v>0</v>
          </cell>
          <cell r="S182">
            <v>0</v>
          </cell>
          <cell r="T182">
            <v>0</v>
          </cell>
          <cell r="U182">
            <v>0</v>
          </cell>
          <cell r="V182">
            <v>0</v>
          </cell>
          <cell r="W182">
            <v>0</v>
          </cell>
          <cell r="X182">
            <v>0</v>
          </cell>
          <cell r="Y182">
            <v>0</v>
          </cell>
          <cell r="Z182">
            <v>0</v>
          </cell>
          <cell r="AA182">
            <v>0</v>
          </cell>
          <cell r="AB182">
            <v>0</v>
          </cell>
          <cell r="AC182">
            <v>0</v>
          </cell>
          <cell r="AD182">
            <v>0</v>
          </cell>
          <cell r="AE182">
            <v>0</v>
          </cell>
          <cell r="AF182">
            <v>0</v>
          </cell>
          <cell r="AG182">
            <v>0</v>
          </cell>
          <cell r="AH182">
            <v>0</v>
          </cell>
          <cell r="AI182">
            <v>0</v>
          </cell>
          <cell r="AJ182">
            <v>0</v>
          </cell>
          <cell r="AK182">
            <v>0</v>
          </cell>
          <cell r="AL182">
            <v>0</v>
          </cell>
          <cell r="AM182" t="str">
            <v>dec</v>
          </cell>
        </row>
        <row r="183">
          <cell r="A183" t="str">
            <v>2014RAdjustmentsMtce &amp; Oper Contracts</v>
          </cell>
          <cell r="B183" t="str">
            <v>2014R</v>
          </cell>
          <cell r="C183" t="str">
            <v>Adjustments</v>
          </cell>
          <cell r="D183" t="str">
            <v>Mtce &amp; Oper Contracts</v>
          </cell>
          <cell r="E183">
            <v>1.74</v>
          </cell>
          <cell r="F183">
            <v>0</v>
          </cell>
          <cell r="G183">
            <v>0</v>
          </cell>
          <cell r="H183">
            <v>0</v>
          </cell>
          <cell r="I183">
            <v>0</v>
          </cell>
          <cell r="J183">
            <v>0</v>
          </cell>
          <cell r="K183">
            <v>0</v>
          </cell>
          <cell r="L183">
            <v>0</v>
          </cell>
          <cell r="M183">
            <v>0</v>
          </cell>
          <cell r="N183">
            <v>0</v>
          </cell>
          <cell r="O183">
            <v>0</v>
          </cell>
          <cell r="P183">
            <v>0</v>
          </cell>
          <cell r="Q183">
            <v>0</v>
          </cell>
          <cell r="R183">
            <v>0</v>
          </cell>
          <cell r="S183">
            <v>0</v>
          </cell>
          <cell r="T183">
            <v>0</v>
          </cell>
          <cell r="U183">
            <v>0</v>
          </cell>
          <cell r="V183">
            <v>0</v>
          </cell>
          <cell r="W183">
            <v>0</v>
          </cell>
          <cell r="X183">
            <v>0</v>
          </cell>
          <cell r="Y183">
            <v>0</v>
          </cell>
          <cell r="Z183">
            <v>0</v>
          </cell>
          <cell r="AA183">
            <v>0</v>
          </cell>
          <cell r="AB183">
            <v>0</v>
          </cell>
          <cell r="AC183">
            <v>0</v>
          </cell>
          <cell r="AD183">
            <v>0</v>
          </cell>
          <cell r="AE183">
            <v>0</v>
          </cell>
          <cell r="AF183">
            <v>0</v>
          </cell>
          <cell r="AG183">
            <v>0</v>
          </cell>
          <cell r="AH183">
            <v>0</v>
          </cell>
          <cell r="AI183">
            <v>0</v>
          </cell>
          <cell r="AJ183">
            <v>0</v>
          </cell>
          <cell r="AK183">
            <v>0</v>
          </cell>
          <cell r="AL183">
            <v>0</v>
          </cell>
          <cell r="AM183" t="str">
            <v>dec</v>
          </cell>
        </row>
        <row r="184">
          <cell r="A184" t="str">
            <v>2015RAdjustmentsMtce &amp; Oper Contracts</v>
          </cell>
          <cell r="B184" t="str">
            <v>2015R</v>
          </cell>
          <cell r="C184" t="str">
            <v>Adjustments</v>
          </cell>
          <cell r="D184" t="str">
            <v>Mtce &amp; Oper Contracts</v>
          </cell>
          <cell r="E184">
            <v>1.95</v>
          </cell>
          <cell r="F184">
            <v>0</v>
          </cell>
          <cell r="G184">
            <v>0</v>
          </cell>
          <cell r="H184">
            <v>0</v>
          </cell>
          <cell r="I184">
            <v>0</v>
          </cell>
          <cell r="J184">
            <v>0</v>
          </cell>
          <cell r="K184">
            <v>0</v>
          </cell>
          <cell r="L184">
            <v>0</v>
          </cell>
          <cell r="M184">
            <v>0</v>
          </cell>
          <cell r="N184">
            <v>0</v>
          </cell>
          <cell r="O184">
            <v>0</v>
          </cell>
          <cell r="P184">
            <v>0</v>
          </cell>
          <cell r="Q184">
            <v>0</v>
          </cell>
          <cell r="R184">
            <v>0</v>
          </cell>
          <cell r="S184">
            <v>0</v>
          </cell>
          <cell r="T184">
            <v>0</v>
          </cell>
          <cell r="U184">
            <v>0</v>
          </cell>
          <cell r="V184">
            <v>0</v>
          </cell>
          <cell r="W184">
            <v>0</v>
          </cell>
          <cell r="X184">
            <v>0</v>
          </cell>
          <cell r="Y184">
            <v>0</v>
          </cell>
          <cell r="Z184">
            <v>0</v>
          </cell>
          <cell r="AA184">
            <v>0</v>
          </cell>
          <cell r="AB184">
            <v>0</v>
          </cell>
          <cell r="AC184">
            <v>0</v>
          </cell>
          <cell r="AD184">
            <v>0</v>
          </cell>
          <cell r="AE184">
            <v>0</v>
          </cell>
          <cell r="AF184">
            <v>0</v>
          </cell>
          <cell r="AG184">
            <v>0</v>
          </cell>
          <cell r="AH184">
            <v>0</v>
          </cell>
          <cell r="AI184">
            <v>0</v>
          </cell>
          <cell r="AJ184">
            <v>0</v>
          </cell>
          <cell r="AK184">
            <v>0</v>
          </cell>
          <cell r="AL184">
            <v>0</v>
          </cell>
          <cell r="AM184" t="str">
            <v>dec</v>
          </cell>
        </row>
        <row r="185">
          <cell r="A185" t="str">
            <v>2016RAdjustmentsMtce &amp; Oper Contracts</v>
          </cell>
          <cell r="B185" t="str">
            <v>2016R</v>
          </cell>
          <cell r="C185" t="str">
            <v>Adjustments</v>
          </cell>
          <cell r="D185" t="str">
            <v>Mtce &amp; Oper Contracts</v>
          </cell>
          <cell r="E185">
            <v>1.62</v>
          </cell>
          <cell r="F185">
            <v>0</v>
          </cell>
          <cell r="G185">
            <v>0</v>
          </cell>
          <cell r="H185">
            <v>0</v>
          </cell>
          <cell r="I185">
            <v>0</v>
          </cell>
          <cell r="J185">
            <v>0</v>
          </cell>
          <cell r="K185">
            <v>0</v>
          </cell>
          <cell r="L185">
            <v>0</v>
          </cell>
          <cell r="M185">
            <v>0</v>
          </cell>
          <cell r="N185">
            <v>0</v>
          </cell>
          <cell r="O185">
            <v>0</v>
          </cell>
          <cell r="P185">
            <v>0</v>
          </cell>
          <cell r="Q185">
            <v>0</v>
          </cell>
          <cell r="R185">
            <v>0</v>
          </cell>
          <cell r="S185">
            <v>0</v>
          </cell>
          <cell r="T185">
            <v>0</v>
          </cell>
          <cell r="U185">
            <v>0</v>
          </cell>
          <cell r="V185">
            <v>0</v>
          </cell>
          <cell r="W185">
            <v>0</v>
          </cell>
          <cell r="X185">
            <v>0</v>
          </cell>
          <cell r="Y185">
            <v>0</v>
          </cell>
          <cell r="Z185">
            <v>0</v>
          </cell>
          <cell r="AA185">
            <v>0</v>
          </cell>
          <cell r="AB185">
            <v>0</v>
          </cell>
          <cell r="AC185">
            <v>0</v>
          </cell>
          <cell r="AD185">
            <v>0</v>
          </cell>
          <cell r="AE185">
            <v>0</v>
          </cell>
          <cell r="AF185">
            <v>0</v>
          </cell>
          <cell r="AG185">
            <v>0</v>
          </cell>
          <cell r="AH185">
            <v>0</v>
          </cell>
          <cell r="AI185">
            <v>0</v>
          </cell>
          <cell r="AJ185">
            <v>0</v>
          </cell>
          <cell r="AK185">
            <v>0</v>
          </cell>
          <cell r="AL185">
            <v>0</v>
          </cell>
          <cell r="AM185" t="str">
            <v>dec</v>
          </cell>
        </row>
        <row r="186">
          <cell r="A186" t="str">
            <v>2017RAdjustmentsMtce &amp; Oper Contracts</v>
          </cell>
          <cell r="B186" t="str">
            <v>2017R</v>
          </cell>
          <cell r="C186" t="str">
            <v>Adjustments</v>
          </cell>
          <cell r="D186" t="str">
            <v>Mtce &amp; Oper Contracts</v>
          </cell>
          <cell r="E186">
            <v>1.54</v>
          </cell>
          <cell r="F186">
            <v>0</v>
          </cell>
          <cell r="G186">
            <v>0</v>
          </cell>
          <cell r="H186">
            <v>0</v>
          </cell>
          <cell r="I186">
            <v>0</v>
          </cell>
          <cell r="J186">
            <v>0</v>
          </cell>
          <cell r="K186">
            <v>0</v>
          </cell>
          <cell r="L186">
            <v>0</v>
          </cell>
          <cell r="M186">
            <v>0</v>
          </cell>
          <cell r="N186">
            <v>0</v>
          </cell>
          <cell r="O186">
            <v>0</v>
          </cell>
          <cell r="P186">
            <v>0</v>
          </cell>
          <cell r="Q186">
            <v>0</v>
          </cell>
          <cell r="R186">
            <v>0</v>
          </cell>
          <cell r="S186">
            <v>0</v>
          </cell>
          <cell r="T186">
            <v>0</v>
          </cell>
          <cell r="U186">
            <v>0</v>
          </cell>
          <cell r="V186">
            <v>0</v>
          </cell>
          <cell r="W186">
            <v>0</v>
          </cell>
          <cell r="X186">
            <v>0</v>
          </cell>
          <cell r="Y186">
            <v>0</v>
          </cell>
          <cell r="Z186">
            <v>0</v>
          </cell>
          <cell r="AA186">
            <v>0</v>
          </cell>
          <cell r="AB186">
            <v>0</v>
          </cell>
          <cell r="AC186">
            <v>0</v>
          </cell>
          <cell r="AD186">
            <v>0</v>
          </cell>
          <cell r="AE186">
            <v>0</v>
          </cell>
          <cell r="AF186">
            <v>0</v>
          </cell>
          <cell r="AG186">
            <v>0</v>
          </cell>
          <cell r="AH186">
            <v>0</v>
          </cell>
          <cell r="AI186">
            <v>0</v>
          </cell>
          <cell r="AJ186">
            <v>0</v>
          </cell>
          <cell r="AK186">
            <v>0</v>
          </cell>
          <cell r="AL186">
            <v>0</v>
          </cell>
          <cell r="AM186" t="str">
            <v>dec</v>
          </cell>
        </row>
        <row r="187">
          <cell r="A187" t="str">
            <v>2010NAdj - groupTotal Labor adj</v>
          </cell>
          <cell r="B187" t="str">
            <v>2010N</v>
          </cell>
          <cell r="C187" t="str">
            <v>Adj - group</v>
          </cell>
          <cell r="D187" t="str">
            <v>Total Labor adj</v>
          </cell>
          <cell r="E187">
            <v>0.96</v>
          </cell>
          <cell r="F187">
            <v>0</v>
          </cell>
          <cell r="G187">
            <v>0</v>
          </cell>
          <cell r="H187">
            <v>0</v>
          </cell>
          <cell r="I187">
            <v>0</v>
          </cell>
          <cell r="J187">
            <v>0</v>
          </cell>
          <cell r="K187">
            <v>0</v>
          </cell>
          <cell r="L187">
            <v>0</v>
          </cell>
          <cell r="M187">
            <v>0</v>
          </cell>
          <cell r="N187">
            <v>0</v>
          </cell>
          <cell r="O187">
            <v>0</v>
          </cell>
          <cell r="P187">
            <v>0</v>
          </cell>
          <cell r="Q187">
            <v>0</v>
          </cell>
          <cell r="R187">
            <v>0</v>
          </cell>
          <cell r="S187">
            <v>0</v>
          </cell>
          <cell r="T187">
            <v>0</v>
          </cell>
          <cell r="U187">
            <v>0</v>
          </cell>
          <cell r="V187">
            <v>0</v>
          </cell>
          <cell r="W187">
            <v>0</v>
          </cell>
          <cell r="X187">
            <v>0</v>
          </cell>
          <cell r="Y187">
            <v>0</v>
          </cell>
          <cell r="Z187">
            <v>0</v>
          </cell>
          <cell r="AA187">
            <v>0</v>
          </cell>
          <cell r="AB187">
            <v>0</v>
          </cell>
          <cell r="AC187">
            <v>0</v>
          </cell>
          <cell r="AD187">
            <v>0</v>
          </cell>
          <cell r="AE187">
            <v>0</v>
          </cell>
          <cell r="AF187">
            <v>0</v>
          </cell>
          <cell r="AG187">
            <v>0</v>
          </cell>
          <cell r="AH187">
            <v>0</v>
          </cell>
          <cell r="AI187">
            <v>0</v>
          </cell>
          <cell r="AJ187">
            <v>0</v>
          </cell>
          <cell r="AK187">
            <v>0</v>
          </cell>
          <cell r="AL187">
            <v>0</v>
          </cell>
          <cell r="AM187" t="str">
            <v>dec</v>
          </cell>
        </row>
        <row r="188">
          <cell r="A188" t="str">
            <v>2011NAdj - groupTotal Labor adj</v>
          </cell>
          <cell r="B188" t="str">
            <v>2011N</v>
          </cell>
          <cell r="C188" t="str">
            <v>Adj - group</v>
          </cell>
          <cell r="D188" t="str">
            <v>Total Labor adj</v>
          </cell>
          <cell r="E188">
            <v>1.2</v>
          </cell>
          <cell r="F188">
            <v>0</v>
          </cell>
          <cell r="G188">
            <v>0</v>
          </cell>
          <cell r="H188">
            <v>0</v>
          </cell>
          <cell r="I188">
            <v>0</v>
          </cell>
          <cell r="J188">
            <v>0</v>
          </cell>
          <cell r="K188">
            <v>0</v>
          </cell>
          <cell r="L188">
            <v>0</v>
          </cell>
          <cell r="M188">
            <v>-0.19800000000000001</v>
          </cell>
          <cell r="N188">
            <v>0.12293130999999935</v>
          </cell>
          <cell r="O188">
            <v>0</v>
          </cell>
          <cell r="P188">
            <v>0</v>
          </cell>
          <cell r="Q188">
            <v>0.16217554999999972</v>
          </cell>
          <cell r="R188">
            <v>-0.61118207000000169</v>
          </cell>
          <cell r="S188">
            <v>0</v>
          </cell>
          <cell r="T188">
            <v>0</v>
          </cell>
          <cell r="U188">
            <v>0</v>
          </cell>
          <cell r="V188">
            <v>0</v>
          </cell>
          <cell r="W188">
            <v>0</v>
          </cell>
          <cell r="X188">
            <v>0</v>
          </cell>
          <cell r="Y188">
            <v>0</v>
          </cell>
          <cell r="Z188">
            <v>0</v>
          </cell>
          <cell r="AA188">
            <v>0</v>
          </cell>
          <cell r="AB188">
            <v>0</v>
          </cell>
          <cell r="AC188">
            <v>0</v>
          </cell>
          <cell r="AD188">
            <v>0</v>
          </cell>
          <cell r="AE188">
            <v>0</v>
          </cell>
          <cell r="AF188">
            <v>0</v>
          </cell>
          <cell r="AG188">
            <v>0</v>
          </cell>
          <cell r="AH188">
            <v>0</v>
          </cell>
          <cell r="AI188">
            <v>0</v>
          </cell>
          <cell r="AJ188">
            <v>0</v>
          </cell>
          <cell r="AK188">
            <v>0</v>
          </cell>
          <cell r="AL188">
            <v>-0.19800000000000001</v>
          </cell>
          <cell r="AM188" t="str">
            <v>inc</v>
          </cell>
        </row>
        <row r="189">
          <cell r="A189" t="str">
            <v>2012NAdj - groupTotal Labor adj</v>
          </cell>
          <cell r="B189" t="str">
            <v>2012N</v>
          </cell>
          <cell r="C189" t="str">
            <v>Adj - group</v>
          </cell>
          <cell r="D189" t="str">
            <v>Total Labor adj</v>
          </cell>
          <cell r="E189">
            <v>2.13</v>
          </cell>
          <cell r="F189">
            <v>0</v>
          </cell>
          <cell r="G189">
            <v>0</v>
          </cell>
          <cell r="H189">
            <v>0</v>
          </cell>
          <cell r="I189">
            <v>0</v>
          </cell>
          <cell r="J189">
            <v>0</v>
          </cell>
          <cell r="K189">
            <v>0</v>
          </cell>
          <cell r="L189">
            <v>0</v>
          </cell>
          <cell r="M189">
            <v>0.182</v>
          </cell>
          <cell r="N189">
            <v>0.13773590872400021</v>
          </cell>
          <cell r="O189">
            <v>0</v>
          </cell>
          <cell r="P189">
            <v>0</v>
          </cell>
          <cell r="Q189">
            <v>0.27349113122000013</v>
          </cell>
          <cell r="R189">
            <v>-0.36387498422800224</v>
          </cell>
          <cell r="S189">
            <v>0</v>
          </cell>
          <cell r="T189">
            <v>0</v>
          </cell>
          <cell r="U189">
            <v>0</v>
          </cell>
          <cell r="V189">
            <v>0</v>
          </cell>
          <cell r="W189">
            <v>0</v>
          </cell>
          <cell r="X189">
            <v>0</v>
          </cell>
          <cell r="Y189">
            <v>0</v>
          </cell>
          <cell r="Z189">
            <v>0</v>
          </cell>
          <cell r="AA189">
            <v>0</v>
          </cell>
          <cell r="AB189">
            <v>0</v>
          </cell>
          <cell r="AC189">
            <v>0</v>
          </cell>
          <cell r="AD189">
            <v>0</v>
          </cell>
          <cell r="AE189">
            <v>0</v>
          </cell>
          <cell r="AF189">
            <v>0</v>
          </cell>
          <cell r="AG189">
            <v>0</v>
          </cell>
          <cell r="AH189">
            <v>0</v>
          </cell>
          <cell r="AI189">
            <v>0</v>
          </cell>
          <cell r="AJ189">
            <v>0</v>
          </cell>
          <cell r="AK189">
            <v>0</v>
          </cell>
          <cell r="AL189">
            <v>0.182</v>
          </cell>
          <cell r="AM189" t="str">
            <v>dec</v>
          </cell>
        </row>
        <row r="190">
          <cell r="A190" t="str">
            <v>2013NAdj - groupTotal Labor adj</v>
          </cell>
          <cell r="B190" t="str">
            <v>2013N</v>
          </cell>
          <cell r="C190" t="str">
            <v>Adj - group</v>
          </cell>
          <cell r="D190" t="str">
            <v>Total Labor adj</v>
          </cell>
          <cell r="E190">
            <v>2.09</v>
          </cell>
          <cell r="F190">
            <v>0</v>
          </cell>
          <cell r="G190">
            <v>0</v>
          </cell>
          <cell r="H190">
            <v>0</v>
          </cell>
          <cell r="I190">
            <v>0</v>
          </cell>
          <cell r="J190">
            <v>0</v>
          </cell>
          <cell r="K190">
            <v>0</v>
          </cell>
          <cell r="L190">
            <v>0</v>
          </cell>
          <cell r="M190">
            <v>5.1999999999999998E-2</v>
          </cell>
          <cell r="N190">
            <v>0.14594572126196947</v>
          </cell>
          <cell r="O190">
            <v>0</v>
          </cell>
          <cell r="P190">
            <v>0</v>
          </cell>
          <cell r="Q190">
            <v>0.38142635029688776</v>
          </cell>
          <cell r="R190">
            <v>-0.59992763390625203</v>
          </cell>
          <cell r="S190">
            <v>0</v>
          </cell>
          <cell r="T190">
            <v>0</v>
          </cell>
          <cell r="U190">
            <v>0</v>
          </cell>
          <cell r="V190">
            <v>0</v>
          </cell>
          <cell r="W190">
            <v>0</v>
          </cell>
          <cell r="X190">
            <v>0</v>
          </cell>
          <cell r="Y190">
            <v>0</v>
          </cell>
          <cell r="Z190">
            <v>0</v>
          </cell>
          <cell r="AA190">
            <v>0</v>
          </cell>
          <cell r="AB190">
            <v>0</v>
          </cell>
          <cell r="AC190">
            <v>0</v>
          </cell>
          <cell r="AD190">
            <v>0</v>
          </cell>
          <cell r="AE190">
            <v>0</v>
          </cell>
          <cell r="AF190">
            <v>0</v>
          </cell>
          <cell r="AG190">
            <v>0</v>
          </cell>
          <cell r="AH190">
            <v>0</v>
          </cell>
          <cell r="AI190">
            <v>0</v>
          </cell>
          <cell r="AJ190">
            <v>0</v>
          </cell>
          <cell r="AK190">
            <v>0</v>
          </cell>
          <cell r="AL190">
            <v>5.1999999999999998E-2</v>
          </cell>
          <cell r="AM190" t="str">
            <v>dec</v>
          </cell>
        </row>
        <row r="191">
          <cell r="A191" t="str">
            <v>2014NAdj - groupTotal Labor adj</v>
          </cell>
          <cell r="B191" t="str">
            <v>2014N</v>
          </cell>
          <cell r="C191" t="str">
            <v>Adj - group</v>
          </cell>
          <cell r="D191" t="str">
            <v>Total Labor adj</v>
          </cell>
          <cell r="E191">
            <v>1.74</v>
          </cell>
          <cell r="F191">
            <v>0</v>
          </cell>
          <cell r="G191">
            <v>0</v>
          </cell>
          <cell r="H191">
            <v>0</v>
          </cell>
          <cell r="I191">
            <v>0</v>
          </cell>
          <cell r="J191">
            <v>0</v>
          </cell>
          <cell r="K191">
            <v>0</v>
          </cell>
          <cell r="L191">
            <v>0</v>
          </cell>
          <cell r="M191">
            <v>-2.7E-2</v>
          </cell>
          <cell r="N191">
            <v>0.13591099226421921</v>
          </cell>
          <cell r="O191">
            <v>0</v>
          </cell>
          <cell r="P191">
            <v>0</v>
          </cell>
          <cell r="Q191">
            <v>0.46655041838306399</v>
          </cell>
          <cell r="R191">
            <v>-0.42077092869150157</v>
          </cell>
          <cell r="S191">
            <v>0</v>
          </cell>
          <cell r="T191">
            <v>0</v>
          </cell>
          <cell r="U191">
            <v>0</v>
          </cell>
          <cell r="V191">
            <v>0</v>
          </cell>
          <cell r="W191">
            <v>0</v>
          </cell>
          <cell r="X191">
            <v>0</v>
          </cell>
          <cell r="Y191">
            <v>0</v>
          </cell>
          <cell r="Z191">
            <v>0</v>
          </cell>
          <cell r="AA191">
            <v>0</v>
          </cell>
          <cell r="AB191">
            <v>0</v>
          </cell>
          <cell r="AC191">
            <v>0</v>
          </cell>
          <cell r="AD191">
            <v>0</v>
          </cell>
          <cell r="AE191">
            <v>0</v>
          </cell>
          <cell r="AF191">
            <v>0</v>
          </cell>
          <cell r="AG191">
            <v>0</v>
          </cell>
          <cell r="AH191">
            <v>0</v>
          </cell>
          <cell r="AI191">
            <v>0</v>
          </cell>
          <cell r="AJ191">
            <v>0</v>
          </cell>
          <cell r="AK191">
            <v>0</v>
          </cell>
          <cell r="AL191">
            <v>-2.7E-2</v>
          </cell>
          <cell r="AM191" t="str">
            <v>inc</v>
          </cell>
        </row>
        <row r="192">
          <cell r="A192" t="str">
            <v>2015NAdj - groupTotal Labor adj</v>
          </cell>
          <cell r="B192" t="str">
            <v>2015N</v>
          </cell>
          <cell r="C192" t="str">
            <v>Adj - group</v>
          </cell>
          <cell r="D192" t="str">
            <v>Total Labor adj</v>
          </cell>
          <cell r="E192">
            <v>1.95</v>
          </cell>
          <cell r="F192">
            <v>0</v>
          </cell>
          <cell r="G192">
            <v>0</v>
          </cell>
          <cell r="H192">
            <v>0</v>
          </cell>
          <cell r="I192">
            <v>0</v>
          </cell>
          <cell r="J192">
            <v>0</v>
          </cell>
          <cell r="K192">
            <v>0</v>
          </cell>
          <cell r="L192">
            <v>0</v>
          </cell>
          <cell r="M192">
            <v>-0.23519461168950784</v>
          </cell>
          <cell r="N192">
            <v>0.15006754090331587</v>
          </cell>
          <cell r="O192">
            <v>0</v>
          </cell>
          <cell r="P192">
            <v>0</v>
          </cell>
          <cell r="Q192">
            <v>0.57209786708543131</v>
          </cell>
          <cell r="R192">
            <v>-0.64525096400828374</v>
          </cell>
          <cell r="S192">
            <v>0</v>
          </cell>
          <cell r="T192">
            <v>0</v>
          </cell>
          <cell r="U192">
            <v>0</v>
          </cell>
          <cell r="V192">
            <v>0</v>
          </cell>
          <cell r="W192">
            <v>0</v>
          </cell>
          <cell r="X192">
            <v>0</v>
          </cell>
          <cell r="Y192">
            <v>0</v>
          </cell>
          <cell r="Z192">
            <v>0</v>
          </cell>
          <cell r="AA192">
            <v>0</v>
          </cell>
          <cell r="AB192">
            <v>0</v>
          </cell>
          <cell r="AC192">
            <v>0</v>
          </cell>
          <cell r="AD192">
            <v>0</v>
          </cell>
          <cell r="AE192">
            <v>0</v>
          </cell>
          <cell r="AF192">
            <v>0</v>
          </cell>
          <cell r="AG192">
            <v>0</v>
          </cell>
          <cell r="AH192">
            <v>0</v>
          </cell>
          <cell r="AI192">
            <v>0</v>
          </cell>
          <cell r="AJ192">
            <v>0</v>
          </cell>
          <cell r="AK192">
            <v>0</v>
          </cell>
          <cell r="AL192">
            <v>0</v>
          </cell>
          <cell r="AM192" t="str">
            <v>dec</v>
          </cell>
        </row>
        <row r="193">
          <cell r="A193" t="str">
            <v>2016NAdj - groupTotal Labor adj</v>
          </cell>
          <cell r="B193" t="str">
            <v>2016N</v>
          </cell>
          <cell r="C193" t="str">
            <v>Adj - group</v>
          </cell>
          <cell r="D193" t="str">
            <v>Total Labor adj</v>
          </cell>
          <cell r="E193">
            <v>1.62</v>
          </cell>
          <cell r="F193">
            <v>0</v>
          </cell>
          <cell r="G193">
            <v>0</v>
          </cell>
          <cell r="H193">
            <v>0</v>
          </cell>
          <cell r="I193">
            <v>0</v>
          </cell>
          <cell r="J193">
            <v>0</v>
          </cell>
          <cell r="K193">
            <v>0</v>
          </cell>
          <cell r="L193">
            <v>0</v>
          </cell>
          <cell r="M193">
            <v>-0.43106105961264518</v>
          </cell>
          <cell r="N193">
            <v>0.19335694575410578</v>
          </cell>
          <cell r="O193">
            <v>0</v>
          </cell>
          <cell r="P193">
            <v>0</v>
          </cell>
          <cell r="Q193">
            <v>0.65901510272080888</v>
          </cell>
          <cell r="R193">
            <v>-0.48644338405965648</v>
          </cell>
          <cell r="S193">
            <v>0</v>
          </cell>
          <cell r="T193">
            <v>0</v>
          </cell>
          <cell r="U193">
            <v>0</v>
          </cell>
          <cell r="V193">
            <v>0</v>
          </cell>
          <cell r="W193">
            <v>0</v>
          </cell>
          <cell r="X193">
            <v>0</v>
          </cell>
          <cell r="Y193">
            <v>0</v>
          </cell>
          <cell r="Z193">
            <v>0</v>
          </cell>
          <cell r="AA193">
            <v>0</v>
          </cell>
          <cell r="AB193">
            <v>0</v>
          </cell>
          <cell r="AC193">
            <v>0</v>
          </cell>
          <cell r="AD193">
            <v>0</v>
          </cell>
          <cell r="AE193">
            <v>0</v>
          </cell>
          <cell r="AF193">
            <v>0</v>
          </cell>
          <cell r="AG193">
            <v>0</v>
          </cell>
          <cell r="AH193">
            <v>0</v>
          </cell>
          <cell r="AI193">
            <v>0</v>
          </cell>
          <cell r="AJ193">
            <v>0</v>
          </cell>
          <cell r="AK193">
            <v>0</v>
          </cell>
          <cell r="AL193">
            <v>0</v>
          </cell>
          <cell r="AM193" t="str">
            <v>dec</v>
          </cell>
        </row>
        <row r="194">
          <cell r="A194" t="str">
            <v>2017NAdj - groupTotal Labor adj</v>
          </cell>
          <cell r="B194" t="str">
            <v>2017N</v>
          </cell>
          <cell r="C194" t="str">
            <v>Adj - group</v>
          </cell>
          <cell r="D194" t="str">
            <v>Total Labor adj</v>
          </cell>
          <cell r="E194">
            <v>1.54</v>
          </cell>
          <cell r="F194">
            <v>0</v>
          </cell>
          <cell r="G194">
            <v>0</v>
          </cell>
          <cell r="H194">
            <v>0</v>
          </cell>
          <cell r="I194">
            <v>0</v>
          </cell>
          <cell r="J194">
            <v>0</v>
          </cell>
          <cell r="K194">
            <v>0</v>
          </cell>
          <cell r="L194">
            <v>0</v>
          </cell>
          <cell r="M194">
            <v>-0.86009852965257494</v>
          </cell>
          <cell r="N194">
            <v>0.15904417022579231</v>
          </cell>
          <cell r="O194">
            <v>0</v>
          </cell>
          <cell r="P194">
            <v>0</v>
          </cell>
          <cell r="Q194">
            <v>0.6349550168574023</v>
          </cell>
          <cell r="R194">
            <v>-0.5422184064480966</v>
          </cell>
          <cell r="S194">
            <v>0</v>
          </cell>
          <cell r="T194">
            <v>0</v>
          </cell>
          <cell r="U194">
            <v>0</v>
          </cell>
          <cell r="V194">
            <v>0</v>
          </cell>
          <cell r="W194">
            <v>0</v>
          </cell>
          <cell r="X194">
            <v>0</v>
          </cell>
          <cell r="Y194">
            <v>0</v>
          </cell>
          <cell r="Z194">
            <v>0</v>
          </cell>
          <cell r="AA194">
            <v>0</v>
          </cell>
          <cell r="AB194">
            <v>0</v>
          </cell>
          <cell r="AC194">
            <v>0</v>
          </cell>
          <cell r="AD194">
            <v>0</v>
          </cell>
          <cell r="AE194">
            <v>0</v>
          </cell>
          <cell r="AF194">
            <v>0</v>
          </cell>
          <cell r="AG194">
            <v>0</v>
          </cell>
          <cell r="AH194">
            <v>0</v>
          </cell>
          <cell r="AI194">
            <v>0</v>
          </cell>
          <cell r="AJ194">
            <v>0</v>
          </cell>
          <cell r="AK194">
            <v>0</v>
          </cell>
          <cell r="AL194">
            <v>0</v>
          </cell>
          <cell r="AM194" t="str">
            <v>dec</v>
          </cell>
        </row>
        <row r="195">
          <cell r="A195" t="str">
            <v>2010NRate ChangeRevenue</v>
          </cell>
          <cell r="B195" t="str">
            <v>2010N</v>
          </cell>
          <cell r="C195" t="str">
            <v>Rate Change</v>
          </cell>
          <cell r="D195" t="str">
            <v>Revenue</v>
          </cell>
          <cell r="E195">
            <v>0.96</v>
          </cell>
          <cell r="F195">
            <v>0.43019999999999997</v>
          </cell>
          <cell r="G195">
            <v>0</v>
          </cell>
          <cell r="H195">
            <v>0.28699999999999998</v>
          </cell>
          <cell r="I195">
            <v>0</v>
          </cell>
          <cell r="J195">
            <v>0</v>
          </cell>
          <cell r="K195">
            <v>0</v>
          </cell>
          <cell r="L195">
            <v>0</v>
          </cell>
          <cell r="M195">
            <v>0</v>
          </cell>
          <cell r="N195">
            <v>0</v>
          </cell>
          <cell r="O195">
            <v>0</v>
          </cell>
          <cell r="P195">
            <v>0</v>
          </cell>
          <cell r="Q195">
            <v>0</v>
          </cell>
          <cell r="R195">
            <v>0</v>
          </cell>
          <cell r="S195">
            <v>0</v>
          </cell>
          <cell r="T195">
            <v>0</v>
          </cell>
          <cell r="U195">
            <v>0</v>
          </cell>
          <cell r="V195">
            <v>0</v>
          </cell>
          <cell r="W195">
            <v>0</v>
          </cell>
          <cell r="X195">
            <v>0</v>
          </cell>
          <cell r="Y195">
            <v>0</v>
          </cell>
          <cell r="Z195">
            <v>0</v>
          </cell>
          <cell r="AA195">
            <v>0</v>
          </cell>
          <cell r="AB195">
            <v>0</v>
          </cell>
          <cell r="AC195">
            <v>0</v>
          </cell>
          <cell r="AD195">
            <v>0</v>
          </cell>
          <cell r="AE195">
            <v>0</v>
          </cell>
          <cell r="AF195">
            <v>0</v>
          </cell>
          <cell r="AG195">
            <v>0</v>
          </cell>
          <cell r="AH195">
            <v>0</v>
          </cell>
          <cell r="AI195">
            <v>0</v>
          </cell>
          <cell r="AJ195">
            <v>0</v>
          </cell>
          <cell r="AK195">
            <v>0</v>
          </cell>
          <cell r="AL195">
            <v>-0.43019999999999997</v>
          </cell>
          <cell r="AM195" t="str">
            <v>inc</v>
          </cell>
        </row>
        <row r="196">
          <cell r="A196" t="str">
            <v>2011NRate ChangeRevenue</v>
          </cell>
          <cell r="B196" t="str">
            <v>2011N</v>
          </cell>
          <cell r="C196" t="str">
            <v>Rate Change</v>
          </cell>
          <cell r="D196" t="str">
            <v>Revenue</v>
          </cell>
          <cell r="E196">
            <v>1.2</v>
          </cell>
          <cell r="F196">
            <v>0.86039999999999994</v>
          </cell>
          <cell r="G196">
            <v>0</v>
          </cell>
          <cell r="H196">
            <v>0.28699999999999998</v>
          </cell>
          <cell r="I196">
            <v>0</v>
          </cell>
          <cell r="J196">
            <v>0</v>
          </cell>
          <cell r="K196">
            <v>0</v>
          </cell>
          <cell r="L196">
            <v>0</v>
          </cell>
          <cell r="M196">
            <v>0</v>
          </cell>
          <cell r="N196">
            <v>0</v>
          </cell>
          <cell r="O196">
            <v>0</v>
          </cell>
          <cell r="P196">
            <v>0</v>
          </cell>
          <cell r="Q196">
            <v>0</v>
          </cell>
          <cell r="R196">
            <v>0</v>
          </cell>
          <cell r="S196">
            <v>0</v>
          </cell>
          <cell r="T196">
            <v>0</v>
          </cell>
          <cell r="U196">
            <v>0</v>
          </cell>
          <cell r="V196">
            <v>0</v>
          </cell>
          <cell r="W196">
            <v>0</v>
          </cell>
          <cell r="X196">
            <v>0</v>
          </cell>
          <cell r="Y196">
            <v>0</v>
          </cell>
          <cell r="Z196">
            <v>0</v>
          </cell>
          <cell r="AA196">
            <v>0</v>
          </cell>
          <cell r="AB196">
            <v>0</v>
          </cell>
          <cell r="AC196">
            <v>0</v>
          </cell>
          <cell r="AD196">
            <v>0</v>
          </cell>
          <cell r="AE196">
            <v>0</v>
          </cell>
          <cell r="AF196">
            <v>0</v>
          </cell>
          <cell r="AG196">
            <v>0</v>
          </cell>
          <cell r="AH196">
            <v>0</v>
          </cell>
          <cell r="AI196">
            <v>0</v>
          </cell>
          <cell r="AJ196">
            <v>0</v>
          </cell>
          <cell r="AK196">
            <v>0</v>
          </cell>
          <cell r="AL196">
            <v>-0.86039999999999994</v>
          </cell>
          <cell r="AM196" t="str">
            <v>inc</v>
          </cell>
        </row>
        <row r="197">
          <cell r="A197" t="str">
            <v>2012NRate ChangeRevenue</v>
          </cell>
          <cell r="B197" t="str">
            <v>2012N</v>
          </cell>
          <cell r="C197" t="str">
            <v>Rate Change</v>
          </cell>
          <cell r="D197" t="str">
            <v>Revenue</v>
          </cell>
          <cell r="E197">
            <v>2.13</v>
          </cell>
          <cell r="F197">
            <v>0.87898463999999998</v>
          </cell>
          <cell r="G197">
            <v>0</v>
          </cell>
          <cell r="H197">
            <v>0.28699999999999998</v>
          </cell>
          <cell r="I197">
            <v>0</v>
          </cell>
          <cell r="J197">
            <v>0</v>
          </cell>
          <cell r="K197">
            <v>0</v>
          </cell>
          <cell r="L197">
            <v>0</v>
          </cell>
          <cell r="M197">
            <v>0</v>
          </cell>
          <cell r="N197">
            <v>0</v>
          </cell>
          <cell r="O197">
            <v>0</v>
          </cell>
          <cell r="P197">
            <v>0</v>
          </cell>
          <cell r="Q197">
            <v>0</v>
          </cell>
          <cell r="R197">
            <v>0</v>
          </cell>
          <cell r="S197">
            <v>0</v>
          </cell>
          <cell r="T197">
            <v>0</v>
          </cell>
          <cell r="U197">
            <v>0</v>
          </cell>
          <cell r="V197">
            <v>0</v>
          </cell>
          <cell r="W197">
            <v>0</v>
          </cell>
          <cell r="X197">
            <v>0</v>
          </cell>
          <cell r="Y197">
            <v>0</v>
          </cell>
          <cell r="Z197">
            <v>0</v>
          </cell>
          <cell r="AA197">
            <v>0</v>
          </cell>
          <cell r="AB197">
            <v>0</v>
          </cell>
          <cell r="AC197">
            <v>0</v>
          </cell>
          <cell r="AD197">
            <v>0</v>
          </cell>
          <cell r="AE197">
            <v>0</v>
          </cell>
          <cell r="AF197">
            <v>0</v>
          </cell>
          <cell r="AG197">
            <v>0</v>
          </cell>
          <cell r="AH197">
            <v>0</v>
          </cell>
          <cell r="AI197">
            <v>0</v>
          </cell>
          <cell r="AJ197">
            <v>0</v>
          </cell>
          <cell r="AK197">
            <v>0</v>
          </cell>
          <cell r="AL197">
            <v>-0.87898463999999998</v>
          </cell>
          <cell r="AM197" t="str">
            <v>inc</v>
          </cell>
        </row>
        <row r="198">
          <cell r="A198" t="str">
            <v>2013NRate ChangeRevenue</v>
          </cell>
          <cell r="B198" t="str">
            <v>2013N</v>
          </cell>
          <cell r="C198" t="str">
            <v>Rate Change</v>
          </cell>
          <cell r="D198" t="str">
            <v>Revenue</v>
          </cell>
          <cell r="E198">
            <v>2.09</v>
          </cell>
          <cell r="F198">
            <v>0.89920128671999999</v>
          </cell>
          <cell r="G198">
            <v>0</v>
          </cell>
          <cell r="H198">
            <v>0.28699999999999998</v>
          </cell>
          <cell r="I198">
            <v>0</v>
          </cell>
          <cell r="J198">
            <v>0</v>
          </cell>
          <cell r="K198">
            <v>0</v>
          </cell>
          <cell r="L198">
            <v>0</v>
          </cell>
          <cell r="M198">
            <v>0</v>
          </cell>
          <cell r="N198">
            <v>0</v>
          </cell>
          <cell r="O198">
            <v>0</v>
          </cell>
          <cell r="P198">
            <v>0</v>
          </cell>
          <cell r="Q198">
            <v>0</v>
          </cell>
          <cell r="R198">
            <v>0</v>
          </cell>
          <cell r="S198">
            <v>0</v>
          </cell>
          <cell r="T198">
            <v>0</v>
          </cell>
          <cell r="U198">
            <v>0</v>
          </cell>
          <cell r="V198">
            <v>0</v>
          </cell>
          <cell r="W198">
            <v>0</v>
          </cell>
          <cell r="X198">
            <v>0</v>
          </cell>
          <cell r="Y198">
            <v>0</v>
          </cell>
          <cell r="Z198">
            <v>0</v>
          </cell>
          <cell r="AA198">
            <v>0</v>
          </cell>
          <cell r="AB198">
            <v>0</v>
          </cell>
          <cell r="AC198">
            <v>0</v>
          </cell>
          <cell r="AD198">
            <v>0</v>
          </cell>
          <cell r="AE198">
            <v>0</v>
          </cell>
          <cell r="AF198">
            <v>0</v>
          </cell>
          <cell r="AG198">
            <v>0</v>
          </cell>
          <cell r="AH198">
            <v>0</v>
          </cell>
          <cell r="AI198">
            <v>0</v>
          </cell>
          <cell r="AJ198">
            <v>0</v>
          </cell>
          <cell r="AK198">
            <v>0</v>
          </cell>
          <cell r="AL198">
            <v>-0.89920128671999999</v>
          </cell>
          <cell r="AM198" t="str">
            <v>inc</v>
          </cell>
        </row>
        <row r="199">
          <cell r="A199" t="str">
            <v>2014NRate ChangeRevenue</v>
          </cell>
          <cell r="B199" t="str">
            <v>2014N</v>
          </cell>
          <cell r="C199" t="str">
            <v>Rate Change</v>
          </cell>
          <cell r="D199" t="str">
            <v>Revenue</v>
          </cell>
          <cell r="E199">
            <v>1.74</v>
          </cell>
          <cell r="F199">
            <v>0.91664579168236793</v>
          </cell>
          <cell r="G199">
            <v>0</v>
          </cell>
          <cell r="H199">
            <v>0.28699999999999998</v>
          </cell>
          <cell r="I199">
            <v>0</v>
          </cell>
          <cell r="J199">
            <v>0</v>
          </cell>
          <cell r="K199">
            <v>0</v>
          </cell>
          <cell r="L199">
            <v>0</v>
          </cell>
          <cell r="M199">
            <v>0</v>
          </cell>
          <cell r="N199">
            <v>0</v>
          </cell>
          <cell r="O199">
            <v>0</v>
          </cell>
          <cell r="P199">
            <v>0</v>
          </cell>
          <cell r="Q199">
            <v>0</v>
          </cell>
          <cell r="R199">
            <v>0</v>
          </cell>
          <cell r="S199">
            <v>0</v>
          </cell>
          <cell r="T199">
            <v>0</v>
          </cell>
          <cell r="U199">
            <v>0</v>
          </cell>
          <cell r="V199">
            <v>0</v>
          </cell>
          <cell r="W199">
            <v>0</v>
          </cell>
          <cell r="X199">
            <v>0</v>
          </cell>
          <cell r="Y199">
            <v>0</v>
          </cell>
          <cell r="Z199">
            <v>0</v>
          </cell>
          <cell r="AA199">
            <v>0</v>
          </cell>
          <cell r="AB199">
            <v>0</v>
          </cell>
          <cell r="AC199">
            <v>0</v>
          </cell>
          <cell r="AD199">
            <v>0</v>
          </cell>
          <cell r="AE199">
            <v>0</v>
          </cell>
          <cell r="AF199">
            <v>0</v>
          </cell>
          <cell r="AG199">
            <v>0</v>
          </cell>
          <cell r="AH199">
            <v>0</v>
          </cell>
          <cell r="AI199">
            <v>0</v>
          </cell>
          <cell r="AJ199">
            <v>0</v>
          </cell>
          <cell r="AK199">
            <v>0</v>
          </cell>
          <cell r="AL199">
            <v>-0.91664579168236793</v>
          </cell>
          <cell r="AM199" t="str">
            <v>inc</v>
          </cell>
        </row>
        <row r="200">
          <cell r="A200" t="str">
            <v>2015NRate ChangeRevenue</v>
          </cell>
          <cell r="B200" t="str">
            <v>2015N</v>
          </cell>
          <cell r="C200" t="str">
            <v>Rate Change</v>
          </cell>
          <cell r="D200" t="str">
            <v>Revenue</v>
          </cell>
          <cell r="E200">
            <v>1.95</v>
          </cell>
          <cell r="F200">
            <v>0.93607868246603421</v>
          </cell>
          <cell r="G200">
            <v>0</v>
          </cell>
          <cell r="H200">
            <v>0.28699999999999998</v>
          </cell>
          <cell r="I200">
            <v>0</v>
          </cell>
          <cell r="J200">
            <v>0</v>
          </cell>
          <cell r="K200">
            <v>0</v>
          </cell>
          <cell r="L200">
            <v>0</v>
          </cell>
          <cell r="M200">
            <v>0</v>
          </cell>
          <cell r="N200">
            <v>0</v>
          </cell>
          <cell r="O200">
            <v>0</v>
          </cell>
          <cell r="P200">
            <v>0</v>
          </cell>
          <cell r="Q200">
            <v>0</v>
          </cell>
          <cell r="R200">
            <v>0</v>
          </cell>
          <cell r="S200">
            <v>0</v>
          </cell>
          <cell r="T200">
            <v>0</v>
          </cell>
          <cell r="U200">
            <v>0</v>
          </cell>
          <cell r="V200">
            <v>0</v>
          </cell>
          <cell r="W200">
            <v>0</v>
          </cell>
          <cell r="X200">
            <v>0</v>
          </cell>
          <cell r="Y200">
            <v>0</v>
          </cell>
          <cell r="Z200">
            <v>0</v>
          </cell>
          <cell r="AA200">
            <v>0</v>
          </cell>
          <cell r="AB200">
            <v>0</v>
          </cell>
          <cell r="AC200">
            <v>0</v>
          </cell>
          <cell r="AD200">
            <v>0</v>
          </cell>
          <cell r="AE200">
            <v>0</v>
          </cell>
          <cell r="AF200">
            <v>0</v>
          </cell>
          <cell r="AG200">
            <v>0</v>
          </cell>
          <cell r="AH200">
            <v>0</v>
          </cell>
          <cell r="AI200">
            <v>0</v>
          </cell>
          <cell r="AJ200">
            <v>0</v>
          </cell>
          <cell r="AK200">
            <v>0</v>
          </cell>
          <cell r="AL200">
            <v>-0.93607868246603421</v>
          </cell>
          <cell r="AM200" t="str">
            <v>inc</v>
          </cell>
        </row>
        <row r="201">
          <cell r="A201" t="str">
            <v>2016NRate ChangeRevenue</v>
          </cell>
          <cell r="B201" t="str">
            <v>2016N</v>
          </cell>
          <cell r="C201" t="str">
            <v>Rate Change</v>
          </cell>
          <cell r="D201" t="str">
            <v>Revenue</v>
          </cell>
          <cell r="E201">
            <v>1.62</v>
          </cell>
          <cell r="F201">
            <v>0.95423860890587531</v>
          </cell>
          <cell r="G201">
            <v>0</v>
          </cell>
          <cell r="H201">
            <v>0.28699999999999998</v>
          </cell>
          <cell r="I201">
            <v>0</v>
          </cell>
          <cell r="J201">
            <v>0</v>
          </cell>
          <cell r="K201">
            <v>0</v>
          </cell>
          <cell r="L201">
            <v>0</v>
          </cell>
          <cell r="M201">
            <v>0</v>
          </cell>
          <cell r="N201">
            <v>0</v>
          </cell>
          <cell r="O201">
            <v>0</v>
          </cell>
          <cell r="P201">
            <v>0</v>
          </cell>
          <cell r="Q201">
            <v>0</v>
          </cell>
          <cell r="R201">
            <v>0</v>
          </cell>
          <cell r="S201">
            <v>0</v>
          </cell>
          <cell r="T201">
            <v>0</v>
          </cell>
          <cell r="U201">
            <v>0</v>
          </cell>
          <cell r="V201">
            <v>0</v>
          </cell>
          <cell r="W201">
            <v>0</v>
          </cell>
          <cell r="X201">
            <v>0</v>
          </cell>
          <cell r="Y201">
            <v>0</v>
          </cell>
          <cell r="Z201">
            <v>0</v>
          </cell>
          <cell r="AA201">
            <v>0</v>
          </cell>
          <cell r="AB201">
            <v>0</v>
          </cell>
          <cell r="AC201">
            <v>0</v>
          </cell>
          <cell r="AD201">
            <v>0</v>
          </cell>
          <cell r="AE201">
            <v>0</v>
          </cell>
          <cell r="AF201">
            <v>0</v>
          </cell>
          <cell r="AG201">
            <v>0</v>
          </cell>
          <cell r="AH201">
            <v>0</v>
          </cell>
          <cell r="AI201">
            <v>0</v>
          </cell>
          <cell r="AJ201">
            <v>0</v>
          </cell>
          <cell r="AK201">
            <v>0</v>
          </cell>
          <cell r="AL201">
            <v>-0.95423860890587531</v>
          </cell>
          <cell r="AM201" t="str">
            <v>inc</v>
          </cell>
        </row>
        <row r="202">
          <cell r="A202" t="str">
            <v>2017NRate ChangeRevenue</v>
          </cell>
          <cell r="B202" t="str">
            <v>2017N</v>
          </cell>
          <cell r="C202" t="str">
            <v>Rate Change</v>
          </cell>
          <cell r="D202" t="str">
            <v>Revenue</v>
          </cell>
          <cell r="E202">
            <v>1.54</v>
          </cell>
          <cell r="F202">
            <v>0.96893388348302589</v>
          </cell>
          <cell r="G202">
            <v>0</v>
          </cell>
          <cell r="H202">
            <v>0.28699999999999998</v>
          </cell>
          <cell r="I202">
            <v>0</v>
          </cell>
          <cell r="J202">
            <v>0</v>
          </cell>
          <cell r="K202">
            <v>0</v>
          </cell>
          <cell r="L202">
            <v>0</v>
          </cell>
          <cell r="M202">
            <v>0</v>
          </cell>
          <cell r="N202">
            <v>0</v>
          </cell>
          <cell r="O202">
            <v>0</v>
          </cell>
          <cell r="P202">
            <v>0</v>
          </cell>
          <cell r="Q202">
            <v>0</v>
          </cell>
          <cell r="R202">
            <v>0</v>
          </cell>
          <cell r="S202">
            <v>0</v>
          </cell>
          <cell r="T202">
            <v>0</v>
          </cell>
          <cell r="U202">
            <v>0</v>
          </cell>
          <cell r="V202">
            <v>0</v>
          </cell>
          <cell r="W202">
            <v>0</v>
          </cell>
          <cell r="X202">
            <v>0</v>
          </cell>
          <cell r="Y202">
            <v>0</v>
          </cell>
          <cell r="Z202">
            <v>0</v>
          </cell>
          <cell r="AA202">
            <v>0</v>
          </cell>
          <cell r="AB202">
            <v>0</v>
          </cell>
          <cell r="AC202">
            <v>0</v>
          </cell>
          <cell r="AD202">
            <v>0</v>
          </cell>
          <cell r="AE202">
            <v>0</v>
          </cell>
          <cell r="AF202">
            <v>0</v>
          </cell>
          <cell r="AG202">
            <v>0</v>
          </cell>
          <cell r="AH202">
            <v>0</v>
          </cell>
          <cell r="AI202">
            <v>0</v>
          </cell>
          <cell r="AJ202">
            <v>0</v>
          </cell>
          <cell r="AK202">
            <v>0</v>
          </cell>
          <cell r="AL202">
            <v>-0.96893388348302589</v>
          </cell>
          <cell r="AM202" t="str">
            <v>inc</v>
          </cell>
        </row>
        <row r="203">
          <cell r="A203" t="str">
            <v>2010NAdustmentsVoluntary Severence Cost</v>
          </cell>
          <cell r="B203" t="str">
            <v>2010N</v>
          </cell>
          <cell r="C203" t="str">
            <v>Adustments</v>
          </cell>
          <cell r="D203" t="str">
            <v>Voluntary Severence Cost</v>
          </cell>
          <cell r="E203">
            <v>0.96</v>
          </cell>
          <cell r="F203">
            <v>0</v>
          </cell>
          <cell r="G203">
            <v>0</v>
          </cell>
          <cell r="H203">
            <v>0</v>
          </cell>
          <cell r="I203">
            <v>0</v>
          </cell>
          <cell r="J203">
            <v>0</v>
          </cell>
          <cell r="K203">
            <v>0</v>
          </cell>
          <cell r="L203">
            <v>0</v>
          </cell>
          <cell r="M203">
            <v>0</v>
          </cell>
          <cell r="N203">
            <v>0</v>
          </cell>
          <cell r="O203">
            <v>0</v>
          </cell>
          <cell r="P203">
            <v>0</v>
          </cell>
          <cell r="Q203">
            <v>0</v>
          </cell>
          <cell r="R203">
            <v>0</v>
          </cell>
          <cell r="S203">
            <v>0</v>
          </cell>
          <cell r="T203">
            <v>0</v>
          </cell>
          <cell r="U203">
            <v>0</v>
          </cell>
          <cell r="V203">
            <v>0</v>
          </cell>
          <cell r="W203">
            <v>0</v>
          </cell>
          <cell r="X203">
            <v>0</v>
          </cell>
          <cell r="Y203">
            <v>0</v>
          </cell>
          <cell r="Z203">
            <v>0</v>
          </cell>
          <cell r="AA203">
            <v>0</v>
          </cell>
          <cell r="AB203">
            <v>0</v>
          </cell>
          <cell r="AC203">
            <v>0</v>
          </cell>
          <cell r="AD203">
            <v>-0.76900000000000013</v>
          </cell>
          <cell r="AE203">
            <v>0</v>
          </cell>
          <cell r="AF203">
            <v>0</v>
          </cell>
          <cell r="AG203">
            <v>0</v>
          </cell>
          <cell r="AH203">
            <v>0</v>
          </cell>
          <cell r="AI203">
            <v>0</v>
          </cell>
          <cell r="AJ203">
            <v>0</v>
          </cell>
          <cell r="AK203">
            <v>0</v>
          </cell>
          <cell r="AL203">
            <v>-0.76900000000000013</v>
          </cell>
          <cell r="AM203" t="str">
            <v>inc</v>
          </cell>
        </row>
        <row r="204">
          <cell r="A204" t="str">
            <v>2011NAdustmentsVoluntary Severence Cost</v>
          </cell>
          <cell r="B204" t="str">
            <v>2011N</v>
          </cell>
          <cell r="C204" t="str">
            <v>Adustments</v>
          </cell>
          <cell r="D204" t="str">
            <v>Voluntary Severence Cost</v>
          </cell>
          <cell r="E204">
            <v>1.2</v>
          </cell>
          <cell r="F204">
            <v>0</v>
          </cell>
          <cell r="G204">
            <v>0</v>
          </cell>
          <cell r="H204">
            <v>0</v>
          </cell>
          <cell r="I204">
            <v>0</v>
          </cell>
          <cell r="J204">
            <v>0</v>
          </cell>
          <cell r="K204">
            <v>0</v>
          </cell>
          <cell r="L204">
            <v>0</v>
          </cell>
          <cell r="M204">
            <v>0</v>
          </cell>
          <cell r="N204">
            <v>0</v>
          </cell>
          <cell r="O204">
            <v>0</v>
          </cell>
          <cell r="P204">
            <v>0</v>
          </cell>
          <cell r="Q204">
            <v>0</v>
          </cell>
          <cell r="R204">
            <v>0</v>
          </cell>
          <cell r="S204">
            <v>0</v>
          </cell>
          <cell r="T204">
            <v>0</v>
          </cell>
          <cell r="U204">
            <v>0</v>
          </cell>
          <cell r="V204">
            <v>0</v>
          </cell>
          <cell r="W204">
            <v>0</v>
          </cell>
          <cell r="X204">
            <v>0</v>
          </cell>
          <cell r="Y204">
            <v>0</v>
          </cell>
          <cell r="Z204">
            <v>0</v>
          </cell>
          <cell r="AA204">
            <v>0</v>
          </cell>
          <cell r="AB204">
            <v>0</v>
          </cell>
          <cell r="AC204">
            <v>0</v>
          </cell>
          <cell r="AD204">
            <v>0</v>
          </cell>
          <cell r="AE204">
            <v>0</v>
          </cell>
          <cell r="AF204">
            <v>0</v>
          </cell>
          <cell r="AG204">
            <v>0</v>
          </cell>
          <cell r="AH204">
            <v>0</v>
          </cell>
          <cell r="AI204">
            <v>0</v>
          </cell>
          <cell r="AJ204">
            <v>0</v>
          </cell>
          <cell r="AK204">
            <v>0</v>
          </cell>
          <cell r="AL204">
            <v>0</v>
          </cell>
          <cell r="AM204" t="str">
            <v>dec</v>
          </cell>
        </row>
        <row r="205">
          <cell r="A205" t="str">
            <v>2012NAdustmentsVoluntary Severence Cost</v>
          </cell>
          <cell r="B205" t="str">
            <v>2012N</v>
          </cell>
          <cell r="C205" t="str">
            <v>Adustments</v>
          </cell>
          <cell r="D205" t="str">
            <v>Voluntary Severence Cost</v>
          </cell>
          <cell r="E205">
            <v>2.13</v>
          </cell>
          <cell r="F205">
            <v>0</v>
          </cell>
          <cell r="G205">
            <v>0</v>
          </cell>
          <cell r="H205">
            <v>0</v>
          </cell>
          <cell r="I205">
            <v>0</v>
          </cell>
          <cell r="J205">
            <v>0</v>
          </cell>
          <cell r="K205">
            <v>0</v>
          </cell>
          <cell r="L205">
            <v>0</v>
          </cell>
          <cell r="M205">
            <v>0</v>
          </cell>
          <cell r="N205">
            <v>0</v>
          </cell>
          <cell r="O205">
            <v>0</v>
          </cell>
          <cell r="P205">
            <v>0</v>
          </cell>
          <cell r="Q205">
            <v>0</v>
          </cell>
          <cell r="R205">
            <v>0</v>
          </cell>
          <cell r="S205">
            <v>0</v>
          </cell>
          <cell r="T205">
            <v>0</v>
          </cell>
          <cell r="U205">
            <v>0</v>
          </cell>
          <cell r="V205">
            <v>0</v>
          </cell>
          <cell r="W205">
            <v>0</v>
          </cell>
          <cell r="X205">
            <v>0</v>
          </cell>
          <cell r="Y205">
            <v>0</v>
          </cell>
          <cell r="Z205">
            <v>0</v>
          </cell>
          <cell r="AA205">
            <v>0</v>
          </cell>
          <cell r="AB205">
            <v>0</v>
          </cell>
          <cell r="AC205">
            <v>0</v>
          </cell>
          <cell r="AD205">
            <v>0</v>
          </cell>
          <cell r="AE205">
            <v>0</v>
          </cell>
          <cell r="AF205">
            <v>0</v>
          </cell>
          <cell r="AG205">
            <v>0</v>
          </cell>
          <cell r="AH205">
            <v>0</v>
          </cell>
          <cell r="AI205">
            <v>0</v>
          </cell>
          <cell r="AJ205">
            <v>0</v>
          </cell>
          <cell r="AK205">
            <v>0</v>
          </cell>
          <cell r="AL205">
            <v>0</v>
          </cell>
          <cell r="AM205" t="str">
            <v>dec</v>
          </cell>
        </row>
        <row r="206">
          <cell r="A206" t="str">
            <v>2013NAdustmentsVoluntary Severence Cost</v>
          </cell>
          <cell r="B206" t="str">
            <v>2013N</v>
          </cell>
          <cell r="C206" t="str">
            <v>Adustments</v>
          </cell>
          <cell r="D206" t="str">
            <v>Voluntary Severence Cost</v>
          </cell>
          <cell r="E206">
            <v>2.09</v>
          </cell>
          <cell r="F206">
            <v>0</v>
          </cell>
          <cell r="G206">
            <v>0</v>
          </cell>
          <cell r="H206">
            <v>0</v>
          </cell>
          <cell r="I206">
            <v>0</v>
          </cell>
          <cell r="J206">
            <v>0</v>
          </cell>
          <cell r="K206">
            <v>0</v>
          </cell>
          <cell r="L206">
            <v>0</v>
          </cell>
          <cell r="M206">
            <v>0</v>
          </cell>
          <cell r="N206">
            <v>0</v>
          </cell>
          <cell r="O206">
            <v>0</v>
          </cell>
          <cell r="P206">
            <v>0</v>
          </cell>
          <cell r="Q206">
            <v>0</v>
          </cell>
          <cell r="R206">
            <v>0</v>
          </cell>
          <cell r="S206">
            <v>0</v>
          </cell>
          <cell r="T206">
            <v>0</v>
          </cell>
          <cell r="U206">
            <v>0</v>
          </cell>
          <cell r="V206">
            <v>0</v>
          </cell>
          <cell r="W206">
            <v>0</v>
          </cell>
          <cell r="X206">
            <v>0</v>
          </cell>
          <cell r="Y206">
            <v>0</v>
          </cell>
          <cell r="Z206">
            <v>0</v>
          </cell>
          <cell r="AA206">
            <v>0</v>
          </cell>
          <cell r="AB206">
            <v>0</v>
          </cell>
          <cell r="AC206">
            <v>0</v>
          </cell>
          <cell r="AD206">
            <v>0</v>
          </cell>
          <cell r="AE206">
            <v>0</v>
          </cell>
          <cell r="AF206">
            <v>0</v>
          </cell>
          <cell r="AG206">
            <v>0</v>
          </cell>
          <cell r="AH206">
            <v>0</v>
          </cell>
          <cell r="AI206">
            <v>0</v>
          </cell>
          <cell r="AJ206">
            <v>0</v>
          </cell>
          <cell r="AK206">
            <v>0</v>
          </cell>
          <cell r="AL206">
            <v>0</v>
          </cell>
          <cell r="AM206" t="str">
            <v>dec</v>
          </cell>
        </row>
        <row r="207">
          <cell r="A207" t="str">
            <v>2014NAdustmentsVoluntary Severence Cost</v>
          </cell>
          <cell r="B207" t="str">
            <v>2014N</v>
          </cell>
          <cell r="C207" t="str">
            <v>Adustments</v>
          </cell>
          <cell r="D207" t="str">
            <v>Voluntary Severence Cost</v>
          </cell>
          <cell r="E207">
            <v>1.74</v>
          </cell>
          <cell r="F207">
            <v>0</v>
          </cell>
          <cell r="G207">
            <v>0</v>
          </cell>
          <cell r="H207">
            <v>0</v>
          </cell>
          <cell r="I207">
            <v>0</v>
          </cell>
          <cell r="J207">
            <v>0</v>
          </cell>
          <cell r="K207">
            <v>0</v>
          </cell>
          <cell r="L207">
            <v>0</v>
          </cell>
          <cell r="M207">
            <v>0</v>
          </cell>
          <cell r="N207">
            <v>0</v>
          </cell>
          <cell r="O207">
            <v>0</v>
          </cell>
          <cell r="P207">
            <v>0</v>
          </cell>
          <cell r="Q207">
            <v>0</v>
          </cell>
          <cell r="R207">
            <v>0</v>
          </cell>
          <cell r="S207">
            <v>0</v>
          </cell>
          <cell r="T207">
            <v>0</v>
          </cell>
          <cell r="U207">
            <v>0</v>
          </cell>
          <cell r="V207">
            <v>0</v>
          </cell>
          <cell r="W207">
            <v>0</v>
          </cell>
          <cell r="X207">
            <v>0</v>
          </cell>
          <cell r="Y207">
            <v>0</v>
          </cell>
          <cell r="Z207">
            <v>0</v>
          </cell>
          <cell r="AA207">
            <v>0</v>
          </cell>
          <cell r="AB207">
            <v>0</v>
          </cell>
          <cell r="AC207">
            <v>0</v>
          </cell>
          <cell r="AD207">
            <v>0</v>
          </cell>
          <cell r="AE207">
            <v>0</v>
          </cell>
          <cell r="AF207">
            <v>0</v>
          </cell>
          <cell r="AG207">
            <v>0</v>
          </cell>
          <cell r="AH207">
            <v>0</v>
          </cell>
          <cell r="AI207">
            <v>0</v>
          </cell>
          <cell r="AJ207">
            <v>0</v>
          </cell>
          <cell r="AK207">
            <v>0</v>
          </cell>
          <cell r="AL207">
            <v>0</v>
          </cell>
          <cell r="AM207" t="str">
            <v>dec</v>
          </cell>
        </row>
        <row r="208">
          <cell r="A208" t="str">
            <v>2015NAdustmentsVoluntary Severence Cost</v>
          </cell>
          <cell r="B208" t="str">
            <v>2015N</v>
          </cell>
          <cell r="C208" t="str">
            <v>Adustments</v>
          </cell>
          <cell r="D208" t="str">
            <v>Voluntary Severence Cost</v>
          </cell>
          <cell r="E208">
            <v>1.95</v>
          </cell>
          <cell r="F208">
            <v>0</v>
          </cell>
          <cell r="G208">
            <v>0</v>
          </cell>
          <cell r="H208">
            <v>0</v>
          </cell>
          <cell r="I208">
            <v>0</v>
          </cell>
          <cell r="J208">
            <v>0</v>
          </cell>
          <cell r="K208">
            <v>0</v>
          </cell>
          <cell r="L208">
            <v>0</v>
          </cell>
          <cell r="M208">
            <v>0</v>
          </cell>
          <cell r="N208">
            <v>0</v>
          </cell>
          <cell r="O208">
            <v>0</v>
          </cell>
          <cell r="P208">
            <v>0</v>
          </cell>
          <cell r="Q208">
            <v>0</v>
          </cell>
          <cell r="R208">
            <v>0</v>
          </cell>
          <cell r="S208">
            <v>0</v>
          </cell>
          <cell r="T208">
            <v>0</v>
          </cell>
          <cell r="U208">
            <v>0</v>
          </cell>
          <cell r="V208">
            <v>0</v>
          </cell>
          <cell r="W208">
            <v>0</v>
          </cell>
          <cell r="X208">
            <v>0</v>
          </cell>
          <cell r="Y208">
            <v>0</v>
          </cell>
          <cell r="Z208">
            <v>0</v>
          </cell>
          <cell r="AA208">
            <v>0</v>
          </cell>
          <cell r="AB208">
            <v>0</v>
          </cell>
          <cell r="AC208">
            <v>0</v>
          </cell>
          <cell r="AD208">
            <v>0</v>
          </cell>
          <cell r="AE208">
            <v>0</v>
          </cell>
          <cell r="AF208">
            <v>0</v>
          </cell>
          <cell r="AG208">
            <v>0</v>
          </cell>
          <cell r="AH208">
            <v>0</v>
          </cell>
          <cell r="AI208">
            <v>0</v>
          </cell>
          <cell r="AJ208">
            <v>0</v>
          </cell>
          <cell r="AK208">
            <v>0</v>
          </cell>
          <cell r="AL208">
            <v>0</v>
          </cell>
          <cell r="AM208" t="str">
            <v>dec</v>
          </cell>
        </row>
        <row r="209">
          <cell r="A209" t="str">
            <v>2016NAdustmentsVoluntary Severence Cost</v>
          </cell>
          <cell r="B209" t="str">
            <v>2016N</v>
          </cell>
          <cell r="C209" t="str">
            <v>Adustments</v>
          </cell>
          <cell r="D209" t="str">
            <v>Voluntary Severence Cost</v>
          </cell>
          <cell r="E209">
            <v>1.62</v>
          </cell>
          <cell r="F209">
            <v>0</v>
          </cell>
          <cell r="G209">
            <v>0</v>
          </cell>
          <cell r="H209">
            <v>0</v>
          </cell>
          <cell r="I209">
            <v>0</v>
          </cell>
          <cell r="J209">
            <v>0</v>
          </cell>
          <cell r="K209">
            <v>0</v>
          </cell>
          <cell r="L209">
            <v>0</v>
          </cell>
          <cell r="M209">
            <v>0</v>
          </cell>
          <cell r="N209">
            <v>0</v>
          </cell>
          <cell r="O209">
            <v>0</v>
          </cell>
          <cell r="P209">
            <v>0</v>
          </cell>
          <cell r="Q209">
            <v>0</v>
          </cell>
          <cell r="R209">
            <v>0</v>
          </cell>
          <cell r="S209">
            <v>0</v>
          </cell>
          <cell r="T209">
            <v>0</v>
          </cell>
          <cell r="U209">
            <v>0</v>
          </cell>
          <cell r="V209">
            <v>0</v>
          </cell>
          <cell r="W209">
            <v>0</v>
          </cell>
          <cell r="X209">
            <v>0</v>
          </cell>
          <cell r="Y209">
            <v>0</v>
          </cell>
          <cell r="Z209">
            <v>0</v>
          </cell>
          <cell r="AA209">
            <v>0</v>
          </cell>
          <cell r="AB209">
            <v>0</v>
          </cell>
          <cell r="AC209">
            <v>0</v>
          </cell>
          <cell r="AD209">
            <v>0</v>
          </cell>
          <cell r="AE209">
            <v>0</v>
          </cell>
          <cell r="AF209">
            <v>0</v>
          </cell>
          <cell r="AG209">
            <v>0</v>
          </cell>
          <cell r="AH209">
            <v>0</v>
          </cell>
          <cell r="AI209">
            <v>0</v>
          </cell>
          <cell r="AJ209">
            <v>0</v>
          </cell>
          <cell r="AK209">
            <v>0</v>
          </cell>
          <cell r="AL209">
            <v>0</v>
          </cell>
          <cell r="AM209" t="str">
            <v>dec</v>
          </cell>
        </row>
        <row r="210">
          <cell r="A210" t="str">
            <v>2017NAdustmentsVoluntary Severence Cost</v>
          </cell>
          <cell r="B210" t="str">
            <v>2017N</v>
          </cell>
          <cell r="C210" t="str">
            <v>Adustments</v>
          </cell>
          <cell r="D210" t="str">
            <v>Voluntary Severence Cost</v>
          </cell>
          <cell r="E210">
            <v>1.54</v>
          </cell>
          <cell r="F210">
            <v>0</v>
          </cell>
          <cell r="G210">
            <v>0</v>
          </cell>
          <cell r="H210">
            <v>0</v>
          </cell>
          <cell r="I210">
            <v>0</v>
          </cell>
          <cell r="J210">
            <v>0</v>
          </cell>
          <cell r="K210">
            <v>0</v>
          </cell>
          <cell r="L210">
            <v>0</v>
          </cell>
          <cell r="M210">
            <v>0</v>
          </cell>
          <cell r="N210">
            <v>0</v>
          </cell>
          <cell r="O210">
            <v>0</v>
          </cell>
          <cell r="P210">
            <v>0</v>
          </cell>
          <cell r="Q210">
            <v>0</v>
          </cell>
          <cell r="R210">
            <v>0</v>
          </cell>
          <cell r="S210">
            <v>0</v>
          </cell>
          <cell r="T210">
            <v>0</v>
          </cell>
          <cell r="U210">
            <v>0</v>
          </cell>
          <cell r="V210">
            <v>0</v>
          </cell>
          <cell r="W210">
            <v>0</v>
          </cell>
          <cell r="X210">
            <v>0</v>
          </cell>
          <cell r="Y210">
            <v>0</v>
          </cell>
          <cell r="Z210">
            <v>0</v>
          </cell>
          <cell r="AA210">
            <v>0</v>
          </cell>
          <cell r="AB210">
            <v>0</v>
          </cell>
          <cell r="AC210">
            <v>0</v>
          </cell>
          <cell r="AD210">
            <v>0</v>
          </cell>
          <cell r="AE210">
            <v>0</v>
          </cell>
          <cell r="AF210">
            <v>0</v>
          </cell>
          <cell r="AG210">
            <v>0</v>
          </cell>
          <cell r="AH210">
            <v>0</v>
          </cell>
          <cell r="AI210">
            <v>0</v>
          </cell>
          <cell r="AJ210">
            <v>0</v>
          </cell>
          <cell r="AK210">
            <v>0</v>
          </cell>
          <cell r="AL210">
            <v>0</v>
          </cell>
          <cell r="AM210" t="str">
            <v>dec</v>
          </cell>
        </row>
        <row r="211">
          <cell r="A211" t="str">
            <v>2010NRate ChangeFuel</v>
          </cell>
          <cell r="B211" t="str">
            <v>2010N</v>
          </cell>
          <cell r="C211" t="str">
            <v>Rate Change</v>
          </cell>
          <cell r="D211" t="str">
            <v>Fuel</v>
          </cell>
          <cell r="E211">
            <v>0.96</v>
          </cell>
          <cell r="F211">
            <v>0</v>
          </cell>
          <cell r="G211">
            <v>0</v>
          </cell>
          <cell r="H211">
            <v>0</v>
          </cell>
          <cell r="I211">
            <v>0</v>
          </cell>
          <cell r="J211">
            <v>0</v>
          </cell>
          <cell r="K211">
            <v>0</v>
          </cell>
          <cell r="L211">
            <v>0</v>
          </cell>
          <cell r="M211">
            <v>0</v>
          </cell>
          <cell r="N211">
            <v>0</v>
          </cell>
          <cell r="O211">
            <v>0</v>
          </cell>
          <cell r="P211">
            <v>0</v>
          </cell>
          <cell r="Q211">
            <v>0</v>
          </cell>
          <cell r="R211">
            <v>0</v>
          </cell>
          <cell r="S211">
            <v>0</v>
          </cell>
          <cell r="T211">
            <v>0</v>
          </cell>
          <cell r="U211">
            <v>0</v>
          </cell>
          <cell r="V211">
            <v>0</v>
          </cell>
          <cell r="W211">
            <v>1.1640076031891287</v>
          </cell>
          <cell r="X211">
            <v>0</v>
          </cell>
          <cell r="Y211">
            <v>0</v>
          </cell>
          <cell r="Z211">
            <v>0</v>
          </cell>
          <cell r="AA211">
            <v>0</v>
          </cell>
          <cell r="AB211">
            <v>0</v>
          </cell>
          <cell r="AC211">
            <v>0</v>
          </cell>
          <cell r="AD211">
            <v>0</v>
          </cell>
          <cell r="AE211">
            <v>0</v>
          </cell>
          <cell r="AF211">
            <v>0</v>
          </cell>
          <cell r="AG211">
            <v>0</v>
          </cell>
          <cell r="AH211">
            <v>0</v>
          </cell>
          <cell r="AI211">
            <v>0</v>
          </cell>
          <cell r="AJ211">
            <v>0</v>
          </cell>
          <cell r="AK211">
            <v>0</v>
          </cell>
          <cell r="AL211">
            <v>1.1640076031891287</v>
          </cell>
          <cell r="AM211" t="str">
            <v>dec</v>
          </cell>
        </row>
        <row r="212">
          <cell r="A212" t="str">
            <v>2011NRate ChangeFuel</v>
          </cell>
          <cell r="B212" t="str">
            <v>2011N</v>
          </cell>
          <cell r="C212" t="str">
            <v>Rate Change</v>
          </cell>
          <cell r="D212" t="str">
            <v>Fuel</v>
          </cell>
          <cell r="E212">
            <v>1.2</v>
          </cell>
          <cell r="F212">
            <v>0</v>
          </cell>
          <cell r="G212">
            <v>0</v>
          </cell>
          <cell r="H212">
            <v>0</v>
          </cell>
          <cell r="I212">
            <v>0</v>
          </cell>
          <cell r="J212">
            <v>0</v>
          </cell>
          <cell r="K212">
            <v>0</v>
          </cell>
          <cell r="L212">
            <v>0</v>
          </cell>
          <cell r="M212">
            <v>0</v>
          </cell>
          <cell r="N212">
            <v>0</v>
          </cell>
          <cell r="O212">
            <v>0</v>
          </cell>
          <cell r="P212">
            <v>0</v>
          </cell>
          <cell r="Q212">
            <v>0</v>
          </cell>
          <cell r="R212">
            <v>0</v>
          </cell>
          <cell r="S212">
            <v>0</v>
          </cell>
          <cell r="T212">
            <v>0</v>
          </cell>
          <cell r="U212">
            <v>0</v>
          </cell>
          <cell r="V212">
            <v>0</v>
          </cell>
          <cell r="W212">
            <v>1.0891996754682776</v>
          </cell>
          <cell r="X212">
            <v>0</v>
          </cell>
          <cell r="Y212">
            <v>0</v>
          </cell>
          <cell r="Z212">
            <v>0</v>
          </cell>
          <cell r="AA212">
            <v>0</v>
          </cell>
          <cell r="AB212">
            <v>0</v>
          </cell>
          <cell r="AC212">
            <v>0</v>
          </cell>
          <cell r="AD212">
            <v>0</v>
          </cell>
          <cell r="AE212">
            <v>0</v>
          </cell>
          <cell r="AF212">
            <v>0</v>
          </cell>
          <cell r="AG212">
            <v>0</v>
          </cell>
          <cell r="AH212">
            <v>0</v>
          </cell>
          <cell r="AI212">
            <v>0</v>
          </cell>
          <cell r="AJ212">
            <v>0</v>
          </cell>
          <cell r="AK212">
            <v>0</v>
          </cell>
          <cell r="AL212">
            <v>1.0891996754682776</v>
          </cell>
          <cell r="AM212" t="str">
            <v>dec</v>
          </cell>
        </row>
        <row r="213">
          <cell r="A213" t="str">
            <v>2012NRate ChangeFuel</v>
          </cell>
          <cell r="B213" t="str">
            <v>2012N</v>
          </cell>
          <cell r="C213" t="str">
            <v>Rate Change</v>
          </cell>
          <cell r="D213" t="str">
            <v>Fuel</v>
          </cell>
          <cell r="E213">
            <v>2.13</v>
          </cell>
          <cell r="F213">
            <v>0</v>
          </cell>
          <cell r="G213">
            <v>0</v>
          </cell>
          <cell r="H213">
            <v>0</v>
          </cell>
          <cell r="I213">
            <v>0</v>
          </cell>
          <cell r="J213">
            <v>0</v>
          </cell>
          <cell r="K213">
            <v>0</v>
          </cell>
          <cell r="L213">
            <v>0</v>
          </cell>
          <cell r="M213">
            <v>0</v>
          </cell>
          <cell r="N213">
            <v>0</v>
          </cell>
          <cell r="O213">
            <v>0</v>
          </cell>
          <cell r="P213">
            <v>0</v>
          </cell>
          <cell r="Q213">
            <v>0</v>
          </cell>
          <cell r="R213">
            <v>0</v>
          </cell>
          <cell r="S213">
            <v>0</v>
          </cell>
          <cell r="T213">
            <v>0</v>
          </cell>
          <cell r="U213">
            <v>0</v>
          </cell>
          <cell r="V213">
            <v>0</v>
          </cell>
          <cell r="W213">
            <v>0.86156103428831265</v>
          </cell>
          <cell r="X213">
            <v>0</v>
          </cell>
          <cell r="Y213">
            <v>0</v>
          </cell>
          <cell r="Z213">
            <v>0</v>
          </cell>
          <cell r="AA213">
            <v>0</v>
          </cell>
          <cell r="AB213">
            <v>0</v>
          </cell>
          <cell r="AC213">
            <v>0</v>
          </cell>
          <cell r="AD213">
            <v>0</v>
          </cell>
          <cell r="AE213">
            <v>0</v>
          </cell>
          <cell r="AF213">
            <v>0</v>
          </cell>
          <cell r="AG213">
            <v>0</v>
          </cell>
          <cell r="AH213">
            <v>0</v>
          </cell>
          <cell r="AI213">
            <v>0</v>
          </cell>
          <cell r="AJ213">
            <v>0</v>
          </cell>
          <cell r="AK213">
            <v>0</v>
          </cell>
          <cell r="AL213">
            <v>0.86156103428831265</v>
          </cell>
          <cell r="AM213" t="str">
            <v>dec</v>
          </cell>
        </row>
        <row r="214">
          <cell r="A214" t="str">
            <v>2013NRate ChangeFuel</v>
          </cell>
          <cell r="B214" t="str">
            <v>2013N</v>
          </cell>
          <cell r="C214" t="str">
            <v>Rate Change</v>
          </cell>
          <cell r="D214" t="str">
            <v>Fuel</v>
          </cell>
          <cell r="E214">
            <v>2.09</v>
          </cell>
          <cell r="F214">
            <v>0</v>
          </cell>
          <cell r="G214">
            <v>0</v>
          </cell>
          <cell r="H214">
            <v>0</v>
          </cell>
          <cell r="I214">
            <v>0</v>
          </cell>
          <cell r="J214">
            <v>0</v>
          </cell>
          <cell r="K214">
            <v>0</v>
          </cell>
          <cell r="L214">
            <v>0</v>
          </cell>
          <cell r="M214">
            <v>0</v>
          </cell>
          <cell r="N214">
            <v>0</v>
          </cell>
          <cell r="O214">
            <v>0</v>
          </cell>
          <cell r="P214">
            <v>0</v>
          </cell>
          <cell r="Q214">
            <v>0</v>
          </cell>
          <cell r="R214">
            <v>0</v>
          </cell>
          <cell r="S214">
            <v>0</v>
          </cell>
          <cell r="T214">
            <v>0</v>
          </cell>
          <cell r="U214">
            <v>0</v>
          </cell>
          <cell r="V214">
            <v>0</v>
          </cell>
          <cell r="W214">
            <v>0.53817966564630737</v>
          </cell>
          <cell r="X214">
            <v>0</v>
          </cell>
          <cell r="Y214">
            <v>0</v>
          </cell>
          <cell r="Z214">
            <v>0</v>
          </cell>
          <cell r="AA214">
            <v>0</v>
          </cell>
          <cell r="AB214">
            <v>0</v>
          </cell>
          <cell r="AC214">
            <v>0</v>
          </cell>
          <cell r="AD214">
            <v>0</v>
          </cell>
          <cell r="AE214">
            <v>0</v>
          </cell>
          <cell r="AF214">
            <v>0</v>
          </cell>
          <cell r="AG214">
            <v>0</v>
          </cell>
          <cell r="AH214">
            <v>0</v>
          </cell>
          <cell r="AI214">
            <v>0</v>
          </cell>
          <cell r="AJ214">
            <v>0</v>
          </cell>
          <cell r="AK214">
            <v>0</v>
          </cell>
          <cell r="AL214">
            <v>0.53817966564630737</v>
          </cell>
          <cell r="AM214" t="str">
            <v>dec</v>
          </cell>
        </row>
        <row r="215">
          <cell r="A215" t="str">
            <v>2014NRate ChangeFuel</v>
          </cell>
          <cell r="B215" t="str">
            <v>2014N</v>
          </cell>
          <cell r="C215" t="str">
            <v>Rate Change</v>
          </cell>
          <cell r="D215" t="str">
            <v>Fuel</v>
          </cell>
          <cell r="E215">
            <v>1.74</v>
          </cell>
          <cell r="F215">
            <v>0</v>
          </cell>
          <cell r="G215">
            <v>0</v>
          </cell>
          <cell r="H215">
            <v>0</v>
          </cell>
          <cell r="I215">
            <v>0</v>
          </cell>
          <cell r="J215">
            <v>0</v>
          </cell>
          <cell r="K215">
            <v>0</v>
          </cell>
          <cell r="L215">
            <v>0</v>
          </cell>
          <cell r="M215">
            <v>0</v>
          </cell>
          <cell r="N215">
            <v>0</v>
          </cell>
          <cell r="O215">
            <v>0</v>
          </cell>
          <cell r="P215">
            <v>0</v>
          </cell>
          <cell r="Q215">
            <v>0</v>
          </cell>
          <cell r="R215">
            <v>0</v>
          </cell>
          <cell r="S215">
            <v>0</v>
          </cell>
          <cell r="T215">
            <v>0</v>
          </cell>
          <cell r="U215">
            <v>0</v>
          </cell>
          <cell r="V215">
            <v>0</v>
          </cell>
          <cell r="W215">
            <v>0.47816770954603527</v>
          </cell>
          <cell r="X215">
            <v>0</v>
          </cell>
          <cell r="Y215">
            <v>0</v>
          </cell>
          <cell r="Z215">
            <v>0</v>
          </cell>
          <cell r="AA215">
            <v>0</v>
          </cell>
          <cell r="AB215">
            <v>0</v>
          </cell>
          <cell r="AC215">
            <v>0</v>
          </cell>
          <cell r="AD215">
            <v>0</v>
          </cell>
          <cell r="AE215">
            <v>0</v>
          </cell>
          <cell r="AF215">
            <v>0</v>
          </cell>
          <cell r="AG215">
            <v>0</v>
          </cell>
          <cell r="AH215">
            <v>0</v>
          </cell>
          <cell r="AI215">
            <v>0</v>
          </cell>
          <cell r="AJ215">
            <v>0</v>
          </cell>
          <cell r="AK215">
            <v>0</v>
          </cell>
          <cell r="AL215">
            <v>0.47816770954603527</v>
          </cell>
          <cell r="AM215" t="str">
            <v>dec</v>
          </cell>
        </row>
        <row r="216">
          <cell r="A216" t="str">
            <v>2015NRate ChangeFuel</v>
          </cell>
          <cell r="B216" t="str">
            <v>2015N</v>
          </cell>
          <cell r="C216" t="str">
            <v>Rate Change</v>
          </cell>
          <cell r="D216" t="str">
            <v>Fuel</v>
          </cell>
          <cell r="E216">
            <v>1.95</v>
          </cell>
          <cell r="F216">
            <v>0</v>
          </cell>
          <cell r="G216">
            <v>0</v>
          </cell>
          <cell r="H216">
            <v>0</v>
          </cell>
          <cell r="I216">
            <v>0</v>
          </cell>
          <cell r="J216">
            <v>0</v>
          </cell>
          <cell r="K216">
            <v>0</v>
          </cell>
          <cell r="L216">
            <v>0</v>
          </cell>
          <cell r="M216">
            <v>0</v>
          </cell>
          <cell r="N216">
            <v>0</v>
          </cell>
          <cell r="O216">
            <v>0</v>
          </cell>
          <cell r="P216">
            <v>0</v>
          </cell>
          <cell r="Q216">
            <v>0</v>
          </cell>
          <cell r="R216">
            <v>0</v>
          </cell>
          <cell r="S216">
            <v>0</v>
          </cell>
          <cell r="T216">
            <v>0</v>
          </cell>
          <cell r="U216">
            <v>0</v>
          </cell>
          <cell r="V216">
            <v>0</v>
          </cell>
          <cell r="W216">
            <v>0.73243297988218359</v>
          </cell>
          <cell r="X216">
            <v>0</v>
          </cell>
          <cell r="Y216">
            <v>0</v>
          </cell>
          <cell r="Z216">
            <v>0</v>
          </cell>
          <cell r="AA216">
            <v>0</v>
          </cell>
          <cell r="AB216">
            <v>0</v>
          </cell>
          <cell r="AC216">
            <v>0</v>
          </cell>
          <cell r="AD216">
            <v>0</v>
          </cell>
          <cell r="AE216">
            <v>0</v>
          </cell>
          <cell r="AF216">
            <v>0</v>
          </cell>
          <cell r="AG216">
            <v>0</v>
          </cell>
          <cell r="AH216">
            <v>0</v>
          </cell>
          <cell r="AI216">
            <v>0</v>
          </cell>
          <cell r="AJ216">
            <v>0</v>
          </cell>
          <cell r="AK216">
            <v>0</v>
          </cell>
          <cell r="AL216">
            <v>0.73243297988218359</v>
          </cell>
          <cell r="AM216" t="str">
            <v>dec</v>
          </cell>
        </row>
        <row r="217">
          <cell r="A217" t="str">
            <v>2016NRate ChangeFuel</v>
          </cell>
          <cell r="B217" t="str">
            <v>2016N</v>
          </cell>
          <cell r="C217" t="str">
            <v>Rate Change</v>
          </cell>
          <cell r="D217" t="str">
            <v>Fuel</v>
          </cell>
          <cell r="E217">
            <v>1.62</v>
          </cell>
          <cell r="F217">
            <v>0</v>
          </cell>
          <cell r="G217">
            <v>0</v>
          </cell>
          <cell r="H217">
            <v>0</v>
          </cell>
          <cell r="I217">
            <v>0</v>
          </cell>
          <cell r="J217">
            <v>0</v>
          </cell>
          <cell r="K217">
            <v>0</v>
          </cell>
          <cell r="L217">
            <v>0</v>
          </cell>
          <cell r="M217">
            <v>0</v>
          </cell>
          <cell r="N217">
            <v>0</v>
          </cell>
          <cell r="O217">
            <v>0</v>
          </cell>
          <cell r="P217">
            <v>0</v>
          </cell>
          <cell r="Q217">
            <v>0</v>
          </cell>
          <cell r="R217">
            <v>0</v>
          </cell>
          <cell r="S217">
            <v>0</v>
          </cell>
          <cell r="T217">
            <v>0</v>
          </cell>
          <cell r="U217">
            <v>0</v>
          </cell>
          <cell r="V217">
            <v>0</v>
          </cell>
          <cell r="W217">
            <v>1.0461289941562768</v>
          </cell>
          <cell r="X217">
            <v>0</v>
          </cell>
          <cell r="Y217">
            <v>0</v>
          </cell>
          <cell r="Z217">
            <v>0</v>
          </cell>
          <cell r="AA217">
            <v>0</v>
          </cell>
          <cell r="AB217">
            <v>0</v>
          </cell>
          <cell r="AC217">
            <v>0</v>
          </cell>
          <cell r="AD217">
            <v>0</v>
          </cell>
          <cell r="AE217">
            <v>0</v>
          </cell>
          <cell r="AF217">
            <v>0</v>
          </cell>
          <cell r="AG217">
            <v>0</v>
          </cell>
          <cell r="AH217">
            <v>0</v>
          </cell>
          <cell r="AI217">
            <v>0</v>
          </cell>
          <cell r="AJ217">
            <v>0</v>
          </cell>
          <cell r="AK217">
            <v>0</v>
          </cell>
          <cell r="AL217">
            <v>1.0461289941562768</v>
          </cell>
          <cell r="AM217" t="str">
            <v>dec</v>
          </cell>
        </row>
        <row r="218">
          <cell r="A218" t="str">
            <v>2017NRate ChangeFuel</v>
          </cell>
          <cell r="B218" t="str">
            <v>2017N</v>
          </cell>
          <cell r="C218" t="str">
            <v>Rate Change</v>
          </cell>
          <cell r="D218" t="str">
            <v>Fuel</v>
          </cell>
          <cell r="E218">
            <v>1.54</v>
          </cell>
          <cell r="F218">
            <v>0</v>
          </cell>
          <cell r="G218">
            <v>0</v>
          </cell>
          <cell r="H218">
            <v>0</v>
          </cell>
          <cell r="I218">
            <v>0</v>
          </cell>
          <cell r="J218">
            <v>0</v>
          </cell>
          <cell r="K218">
            <v>0</v>
          </cell>
          <cell r="L218">
            <v>0</v>
          </cell>
          <cell r="M218">
            <v>0</v>
          </cell>
          <cell r="N218">
            <v>0</v>
          </cell>
          <cell r="O218">
            <v>0</v>
          </cell>
          <cell r="P218">
            <v>0</v>
          </cell>
          <cell r="Q218">
            <v>0</v>
          </cell>
          <cell r="R218">
            <v>0</v>
          </cell>
          <cell r="S218">
            <v>0</v>
          </cell>
          <cell r="T218">
            <v>0</v>
          </cell>
          <cell r="U218">
            <v>0</v>
          </cell>
          <cell r="V218">
            <v>0</v>
          </cell>
          <cell r="W218">
            <v>1.062617380666282</v>
          </cell>
          <cell r="X218">
            <v>0</v>
          </cell>
          <cell r="Y218">
            <v>0</v>
          </cell>
          <cell r="Z218">
            <v>0</v>
          </cell>
          <cell r="AA218">
            <v>0</v>
          </cell>
          <cell r="AB218">
            <v>0</v>
          </cell>
          <cell r="AC218">
            <v>0</v>
          </cell>
          <cell r="AD218">
            <v>0</v>
          </cell>
          <cell r="AE218">
            <v>0</v>
          </cell>
          <cell r="AF218">
            <v>0</v>
          </cell>
          <cell r="AG218">
            <v>0</v>
          </cell>
          <cell r="AH218">
            <v>0</v>
          </cell>
          <cell r="AI218">
            <v>0</v>
          </cell>
          <cell r="AJ218">
            <v>0</v>
          </cell>
          <cell r="AK218">
            <v>0</v>
          </cell>
          <cell r="AL218">
            <v>1.062617380666282</v>
          </cell>
          <cell r="AM218" t="str">
            <v>dec</v>
          </cell>
        </row>
        <row r="219">
          <cell r="A219" t="str">
            <v>2010NRate ChangeH&amp;W</v>
          </cell>
          <cell r="B219" t="str">
            <v>2010N</v>
          </cell>
          <cell r="C219" t="str">
            <v>Rate Change</v>
          </cell>
          <cell r="D219" t="str">
            <v>H&amp;W</v>
          </cell>
          <cell r="E219">
            <v>0.96</v>
          </cell>
          <cell r="F219">
            <v>0</v>
          </cell>
          <cell r="G219">
            <v>0</v>
          </cell>
          <cell r="H219">
            <v>0</v>
          </cell>
          <cell r="I219">
            <v>0</v>
          </cell>
          <cell r="J219">
            <v>0</v>
          </cell>
          <cell r="K219">
            <v>0</v>
          </cell>
          <cell r="L219">
            <v>0</v>
          </cell>
          <cell r="M219">
            <v>0</v>
          </cell>
          <cell r="N219">
            <v>0</v>
          </cell>
          <cell r="O219">
            <v>-0.375</v>
          </cell>
          <cell r="P219">
            <v>0</v>
          </cell>
          <cell r="Q219">
            <v>0</v>
          </cell>
          <cell r="R219">
            <v>0</v>
          </cell>
          <cell r="S219">
            <v>0</v>
          </cell>
          <cell r="T219">
            <v>0</v>
          </cell>
          <cell r="U219">
            <v>0</v>
          </cell>
          <cell r="V219">
            <v>0</v>
          </cell>
          <cell r="W219">
            <v>0</v>
          </cell>
          <cell r="X219">
            <v>0</v>
          </cell>
          <cell r="Y219">
            <v>0</v>
          </cell>
          <cell r="Z219">
            <v>0</v>
          </cell>
          <cell r="AA219">
            <v>0</v>
          </cell>
          <cell r="AB219">
            <v>0</v>
          </cell>
          <cell r="AC219">
            <v>0</v>
          </cell>
          <cell r="AD219">
            <v>0</v>
          </cell>
          <cell r="AE219">
            <v>0</v>
          </cell>
          <cell r="AF219">
            <v>0</v>
          </cell>
          <cell r="AG219">
            <v>0</v>
          </cell>
          <cell r="AH219">
            <v>0</v>
          </cell>
          <cell r="AI219">
            <v>0</v>
          </cell>
          <cell r="AJ219">
            <v>0</v>
          </cell>
          <cell r="AK219">
            <v>0</v>
          </cell>
          <cell r="AL219">
            <v>-0.375</v>
          </cell>
          <cell r="AM219" t="str">
            <v>inc</v>
          </cell>
        </row>
        <row r="220">
          <cell r="A220" t="str">
            <v>2011NRate ChangeH&amp;W</v>
          </cell>
          <cell r="B220" t="str">
            <v>2011N</v>
          </cell>
          <cell r="C220" t="str">
            <v>Rate Change</v>
          </cell>
          <cell r="D220" t="str">
            <v>H&amp;W</v>
          </cell>
          <cell r="E220">
            <v>1.2</v>
          </cell>
          <cell r="F220">
            <v>0</v>
          </cell>
          <cell r="G220">
            <v>0</v>
          </cell>
          <cell r="H220">
            <v>0</v>
          </cell>
          <cell r="I220">
            <v>0</v>
          </cell>
          <cell r="J220">
            <v>0</v>
          </cell>
          <cell r="K220">
            <v>0</v>
          </cell>
          <cell r="L220">
            <v>0</v>
          </cell>
          <cell r="M220">
            <v>0</v>
          </cell>
          <cell r="N220">
            <v>0</v>
          </cell>
          <cell r="O220">
            <v>-1.0049999999999999</v>
          </cell>
          <cell r="P220">
            <v>0</v>
          </cell>
          <cell r="Q220">
            <v>0</v>
          </cell>
          <cell r="R220">
            <v>0</v>
          </cell>
          <cell r="S220">
            <v>0</v>
          </cell>
          <cell r="T220">
            <v>0</v>
          </cell>
          <cell r="U220">
            <v>0</v>
          </cell>
          <cell r="V220">
            <v>0</v>
          </cell>
          <cell r="W220">
            <v>0</v>
          </cell>
          <cell r="X220">
            <v>0</v>
          </cell>
          <cell r="Y220">
            <v>0</v>
          </cell>
          <cell r="Z220">
            <v>0</v>
          </cell>
          <cell r="AA220">
            <v>0</v>
          </cell>
          <cell r="AB220">
            <v>0</v>
          </cell>
          <cell r="AC220">
            <v>0</v>
          </cell>
          <cell r="AD220">
            <v>0</v>
          </cell>
          <cell r="AE220">
            <v>0</v>
          </cell>
          <cell r="AF220">
            <v>0</v>
          </cell>
          <cell r="AG220">
            <v>0</v>
          </cell>
          <cell r="AH220">
            <v>0</v>
          </cell>
          <cell r="AI220">
            <v>0</v>
          </cell>
          <cell r="AJ220">
            <v>0</v>
          </cell>
          <cell r="AK220">
            <v>0</v>
          </cell>
          <cell r="AL220">
            <v>-1.0049999999999999</v>
          </cell>
          <cell r="AM220" t="str">
            <v>inc</v>
          </cell>
        </row>
        <row r="221">
          <cell r="A221" t="str">
            <v>2012NRate ChangeH&amp;W</v>
          </cell>
          <cell r="B221" t="str">
            <v>2012N</v>
          </cell>
          <cell r="C221" t="str">
            <v>Rate Change</v>
          </cell>
          <cell r="D221" t="str">
            <v>H&amp;W</v>
          </cell>
          <cell r="E221">
            <v>2.13</v>
          </cell>
          <cell r="F221">
            <v>0</v>
          </cell>
          <cell r="G221">
            <v>0</v>
          </cell>
          <cell r="H221">
            <v>0</v>
          </cell>
          <cell r="I221">
            <v>0</v>
          </cell>
          <cell r="J221">
            <v>0</v>
          </cell>
          <cell r="K221">
            <v>0</v>
          </cell>
          <cell r="L221">
            <v>0</v>
          </cell>
          <cell r="M221">
            <v>0</v>
          </cell>
          <cell r="N221">
            <v>0</v>
          </cell>
          <cell r="O221">
            <v>-0.99</v>
          </cell>
          <cell r="P221">
            <v>0</v>
          </cell>
          <cell r="Q221">
            <v>0</v>
          </cell>
          <cell r="R221">
            <v>0</v>
          </cell>
          <cell r="S221">
            <v>0</v>
          </cell>
          <cell r="T221">
            <v>0</v>
          </cell>
          <cell r="U221">
            <v>0</v>
          </cell>
          <cell r="V221">
            <v>0</v>
          </cell>
          <cell r="W221">
            <v>0</v>
          </cell>
          <cell r="X221">
            <v>0</v>
          </cell>
          <cell r="Y221">
            <v>0</v>
          </cell>
          <cell r="Z221">
            <v>0</v>
          </cell>
          <cell r="AA221">
            <v>0</v>
          </cell>
          <cell r="AB221">
            <v>0</v>
          </cell>
          <cell r="AC221">
            <v>0</v>
          </cell>
          <cell r="AD221">
            <v>0</v>
          </cell>
          <cell r="AE221">
            <v>0</v>
          </cell>
          <cell r="AF221">
            <v>0</v>
          </cell>
          <cell r="AG221">
            <v>0</v>
          </cell>
          <cell r="AH221">
            <v>0</v>
          </cell>
          <cell r="AI221">
            <v>0</v>
          </cell>
          <cell r="AJ221">
            <v>0</v>
          </cell>
          <cell r="AK221">
            <v>0</v>
          </cell>
          <cell r="AL221">
            <v>-0.99</v>
          </cell>
          <cell r="AM221" t="str">
            <v>inc</v>
          </cell>
        </row>
        <row r="222">
          <cell r="A222" t="str">
            <v>2013NRate ChangeH&amp;W</v>
          </cell>
          <cell r="B222" t="str">
            <v>2013N</v>
          </cell>
          <cell r="C222" t="str">
            <v>Rate Change</v>
          </cell>
          <cell r="D222" t="str">
            <v>H&amp;W</v>
          </cell>
          <cell r="E222">
            <v>2.09</v>
          </cell>
          <cell r="F222">
            <v>0</v>
          </cell>
          <cell r="G222">
            <v>0</v>
          </cell>
          <cell r="H222">
            <v>0</v>
          </cell>
          <cell r="I222">
            <v>0</v>
          </cell>
          <cell r="J222">
            <v>0</v>
          </cell>
          <cell r="K222">
            <v>0</v>
          </cell>
          <cell r="L222">
            <v>0</v>
          </cell>
          <cell r="M222">
            <v>0</v>
          </cell>
          <cell r="N222">
            <v>0</v>
          </cell>
          <cell r="O222">
            <v>-0.96899999999999997</v>
          </cell>
          <cell r="P222">
            <v>0</v>
          </cell>
          <cell r="Q222">
            <v>0</v>
          </cell>
          <cell r="R222">
            <v>0</v>
          </cell>
          <cell r="S222">
            <v>0</v>
          </cell>
          <cell r="T222">
            <v>0</v>
          </cell>
          <cell r="U222">
            <v>0</v>
          </cell>
          <cell r="V222">
            <v>0</v>
          </cell>
          <cell r="W222">
            <v>0</v>
          </cell>
          <cell r="X222">
            <v>0</v>
          </cell>
          <cell r="Y222">
            <v>0</v>
          </cell>
          <cell r="Z222">
            <v>0</v>
          </cell>
          <cell r="AA222">
            <v>0</v>
          </cell>
          <cell r="AB222">
            <v>0</v>
          </cell>
          <cell r="AC222">
            <v>0</v>
          </cell>
          <cell r="AD222">
            <v>0</v>
          </cell>
          <cell r="AE222">
            <v>0</v>
          </cell>
          <cell r="AF222">
            <v>0</v>
          </cell>
          <cell r="AG222">
            <v>0</v>
          </cell>
          <cell r="AH222">
            <v>0</v>
          </cell>
          <cell r="AI222">
            <v>0</v>
          </cell>
          <cell r="AJ222">
            <v>0</v>
          </cell>
          <cell r="AK222">
            <v>0</v>
          </cell>
          <cell r="AL222">
            <v>-0.96899999999999997</v>
          </cell>
          <cell r="AM222" t="str">
            <v>inc</v>
          </cell>
        </row>
        <row r="223">
          <cell r="A223" t="str">
            <v>2014NRate ChangeH&amp;W</v>
          </cell>
          <cell r="B223" t="str">
            <v>2014N</v>
          </cell>
          <cell r="C223" t="str">
            <v>Rate Change</v>
          </cell>
          <cell r="D223" t="str">
            <v>H&amp;W</v>
          </cell>
          <cell r="E223">
            <v>1.74</v>
          </cell>
          <cell r="F223">
            <v>0</v>
          </cell>
          <cell r="G223">
            <v>0</v>
          </cell>
          <cell r="H223">
            <v>0</v>
          </cell>
          <cell r="I223">
            <v>0</v>
          </cell>
          <cell r="J223">
            <v>0</v>
          </cell>
          <cell r="K223">
            <v>0</v>
          </cell>
          <cell r="L223">
            <v>0</v>
          </cell>
          <cell r="M223">
            <v>0</v>
          </cell>
          <cell r="N223">
            <v>0</v>
          </cell>
          <cell r="O223">
            <v>-0.93700000000000006</v>
          </cell>
          <cell r="P223">
            <v>0</v>
          </cell>
          <cell r="Q223">
            <v>0</v>
          </cell>
          <cell r="R223">
            <v>0</v>
          </cell>
          <cell r="S223">
            <v>0</v>
          </cell>
          <cell r="T223">
            <v>0</v>
          </cell>
          <cell r="U223">
            <v>0</v>
          </cell>
          <cell r="V223">
            <v>0</v>
          </cell>
          <cell r="W223">
            <v>0</v>
          </cell>
          <cell r="X223">
            <v>0</v>
          </cell>
          <cell r="Y223">
            <v>0</v>
          </cell>
          <cell r="Z223">
            <v>0</v>
          </cell>
          <cell r="AA223">
            <v>0</v>
          </cell>
          <cell r="AB223">
            <v>0</v>
          </cell>
          <cell r="AC223">
            <v>0</v>
          </cell>
          <cell r="AD223">
            <v>0</v>
          </cell>
          <cell r="AE223">
            <v>0</v>
          </cell>
          <cell r="AF223">
            <v>0</v>
          </cell>
          <cell r="AG223">
            <v>0</v>
          </cell>
          <cell r="AH223">
            <v>0</v>
          </cell>
          <cell r="AI223">
            <v>0</v>
          </cell>
          <cell r="AJ223">
            <v>0</v>
          </cell>
          <cell r="AK223">
            <v>0</v>
          </cell>
          <cell r="AL223">
            <v>-0.93700000000000006</v>
          </cell>
          <cell r="AM223" t="str">
            <v>inc</v>
          </cell>
        </row>
        <row r="224">
          <cell r="A224" t="str">
            <v>2015NRate ChangeH&amp;W</v>
          </cell>
          <cell r="B224" t="str">
            <v>2015N</v>
          </cell>
          <cell r="C224" t="str">
            <v>Rate Change</v>
          </cell>
          <cell r="D224" t="str">
            <v>H&amp;W</v>
          </cell>
          <cell r="E224">
            <v>1.95</v>
          </cell>
          <cell r="F224">
            <v>0</v>
          </cell>
          <cell r="G224">
            <v>0</v>
          </cell>
          <cell r="H224">
            <v>0</v>
          </cell>
          <cell r="I224">
            <v>0</v>
          </cell>
          <cell r="J224">
            <v>0</v>
          </cell>
          <cell r="K224">
            <v>0</v>
          </cell>
          <cell r="L224">
            <v>0</v>
          </cell>
          <cell r="M224">
            <v>0</v>
          </cell>
          <cell r="N224">
            <v>0</v>
          </cell>
          <cell r="O224">
            <v>-0.90600000000000003</v>
          </cell>
          <cell r="P224">
            <v>0</v>
          </cell>
          <cell r="Q224">
            <v>0</v>
          </cell>
          <cell r="R224">
            <v>0</v>
          </cell>
          <cell r="S224">
            <v>0</v>
          </cell>
          <cell r="T224">
            <v>0</v>
          </cell>
          <cell r="U224">
            <v>0</v>
          </cell>
          <cell r="V224">
            <v>0</v>
          </cell>
          <cell r="W224">
            <v>0</v>
          </cell>
          <cell r="X224">
            <v>0</v>
          </cell>
          <cell r="Y224">
            <v>0</v>
          </cell>
          <cell r="Z224">
            <v>0</v>
          </cell>
          <cell r="AA224">
            <v>0</v>
          </cell>
          <cell r="AB224">
            <v>0</v>
          </cell>
          <cell r="AC224">
            <v>0</v>
          </cell>
          <cell r="AD224">
            <v>0</v>
          </cell>
          <cell r="AE224">
            <v>0</v>
          </cell>
          <cell r="AF224">
            <v>0</v>
          </cell>
          <cell r="AG224">
            <v>0</v>
          </cell>
          <cell r="AH224">
            <v>0</v>
          </cell>
          <cell r="AI224">
            <v>0</v>
          </cell>
          <cell r="AJ224">
            <v>0</v>
          </cell>
          <cell r="AK224">
            <v>0</v>
          </cell>
          <cell r="AL224">
            <v>-0.90600000000000003</v>
          </cell>
          <cell r="AM224" t="str">
            <v>inc</v>
          </cell>
        </row>
        <row r="225">
          <cell r="A225" t="str">
            <v>2016NRate ChangeH&amp;W</v>
          </cell>
          <cell r="B225" t="str">
            <v>2016N</v>
          </cell>
          <cell r="C225" t="str">
            <v>Rate Change</v>
          </cell>
          <cell r="D225" t="str">
            <v>H&amp;W</v>
          </cell>
          <cell r="E225">
            <v>1.62</v>
          </cell>
          <cell r="F225">
            <v>0</v>
          </cell>
          <cell r="G225">
            <v>0</v>
          </cell>
          <cell r="H225">
            <v>0</v>
          </cell>
          <cell r="I225">
            <v>0</v>
          </cell>
          <cell r="J225">
            <v>0</v>
          </cell>
          <cell r="K225">
            <v>0</v>
          </cell>
          <cell r="L225">
            <v>0</v>
          </cell>
          <cell r="M225">
            <v>0</v>
          </cell>
          <cell r="N225">
            <v>0</v>
          </cell>
          <cell r="O225">
            <v>-0.69</v>
          </cell>
          <cell r="P225">
            <v>0</v>
          </cell>
          <cell r="Q225">
            <v>0</v>
          </cell>
          <cell r="R225">
            <v>0</v>
          </cell>
          <cell r="S225">
            <v>0</v>
          </cell>
          <cell r="T225">
            <v>0</v>
          </cell>
          <cell r="U225">
            <v>0</v>
          </cell>
          <cell r="V225">
            <v>0</v>
          </cell>
          <cell r="W225">
            <v>0</v>
          </cell>
          <cell r="X225">
            <v>0</v>
          </cell>
          <cell r="Y225">
            <v>0</v>
          </cell>
          <cell r="Z225">
            <v>0</v>
          </cell>
          <cell r="AA225">
            <v>0</v>
          </cell>
          <cell r="AB225">
            <v>0</v>
          </cell>
          <cell r="AC225">
            <v>0</v>
          </cell>
          <cell r="AD225">
            <v>0</v>
          </cell>
          <cell r="AE225">
            <v>0</v>
          </cell>
          <cell r="AF225">
            <v>0</v>
          </cell>
          <cell r="AG225">
            <v>0</v>
          </cell>
          <cell r="AH225">
            <v>0</v>
          </cell>
          <cell r="AI225">
            <v>0</v>
          </cell>
          <cell r="AJ225">
            <v>0</v>
          </cell>
          <cell r="AK225">
            <v>0</v>
          </cell>
          <cell r="AL225">
            <v>-0.69</v>
          </cell>
          <cell r="AM225" t="str">
            <v>inc</v>
          </cell>
        </row>
        <row r="226">
          <cell r="A226" t="str">
            <v>2017NRate ChangeH&amp;W</v>
          </cell>
          <cell r="B226" t="str">
            <v>2017N</v>
          </cell>
          <cell r="C226" t="str">
            <v>Rate Change</v>
          </cell>
          <cell r="D226" t="str">
            <v>H&amp;W</v>
          </cell>
          <cell r="E226">
            <v>1.54</v>
          </cell>
          <cell r="F226">
            <v>0</v>
          </cell>
          <cell r="G226">
            <v>0</v>
          </cell>
          <cell r="H226">
            <v>0</v>
          </cell>
          <cell r="I226">
            <v>0</v>
          </cell>
          <cell r="J226">
            <v>0</v>
          </cell>
          <cell r="K226">
            <v>0</v>
          </cell>
          <cell r="L226">
            <v>0</v>
          </cell>
          <cell r="M226">
            <v>0</v>
          </cell>
          <cell r="N226">
            <v>0</v>
          </cell>
          <cell r="O226">
            <v>-1.768</v>
          </cell>
          <cell r="P226">
            <v>0</v>
          </cell>
          <cell r="Q226">
            <v>0</v>
          </cell>
          <cell r="R226">
            <v>0</v>
          </cell>
          <cell r="S226">
            <v>0</v>
          </cell>
          <cell r="T226">
            <v>0</v>
          </cell>
          <cell r="U226">
            <v>0</v>
          </cell>
          <cell r="V226">
            <v>0</v>
          </cell>
          <cell r="W226">
            <v>0</v>
          </cell>
          <cell r="X226">
            <v>0</v>
          </cell>
          <cell r="Y226">
            <v>0</v>
          </cell>
          <cell r="Z226">
            <v>0</v>
          </cell>
          <cell r="AA226">
            <v>0</v>
          </cell>
          <cell r="AB226">
            <v>0</v>
          </cell>
          <cell r="AC226">
            <v>0</v>
          </cell>
          <cell r="AD226">
            <v>0</v>
          </cell>
          <cell r="AE226">
            <v>0</v>
          </cell>
          <cell r="AF226">
            <v>0</v>
          </cell>
          <cell r="AG226">
            <v>0</v>
          </cell>
          <cell r="AH226">
            <v>0</v>
          </cell>
          <cell r="AI226">
            <v>0</v>
          </cell>
          <cell r="AJ226">
            <v>0</v>
          </cell>
          <cell r="AK226">
            <v>0</v>
          </cell>
          <cell r="AL226">
            <v>-1.768</v>
          </cell>
          <cell r="AM226" t="str">
            <v>inc</v>
          </cell>
        </row>
        <row r="227">
          <cell r="A227" t="str">
            <v>2010NRate ChangeInsurance</v>
          </cell>
          <cell r="B227" t="str">
            <v>2010N</v>
          </cell>
          <cell r="C227" t="str">
            <v>Rate Change</v>
          </cell>
          <cell r="D227" t="str">
            <v>Insurance</v>
          </cell>
          <cell r="E227">
            <v>0.96</v>
          </cell>
          <cell r="F227">
            <v>0</v>
          </cell>
          <cell r="G227">
            <v>0</v>
          </cell>
          <cell r="H227">
            <v>0</v>
          </cell>
          <cell r="I227">
            <v>0</v>
          </cell>
          <cell r="J227">
            <v>0</v>
          </cell>
          <cell r="K227">
            <v>0</v>
          </cell>
          <cell r="L227">
            <v>0</v>
          </cell>
          <cell r="M227">
            <v>0</v>
          </cell>
          <cell r="N227">
            <v>0</v>
          </cell>
          <cell r="O227">
            <v>0</v>
          </cell>
          <cell r="P227">
            <v>0</v>
          </cell>
          <cell r="Q227">
            <v>0</v>
          </cell>
          <cell r="R227">
            <v>0</v>
          </cell>
          <cell r="S227">
            <v>0</v>
          </cell>
          <cell r="T227">
            <v>0</v>
          </cell>
          <cell r="U227">
            <v>0</v>
          </cell>
          <cell r="V227">
            <v>0</v>
          </cell>
          <cell r="W227">
            <v>0</v>
          </cell>
          <cell r="X227">
            <v>8.5981500000000002E-2</v>
          </cell>
          <cell r="Y227">
            <v>0</v>
          </cell>
          <cell r="Z227">
            <v>0</v>
          </cell>
          <cell r="AA227">
            <v>0</v>
          </cell>
          <cell r="AB227">
            <v>0</v>
          </cell>
          <cell r="AC227">
            <v>0</v>
          </cell>
          <cell r="AD227">
            <v>0</v>
          </cell>
          <cell r="AE227">
            <v>0</v>
          </cell>
          <cell r="AF227">
            <v>0</v>
          </cell>
          <cell r="AG227">
            <v>0</v>
          </cell>
          <cell r="AH227">
            <v>0</v>
          </cell>
          <cell r="AI227">
            <v>0</v>
          </cell>
          <cell r="AJ227">
            <v>0</v>
          </cell>
          <cell r="AK227">
            <v>0</v>
          </cell>
          <cell r="AL227">
            <v>8.5981500000000002E-2</v>
          </cell>
          <cell r="AM227" t="str">
            <v>dec</v>
          </cell>
        </row>
        <row r="228">
          <cell r="A228" t="str">
            <v>2011NRate ChangeInsurance</v>
          </cell>
          <cell r="B228" t="str">
            <v>2011N</v>
          </cell>
          <cell r="C228" t="str">
            <v>Rate Change</v>
          </cell>
          <cell r="D228" t="str">
            <v>Insurance</v>
          </cell>
          <cell r="E228">
            <v>1.2</v>
          </cell>
          <cell r="F228">
            <v>0</v>
          </cell>
          <cell r="G228">
            <v>0</v>
          </cell>
          <cell r="H228">
            <v>0</v>
          </cell>
          <cell r="I228">
            <v>0</v>
          </cell>
          <cell r="J228">
            <v>0</v>
          </cell>
          <cell r="K228">
            <v>0</v>
          </cell>
          <cell r="L228">
            <v>0</v>
          </cell>
          <cell r="M228">
            <v>0</v>
          </cell>
          <cell r="N228">
            <v>0</v>
          </cell>
          <cell r="O228">
            <v>0</v>
          </cell>
          <cell r="P228">
            <v>0</v>
          </cell>
          <cell r="Q228">
            <v>0</v>
          </cell>
          <cell r="R228">
            <v>0</v>
          </cell>
          <cell r="S228">
            <v>0</v>
          </cell>
          <cell r="T228">
            <v>0</v>
          </cell>
          <cell r="U228">
            <v>0</v>
          </cell>
          <cell r="V228">
            <v>0</v>
          </cell>
          <cell r="W228">
            <v>0</v>
          </cell>
          <cell r="X228">
            <v>0.13121750000000013</v>
          </cell>
          <cell r="Y228">
            <v>0</v>
          </cell>
          <cell r="Z228">
            <v>0</v>
          </cell>
          <cell r="AA228">
            <v>0</v>
          </cell>
          <cell r="AB228">
            <v>0</v>
          </cell>
          <cell r="AC228">
            <v>0</v>
          </cell>
          <cell r="AD228">
            <v>0</v>
          </cell>
          <cell r="AE228">
            <v>0</v>
          </cell>
          <cell r="AF228">
            <v>0</v>
          </cell>
          <cell r="AG228">
            <v>0</v>
          </cell>
          <cell r="AH228">
            <v>0</v>
          </cell>
          <cell r="AI228">
            <v>0</v>
          </cell>
          <cell r="AJ228">
            <v>0</v>
          </cell>
          <cell r="AK228">
            <v>0</v>
          </cell>
          <cell r="AL228">
            <v>0.13121750000000013</v>
          </cell>
          <cell r="AM228" t="str">
            <v>dec</v>
          </cell>
        </row>
        <row r="229">
          <cell r="A229" t="str">
            <v>2012NRate ChangeInsurance</v>
          </cell>
          <cell r="B229" t="str">
            <v>2012N</v>
          </cell>
          <cell r="C229" t="str">
            <v>Rate Change</v>
          </cell>
          <cell r="D229" t="str">
            <v>Insurance</v>
          </cell>
          <cell r="E229">
            <v>2.13</v>
          </cell>
          <cell r="F229">
            <v>0</v>
          </cell>
          <cell r="G229">
            <v>0</v>
          </cell>
          <cell r="H229">
            <v>0</v>
          </cell>
          <cell r="I229">
            <v>0</v>
          </cell>
          <cell r="J229">
            <v>0</v>
          </cell>
          <cell r="K229">
            <v>0</v>
          </cell>
          <cell r="L229">
            <v>0</v>
          </cell>
          <cell r="M229">
            <v>0</v>
          </cell>
          <cell r="N229">
            <v>0</v>
          </cell>
          <cell r="O229">
            <v>0</v>
          </cell>
          <cell r="P229">
            <v>0</v>
          </cell>
          <cell r="Q229">
            <v>0</v>
          </cell>
          <cell r="R229">
            <v>0</v>
          </cell>
          <cell r="S229">
            <v>0</v>
          </cell>
          <cell r="T229">
            <v>0</v>
          </cell>
          <cell r="U229">
            <v>0</v>
          </cell>
          <cell r="V229">
            <v>0</v>
          </cell>
          <cell r="W229">
            <v>0</v>
          </cell>
          <cell r="X229">
            <v>0.15646141666666674</v>
          </cell>
          <cell r="Y229">
            <v>0</v>
          </cell>
          <cell r="Z229">
            <v>0</v>
          </cell>
          <cell r="AA229">
            <v>0</v>
          </cell>
          <cell r="AB229">
            <v>0</v>
          </cell>
          <cell r="AC229">
            <v>0</v>
          </cell>
          <cell r="AD229">
            <v>0</v>
          </cell>
          <cell r="AE229">
            <v>0</v>
          </cell>
          <cell r="AF229">
            <v>0</v>
          </cell>
          <cell r="AG229">
            <v>0</v>
          </cell>
          <cell r="AH229">
            <v>0</v>
          </cell>
          <cell r="AI229">
            <v>0</v>
          </cell>
          <cell r="AJ229">
            <v>0</v>
          </cell>
          <cell r="AK229">
            <v>0</v>
          </cell>
          <cell r="AL229">
            <v>0.15646141666666674</v>
          </cell>
          <cell r="AM229" t="str">
            <v>dec</v>
          </cell>
        </row>
        <row r="230">
          <cell r="A230" t="str">
            <v>2013NRate ChangeInsurance</v>
          </cell>
          <cell r="B230" t="str">
            <v>2013N</v>
          </cell>
          <cell r="C230" t="str">
            <v>Rate Change</v>
          </cell>
          <cell r="D230" t="str">
            <v>Insurance</v>
          </cell>
          <cell r="E230">
            <v>2.09</v>
          </cell>
          <cell r="F230">
            <v>0</v>
          </cell>
          <cell r="G230">
            <v>0</v>
          </cell>
          <cell r="H230">
            <v>0</v>
          </cell>
          <cell r="I230">
            <v>0</v>
          </cell>
          <cell r="J230">
            <v>0</v>
          </cell>
          <cell r="K230">
            <v>0</v>
          </cell>
          <cell r="L230">
            <v>0</v>
          </cell>
          <cell r="M230">
            <v>0</v>
          </cell>
          <cell r="N230">
            <v>0</v>
          </cell>
          <cell r="O230">
            <v>0</v>
          </cell>
          <cell r="P230">
            <v>0</v>
          </cell>
          <cell r="Q230">
            <v>0</v>
          </cell>
          <cell r="R230">
            <v>0</v>
          </cell>
          <cell r="S230">
            <v>0</v>
          </cell>
          <cell r="T230">
            <v>0</v>
          </cell>
          <cell r="U230">
            <v>0</v>
          </cell>
          <cell r="V230">
            <v>0</v>
          </cell>
          <cell r="W230">
            <v>0</v>
          </cell>
          <cell r="X230">
            <v>0.1652841944444445</v>
          </cell>
          <cell r="Y230">
            <v>0</v>
          </cell>
          <cell r="Z230">
            <v>0</v>
          </cell>
          <cell r="AA230">
            <v>0</v>
          </cell>
          <cell r="AB230">
            <v>0</v>
          </cell>
          <cell r="AC230">
            <v>0</v>
          </cell>
          <cell r="AD230">
            <v>0</v>
          </cell>
          <cell r="AE230">
            <v>0</v>
          </cell>
          <cell r="AF230">
            <v>0</v>
          </cell>
          <cell r="AG230">
            <v>0</v>
          </cell>
          <cell r="AH230">
            <v>0</v>
          </cell>
          <cell r="AI230">
            <v>0</v>
          </cell>
          <cell r="AJ230">
            <v>0</v>
          </cell>
          <cell r="AK230">
            <v>0</v>
          </cell>
          <cell r="AL230">
            <v>0.1652841944444445</v>
          </cell>
          <cell r="AM230" t="str">
            <v>dec</v>
          </cell>
        </row>
        <row r="231">
          <cell r="A231" t="str">
            <v>2014NRate ChangeInsurance</v>
          </cell>
          <cell r="B231" t="str">
            <v>2014N</v>
          </cell>
          <cell r="C231" t="str">
            <v>Rate Change</v>
          </cell>
          <cell r="D231" t="str">
            <v>Insurance</v>
          </cell>
          <cell r="E231">
            <v>1.74</v>
          </cell>
          <cell r="F231">
            <v>0</v>
          </cell>
          <cell r="G231">
            <v>0</v>
          </cell>
          <cell r="H231">
            <v>0</v>
          </cell>
          <cell r="I231">
            <v>0</v>
          </cell>
          <cell r="J231">
            <v>0</v>
          </cell>
          <cell r="K231">
            <v>0</v>
          </cell>
          <cell r="L231">
            <v>0</v>
          </cell>
          <cell r="M231">
            <v>0</v>
          </cell>
          <cell r="N231">
            <v>0</v>
          </cell>
          <cell r="O231">
            <v>0</v>
          </cell>
          <cell r="P231">
            <v>0</v>
          </cell>
          <cell r="Q231">
            <v>0</v>
          </cell>
          <cell r="R231">
            <v>0</v>
          </cell>
          <cell r="S231">
            <v>0</v>
          </cell>
          <cell r="T231">
            <v>0</v>
          </cell>
          <cell r="U231">
            <v>0</v>
          </cell>
          <cell r="V231">
            <v>0</v>
          </cell>
          <cell r="W231">
            <v>0</v>
          </cell>
          <cell r="X231">
            <v>0.19723066666666664</v>
          </cell>
          <cell r="Y231">
            <v>0</v>
          </cell>
          <cell r="Z231">
            <v>0</v>
          </cell>
          <cell r="AA231">
            <v>0</v>
          </cell>
          <cell r="AB231">
            <v>0</v>
          </cell>
          <cell r="AC231">
            <v>0</v>
          </cell>
          <cell r="AD231">
            <v>0</v>
          </cell>
          <cell r="AE231">
            <v>0</v>
          </cell>
          <cell r="AF231">
            <v>0</v>
          </cell>
          <cell r="AG231">
            <v>0</v>
          </cell>
          <cell r="AH231">
            <v>0</v>
          </cell>
          <cell r="AI231">
            <v>0</v>
          </cell>
          <cell r="AJ231">
            <v>0</v>
          </cell>
          <cell r="AK231">
            <v>0</v>
          </cell>
          <cell r="AL231">
            <v>0.19723066666666664</v>
          </cell>
          <cell r="AM231" t="str">
            <v>dec</v>
          </cell>
        </row>
        <row r="232">
          <cell r="A232" t="str">
            <v>2015NRate ChangeInsurance</v>
          </cell>
          <cell r="B232" t="str">
            <v>2015N</v>
          </cell>
          <cell r="C232" t="str">
            <v>Rate Change</v>
          </cell>
          <cell r="D232" t="str">
            <v>Insurance</v>
          </cell>
          <cell r="E232">
            <v>1.95</v>
          </cell>
          <cell r="F232">
            <v>0</v>
          </cell>
          <cell r="G232">
            <v>0</v>
          </cell>
          <cell r="H232">
            <v>0</v>
          </cell>
          <cell r="I232">
            <v>0</v>
          </cell>
          <cell r="J232">
            <v>0</v>
          </cell>
          <cell r="K232">
            <v>0</v>
          </cell>
          <cell r="L232">
            <v>0</v>
          </cell>
          <cell r="M232">
            <v>0</v>
          </cell>
          <cell r="N232">
            <v>0</v>
          </cell>
          <cell r="O232">
            <v>0</v>
          </cell>
          <cell r="P232">
            <v>0</v>
          </cell>
          <cell r="Q232">
            <v>0</v>
          </cell>
          <cell r="R232">
            <v>0</v>
          </cell>
          <cell r="S232">
            <v>0</v>
          </cell>
          <cell r="T232">
            <v>0</v>
          </cell>
          <cell r="U232">
            <v>0</v>
          </cell>
          <cell r="V232">
            <v>0</v>
          </cell>
          <cell r="W232">
            <v>0</v>
          </cell>
          <cell r="X232">
            <v>0.23463483333333326</v>
          </cell>
          <cell r="Y232">
            <v>0</v>
          </cell>
          <cell r="Z232">
            <v>0</v>
          </cell>
          <cell r="AA232">
            <v>0</v>
          </cell>
          <cell r="AB232">
            <v>0</v>
          </cell>
          <cell r="AC232">
            <v>0</v>
          </cell>
          <cell r="AD232">
            <v>0</v>
          </cell>
          <cell r="AE232">
            <v>0</v>
          </cell>
          <cell r="AF232">
            <v>0</v>
          </cell>
          <cell r="AG232">
            <v>0</v>
          </cell>
          <cell r="AH232">
            <v>0</v>
          </cell>
          <cell r="AI232">
            <v>0</v>
          </cell>
          <cell r="AJ232">
            <v>0</v>
          </cell>
          <cell r="AK232">
            <v>0</v>
          </cell>
          <cell r="AL232">
            <v>0.23463483333333326</v>
          </cell>
          <cell r="AM232" t="str">
            <v>dec</v>
          </cell>
        </row>
        <row r="233">
          <cell r="A233" t="str">
            <v>2016NRate ChangeInsurance</v>
          </cell>
          <cell r="B233" t="str">
            <v>2016N</v>
          </cell>
          <cell r="C233" t="str">
            <v>Rate Change</v>
          </cell>
          <cell r="D233" t="str">
            <v>Insurance</v>
          </cell>
          <cell r="E233">
            <v>1.62</v>
          </cell>
          <cell r="F233">
            <v>0</v>
          </cell>
          <cell r="G233">
            <v>0</v>
          </cell>
          <cell r="H233">
            <v>0</v>
          </cell>
          <cell r="I233">
            <v>0</v>
          </cell>
          <cell r="J233">
            <v>0</v>
          </cell>
          <cell r="K233">
            <v>0</v>
          </cell>
          <cell r="L233">
            <v>0</v>
          </cell>
          <cell r="M233">
            <v>0</v>
          </cell>
          <cell r="N233">
            <v>0</v>
          </cell>
          <cell r="O233">
            <v>0</v>
          </cell>
          <cell r="P233">
            <v>0</v>
          </cell>
          <cell r="Q233">
            <v>0</v>
          </cell>
          <cell r="R233">
            <v>0</v>
          </cell>
          <cell r="S233">
            <v>0</v>
          </cell>
          <cell r="T233">
            <v>0</v>
          </cell>
          <cell r="U233">
            <v>0</v>
          </cell>
          <cell r="V233">
            <v>0</v>
          </cell>
          <cell r="W233">
            <v>0</v>
          </cell>
          <cell r="X233">
            <v>0.25307891666666665</v>
          </cell>
          <cell r="Y233">
            <v>0</v>
          </cell>
          <cell r="Z233">
            <v>0</v>
          </cell>
          <cell r="AA233">
            <v>0</v>
          </cell>
          <cell r="AB233">
            <v>0</v>
          </cell>
          <cell r="AC233">
            <v>0</v>
          </cell>
          <cell r="AD233">
            <v>0</v>
          </cell>
          <cell r="AE233">
            <v>0</v>
          </cell>
          <cell r="AF233">
            <v>0</v>
          </cell>
          <cell r="AG233">
            <v>0</v>
          </cell>
          <cell r="AH233">
            <v>0</v>
          </cell>
          <cell r="AI233">
            <v>0</v>
          </cell>
          <cell r="AJ233">
            <v>0</v>
          </cell>
          <cell r="AK233">
            <v>0</v>
          </cell>
          <cell r="AL233">
            <v>0.25307891666666665</v>
          </cell>
          <cell r="AM233" t="str">
            <v>dec</v>
          </cell>
        </row>
        <row r="234">
          <cell r="A234" t="str">
            <v>2017NRate ChangeInsurance</v>
          </cell>
          <cell r="B234" t="str">
            <v>2017N</v>
          </cell>
          <cell r="C234" t="str">
            <v>Rate Change</v>
          </cell>
          <cell r="D234" t="str">
            <v>Insurance</v>
          </cell>
          <cell r="E234">
            <v>1.54</v>
          </cell>
          <cell r="F234">
            <v>0</v>
          </cell>
          <cell r="G234">
            <v>0</v>
          </cell>
          <cell r="H234">
            <v>0</v>
          </cell>
          <cell r="I234">
            <v>0</v>
          </cell>
          <cell r="J234">
            <v>0</v>
          </cell>
          <cell r="K234">
            <v>0</v>
          </cell>
          <cell r="L234">
            <v>0</v>
          </cell>
          <cell r="M234">
            <v>0</v>
          </cell>
          <cell r="N234">
            <v>0</v>
          </cell>
          <cell r="O234">
            <v>0</v>
          </cell>
          <cell r="P234">
            <v>0</v>
          </cell>
          <cell r="Q234">
            <v>0</v>
          </cell>
          <cell r="R234">
            <v>0</v>
          </cell>
          <cell r="S234">
            <v>0</v>
          </cell>
          <cell r="T234">
            <v>0</v>
          </cell>
          <cell r="U234">
            <v>0</v>
          </cell>
          <cell r="V234">
            <v>0</v>
          </cell>
          <cell r="W234">
            <v>0</v>
          </cell>
          <cell r="X234">
            <v>0.21061360000000021</v>
          </cell>
          <cell r="Y234">
            <v>0</v>
          </cell>
          <cell r="Z234">
            <v>0</v>
          </cell>
          <cell r="AA234">
            <v>0</v>
          </cell>
          <cell r="AB234">
            <v>0</v>
          </cell>
          <cell r="AC234">
            <v>0</v>
          </cell>
          <cell r="AD234">
            <v>0</v>
          </cell>
          <cell r="AE234">
            <v>0</v>
          </cell>
          <cell r="AF234">
            <v>0</v>
          </cell>
          <cell r="AG234">
            <v>0</v>
          </cell>
          <cell r="AH234">
            <v>0</v>
          </cell>
          <cell r="AI234">
            <v>0</v>
          </cell>
          <cell r="AJ234">
            <v>0</v>
          </cell>
          <cell r="AK234">
            <v>0</v>
          </cell>
          <cell r="AL234">
            <v>0.21061360000000021</v>
          </cell>
          <cell r="AM234" t="str">
            <v>dec</v>
          </cell>
        </row>
        <row r="235">
          <cell r="A235" t="str">
            <v>2010Nchgother revenue</v>
          </cell>
          <cell r="B235" t="str">
            <v>2010N</v>
          </cell>
          <cell r="C235" t="str">
            <v>chg</v>
          </cell>
          <cell r="D235" t="str">
            <v>other revenue</v>
          </cell>
          <cell r="E235">
            <v>0.96</v>
          </cell>
          <cell r="F235">
            <v>-0.66</v>
          </cell>
          <cell r="G235">
            <v>0</v>
          </cell>
          <cell r="H235">
            <v>0.28699999999999998</v>
          </cell>
          <cell r="I235">
            <v>0</v>
          </cell>
          <cell r="J235">
            <v>0</v>
          </cell>
          <cell r="K235">
            <v>0</v>
          </cell>
          <cell r="L235">
            <v>0</v>
          </cell>
          <cell r="M235">
            <v>0</v>
          </cell>
          <cell r="N235">
            <v>0</v>
          </cell>
          <cell r="O235">
            <v>0</v>
          </cell>
          <cell r="P235">
            <v>0</v>
          </cell>
          <cell r="Q235">
            <v>0</v>
          </cell>
          <cell r="R235">
            <v>0</v>
          </cell>
          <cell r="S235">
            <v>0</v>
          </cell>
          <cell r="T235">
            <v>0</v>
          </cell>
          <cell r="U235">
            <v>0</v>
          </cell>
          <cell r="V235">
            <v>0</v>
          </cell>
          <cell r="W235">
            <v>0</v>
          </cell>
          <cell r="X235">
            <v>0</v>
          </cell>
          <cell r="Y235">
            <v>0</v>
          </cell>
          <cell r="Z235">
            <v>0</v>
          </cell>
          <cell r="AA235">
            <v>0</v>
          </cell>
          <cell r="AB235">
            <v>0</v>
          </cell>
          <cell r="AC235">
            <v>0</v>
          </cell>
          <cell r="AD235">
            <v>0</v>
          </cell>
          <cell r="AE235">
            <v>0</v>
          </cell>
          <cell r="AF235">
            <v>0</v>
          </cell>
          <cell r="AG235">
            <v>0</v>
          </cell>
          <cell r="AH235">
            <v>0</v>
          </cell>
          <cell r="AI235">
            <v>0</v>
          </cell>
          <cell r="AJ235">
            <v>0</v>
          </cell>
          <cell r="AK235">
            <v>0</v>
          </cell>
          <cell r="AL235">
            <v>-0.28699999999999998</v>
          </cell>
          <cell r="AM235" t="str">
            <v>inc</v>
          </cell>
        </row>
        <row r="236">
          <cell r="A236" t="str">
            <v>2011Nchgother revenue</v>
          </cell>
          <cell r="B236" t="str">
            <v>2011N</v>
          </cell>
          <cell r="C236" t="str">
            <v>chg</v>
          </cell>
          <cell r="D236" t="str">
            <v>other revenue</v>
          </cell>
          <cell r="E236">
            <v>1.2</v>
          </cell>
          <cell r="F236">
            <v>-0.38400000000000001</v>
          </cell>
          <cell r="G236">
            <v>0</v>
          </cell>
          <cell r="H236">
            <v>0.28699999999999998</v>
          </cell>
          <cell r="I236">
            <v>0</v>
          </cell>
          <cell r="J236">
            <v>0</v>
          </cell>
          <cell r="K236">
            <v>0</v>
          </cell>
          <cell r="L236">
            <v>0</v>
          </cell>
          <cell r="M236">
            <v>0</v>
          </cell>
          <cell r="N236">
            <v>0</v>
          </cell>
          <cell r="O236">
            <v>0</v>
          </cell>
          <cell r="P236">
            <v>0</v>
          </cell>
          <cell r="Q236">
            <v>0</v>
          </cell>
          <cell r="R236">
            <v>0</v>
          </cell>
          <cell r="S236">
            <v>0</v>
          </cell>
          <cell r="T236">
            <v>0</v>
          </cell>
          <cell r="U236">
            <v>0</v>
          </cell>
          <cell r="V236">
            <v>0</v>
          </cell>
          <cell r="W236">
            <v>0</v>
          </cell>
          <cell r="X236">
            <v>0</v>
          </cell>
          <cell r="Y236">
            <v>0</v>
          </cell>
          <cell r="Z236">
            <v>0</v>
          </cell>
          <cell r="AA236">
            <v>0</v>
          </cell>
          <cell r="AB236">
            <v>0</v>
          </cell>
          <cell r="AC236">
            <v>0</v>
          </cell>
          <cell r="AD236">
            <v>0</v>
          </cell>
          <cell r="AE236">
            <v>0</v>
          </cell>
          <cell r="AF236">
            <v>0</v>
          </cell>
          <cell r="AG236">
            <v>0</v>
          </cell>
          <cell r="AH236">
            <v>0</v>
          </cell>
          <cell r="AI236">
            <v>0</v>
          </cell>
          <cell r="AJ236">
            <v>0</v>
          </cell>
          <cell r="AK236">
            <v>0</v>
          </cell>
          <cell r="AL236">
            <v>-0.28699999999999998</v>
          </cell>
          <cell r="AM236" t="str">
            <v>inc</v>
          </cell>
        </row>
        <row r="237">
          <cell r="A237" t="str">
            <v>2012Nchgother revenue</v>
          </cell>
          <cell r="B237" t="str">
            <v>2012N</v>
          </cell>
          <cell r="C237" t="str">
            <v>chg</v>
          </cell>
          <cell r="D237" t="str">
            <v>other revenue</v>
          </cell>
          <cell r="E237">
            <v>2.13</v>
          </cell>
          <cell r="F237">
            <v>8.9999999999999993E-3</v>
          </cell>
          <cell r="G237">
            <v>0</v>
          </cell>
          <cell r="H237">
            <v>0.28699999999999998</v>
          </cell>
          <cell r="I237">
            <v>0</v>
          </cell>
          <cell r="J237">
            <v>0</v>
          </cell>
          <cell r="K237">
            <v>0</v>
          </cell>
          <cell r="L237">
            <v>0</v>
          </cell>
          <cell r="M237">
            <v>0</v>
          </cell>
          <cell r="N237">
            <v>0</v>
          </cell>
          <cell r="O237">
            <v>0</v>
          </cell>
          <cell r="P237">
            <v>0</v>
          </cell>
          <cell r="Q237">
            <v>0</v>
          </cell>
          <cell r="R237">
            <v>0</v>
          </cell>
          <cell r="S237">
            <v>0</v>
          </cell>
          <cell r="T237">
            <v>0</v>
          </cell>
          <cell r="U237">
            <v>0</v>
          </cell>
          <cell r="V237">
            <v>0</v>
          </cell>
          <cell r="W237">
            <v>0</v>
          </cell>
          <cell r="X237">
            <v>0</v>
          </cell>
          <cell r="Y237">
            <v>0</v>
          </cell>
          <cell r="Z237">
            <v>0</v>
          </cell>
          <cell r="AA237">
            <v>0</v>
          </cell>
          <cell r="AB237">
            <v>0</v>
          </cell>
          <cell r="AC237">
            <v>0</v>
          </cell>
          <cell r="AD237">
            <v>0</v>
          </cell>
          <cell r="AE237">
            <v>0</v>
          </cell>
          <cell r="AF237">
            <v>0</v>
          </cell>
          <cell r="AG237">
            <v>0</v>
          </cell>
          <cell r="AH237">
            <v>0</v>
          </cell>
          <cell r="AI237">
            <v>0</v>
          </cell>
          <cell r="AJ237">
            <v>0</v>
          </cell>
          <cell r="AK237">
            <v>0</v>
          </cell>
          <cell r="AL237">
            <v>-0.28699999999999998</v>
          </cell>
          <cell r="AM237" t="str">
            <v>inc</v>
          </cell>
        </row>
        <row r="238">
          <cell r="A238" t="str">
            <v>2013Nchgother revenue</v>
          </cell>
          <cell r="B238" t="str">
            <v>2013N</v>
          </cell>
          <cell r="C238" t="str">
            <v>chg</v>
          </cell>
          <cell r="D238" t="str">
            <v>other revenue</v>
          </cell>
          <cell r="E238">
            <v>2.09</v>
          </cell>
          <cell r="F238">
            <v>0.245</v>
          </cell>
          <cell r="G238">
            <v>0</v>
          </cell>
          <cell r="H238">
            <v>0.28699999999999998</v>
          </cell>
          <cell r="I238">
            <v>0</v>
          </cell>
          <cell r="J238">
            <v>0</v>
          </cell>
          <cell r="K238">
            <v>0</v>
          </cell>
          <cell r="L238">
            <v>0</v>
          </cell>
          <cell r="M238">
            <v>0</v>
          </cell>
          <cell r="N238">
            <v>0</v>
          </cell>
          <cell r="O238">
            <v>0</v>
          </cell>
          <cell r="P238">
            <v>0</v>
          </cell>
          <cell r="Q238">
            <v>0</v>
          </cell>
          <cell r="R238">
            <v>0</v>
          </cell>
          <cell r="S238">
            <v>0</v>
          </cell>
          <cell r="T238">
            <v>0</v>
          </cell>
          <cell r="U238">
            <v>0</v>
          </cell>
          <cell r="V238">
            <v>0</v>
          </cell>
          <cell r="W238">
            <v>0</v>
          </cell>
          <cell r="X238">
            <v>0</v>
          </cell>
          <cell r="Y238">
            <v>0</v>
          </cell>
          <cell r="Z238">
            <v>0</v>
          </cell>
          <cell r="AA238">
            <v>0</v>
          </cell>
          <cell r="AB238">
            <v>0</v>
          </cell>
          <cell r="AC238">
            <v>0</v>
          </cell>
          <cell r="AD238">
            <v>0</v>
          </cell>
          <cell r="AE238">
            <v>0</v>
          </cell>
          <cell r="AF238">
            <v>0</v>
          </cell>
          <cell r="AG238">
            <v>0</v>
          </cell>
          <cell r="AH238">
            <v>0</v>
          </cell>
          <cell r="AI238">
            <v>0</v>
          </cell>
          <cell r="AJ238">
            <v>0</v>
          </cell>
          <cell r="AK238">
            <v>0</v>
          </cell>
          <cell r="AL238">
            <v>-0.28699999999999998</v>
          </cell>
          <cell r="AM238" t="str">
            <v>inc</v>
          </cell>
        </row>
        <row r="239">
          <cell r="A239" t="str">
            <v>2014Nchgother revenue</v>
          </cell>
          <cell r="B239" t="str">
            <v>2014N</v>
          </cell>
          <cell r="C239" t="str">
            <v>chg</v>
          </cell>
          <cell r="D239" t="str">
            <v>other revenue</v>
          </cell>
          <cell r="E239">
            <v>1.74</v>
          </cell>
          <cell r="F239">
            <v>0.34799999999999998</v>
          </cell>
          <cell r="G239">
            <v>0</v>
          </cell>
          <cell r="H239">
            <v>0.28699999999999998</v>
          </cell>
          <cell r="I239">
            <v>0</v>
          </cell>
          <cell r="J239">
            <v>0</v>
          </cell>
          <cell r="K239">
            <v>0</v>
          </cell>
          <cell r="L239">
            <v>0</v>
          </cell>
          <cell r="M239">
            <v>0</v>
          </cell>
          <cell r="N239">
            <v>0</v>
          </cell>
          <cell r="O239">
            <v>0</v>
          </cell>
          <cell r="P239">
            <v>0</v>
          </cell>
          <cell r="Q239">
            <v>0</v>
          </cell>
          <cell r="R239">
            <v>0</v>
          </cell>
          <cell r="S239">
            <v>0</v>
          </cell>
          <cell r="T239">
            <v>0</v>
          </cell>
          <cell r="U239">
            <v>0</v>
          </cell>
          <cell r="V239">
            <v>0</v>
          </cell>
          <cell r="W239">
            <v>0</v>
          </cell>
          <cell r="X239">
            <v>0</v>
          </cell>
          <cell r="Y239">
            <v>0</v>
          </cell>
          <cell r="Z239">
            <v>0</v>
          </cell>
          <cell r="AA239">
            <v>0</v>
          </cell>
          <cell r="AB239">
            <v>0</v>
          </cell>
          <cell r="AC239">
            <v>0</v>
          </cell>
          <cell r="AD239">
            <v>0</v>
          </cell>
          <cell r="AE239">
            <v>0</v>
          </cell>
          <cell r="AF239">
            <v>0</v>
          </cell>
          <cell r="AG239">
            <v>0</v>
          </cell>
          <cell r="AH239">
            <v>0</v>
          </cell>
          <cell r="AI239">
            <v>0</v>
          </cell>
          <cell r="AJ239">
            <v>0</v>
          </cell>
          <cell r="AK239">
            <v>0</v>
          </cell>
          <cell r="AL239">
            <v>-0.28699999999999998</v>
          </cell>
          <cell r="AM239" t="str">
            <v>inc</v>
          </cell>
        </row>
        <row r="240">
          <cell r="A240" t="str">
            <v>2015Nchgother revenue</v>
          </cell>
          <cell r="B240" t="str">
            <v>2015N</v>
          </cell>
          <cell r="C240" t="str">
            <v>chg</v>
          </cell>
          <cell r="D240" t="str">
            <v>other revenue</v>
          </cell>
          <cell r="E240">
            <v>1.95</v>
          </cell>
          <cell r="F240">
            <v>0.44400000000000001</v>
          </cell>
          <cell r="G240">
            <v>0</v>
          </cell>
          <cell r="H240">
            <v>0.28699999999999998</v>
          </cell>
          <cell r="I240">
            <v>0</v>
          </cell>
          <cell r="J240">
            <v>0</v>
          </cell>
          <cell r="K240">
            <v>0</v>
          </cell>
          <cell r="L240">
            <v>0</v>
          </cell>
          <cell r="M240">
            <v>0</v>
          </cell>
          <cell r="N240">
            <v>0</v>
          </cell>
          <cell r="O240">
            <v>0</v>
          </cell>
          <cell r="P240">
            <v>0</v>
          </cell>
          <cell r="Q240">
            <v>0</v>
          </cell>
          <cell r="R240">
            <v>0</v>
          </cell>
          <cell r="S240">
            <v>0</v>
          </cell>
          <cell r="T240">
            <v>0</v>
          </cell>
          <cell r="U240">
            <v>0</v>
          </cell>
          <cell r="V240">
            <v>0</v>
          </cell>
          <cell r="W240">
            <v>0</v>
          </cell>
          <cell r="X240">
            <v>0</v>
          </cell>
          <cell r="Y240">
            <v>0</v>
          </cell>
          <cell r="Z240">
            <v>0</v>
          </cell>
          <cell r="AA240">
            <v>0</v>
          </cell>
          <cell r="AB240">
            <v>0</v>
          </cell>
          <cell r="AC240">
            <v>0</v>
          </cell>
          <cell r="AD240">
            <v>0</v>
          </cell>
          <cell r="AE240">
            <v>0</v>
          </cell>
          <cell r="AF240">
            <v>0</v>
          </cell>
          <cell r="AG240">
            <v>0</v>
          </cell>
          <cell r="AH240">
            <v>0</v>
          </cell>
          <cell r="AI240">
            <v>0</v>
          </cell>
          <cell r="AJ240">
            <v>0</v>
          </cell>
          <cell r="AK240">
            <v>0</v>
          </cell>
          <cell r="AL240">
            <v>-0.28699999999999998</v>
          </cell>
          <cell r="AM240" t="str">
            <v>inc</v>
          </cell>
        </row>
        <row r="241">
          <cell r="A241" t="str">
            <v>2016Nchgother revenue</v>
          </cell>
          <cell r="B241" t="str">
            <v>2016N</v>
          </cell>
          <cell r="C241" t="str">
            <v>chg</v>
          </cell>
          <cell r="D241" t="str">
            <v>other revenue</v>
          </cell>
          <cell r="E241">
            <v>1.62</v>
          </cell>
          <cell r="F241">
            <v>0.38100000000000001</v>
          </cell>
          <cell r="G241">
            <v>0</v>
          </cell>
          <cell r="H241">
            <v>0.28699999999999998</v>
          </cell>
          <cell r="I241">
            <v>0</v>
          </cell>
          <cell r="J241">
            <v>0</v>
          </cell>
          <cell r="K241">
            <v>0</v>
          </cell>
          <cell r="L241">
            <v>0</v>
          </cell>
          <cell r="M241">
            <v>0</v>
          </cell>
          <cell r="N241">
            <v>0</v>
          </cell>
          <cell r="O241">
            <v>0</v>
          </cell>
          <cell r="P241">
            <v>0</v>
          </cell>
          <cell r="Q241">
            <v>0</v>
          </cell>
          <cell r="R241">
            <v>0</v>
          </cell>
          <cell r="S241">
            <v>0</v>
          </cell>
          <cell r="T241">
            <v>0</v>
          </cell>
          <cell r="U241">
            <v>0</v>
          </cell>
          <cell r="V241">
            <v>0</v>
          </cell>
          <cell r="W241">
            <v>0</v>
          </cell>
          <cell r="X241">
            <v>0</v>
          </cell>
          <cell r="Y241">
            <v>0</v>
          </cell>
          <cell r="Z241">
            <v>0</v>
          </cell>
          <cell r="AA241">
            <v>0</v>
          </cell>
          <cell r="AB241">
            <v>0</v>
          </cell>
          <cell r="AC241">
            <v>0</v>
          </cell>
          <cell r="AD241">
            <v>0</v>
          </cell>
          <cell r="AE241">
            <v>0</v>
          </cell>
          <cell r="AF241">
            <v>0</v>
          </cell>
          <cell r="AG241">
            <v>0</v>
          </cell>
          <cell r="AH241">
            <v>0</v>
          </cell>
          <cell r="AI241">
            <v>0</v>
          </cell>
          <cell r="AJ241">
            <v>0</v>
          </cell>
          <cell r="AK241">
            <v>0</v>
          </cell>
          <cell r="AL241">
            <v>-0.28699999999999998</v>
          </cell>
          <cell r="AM241" t="str">
            <v>inc</v>
          </cell>
        </row>
        <row r="242">
          <cell r="A242" t="str">
            <v>2017Nchgother revenue</v>
          </cell>
          <cell r="B242" t="str">
            <v>2017N</v>
          </cell>
          <cell r="C242" t="str">
            <v>chg</v>
          </cell>
          <cell r="D242" t="str">
            <v>other revenue</v>
          </cell>
          <cell r="E242">
            <v>1.54</v>
          </cell>
          <cell r="F242">
            <v>0.31</v>
          </cell>
          <cell r="G242">
            <v>0</v>
          </cell>
          <cell r="H242">
            <v>0.28699999999999998</v>
          </cell>
          <cell r="I242">
            <v>0</v>
          </cell>
          <cell r="J242">
            <v>0</v>
          </cell>
          <cell r="K242">
            <v>0</v>
          </cell>
          <cell r="L242">
            <v>0</v>
          </cell>
          <cell r="M242">
            <v>0</v>
          </cell>
          <cell r="N242">
            <v>0</v>
          </cell>
          <cell r="O242">
            <v>0</v>
          </cell>
          <cell r="P242">
            <v>0</v>
          </cell>
          <cell r="Q242">
            <v>0</v>
          </cell>
          <cell r="R242">
            <v>0</v>
          </cell>
          <cell r="S242">
            <v>0</v>
          </cell>
          <cell r="T242">
            <v>0</v>
          </cell>
          <cell r="U242">
            <v>0</v>
          </cell>
          <cell r="V242">
            <v>0</v>
          </cell>
          <cell r="W242">
            <v>0</v>
          </cell>
          <cell r="X242">
            <v>0</v>
          </cell>
          <cell r="Y242">
            <v>0</v>
          </cell>
          <cell r="Z242">
            <v>0</v>
          </cell>
          <cell r="AA242">
            <v>0</v>
          </cell>
          <cell r="AB242">
            <v>0</v>
          </cell>
          <cell r="AC242">
            <v>0</v>
          </cell>
          <cell r="AD242">
            <v>0</v>
          </cell>
          <cell r="AE242">
            <v>0</v>
          </cell>
          <cell r="AF242">
            <v>0</v>
          </cell>
          <cell r="AG242">
            <v>0</v>
          </cell>
          <cell r="AH242">
            <v>0</v>
          </cell>
          <cell r="AI242">
            <v>0</v>
          </cell>
          <cell r="AJ242">
            <v>0</v>
          </cell>
          <cell r="AK242">
            <v>0</v>
          </cell>
          <cell r="AL242">
            <v>-0.28699999999999998</v>
          </cell>
          <cell r="AM242" t="str">
            <v>inc</v>
          </cell>
        </row>
        <row r="243">
          <cell r="A243" t="str">
            <v>2010NChgOvertime Reduction</v>
          </cell>
          <cell r="B243" t="str">
            <v>2010N</v>
          </cell>
          <cell r="C243" t="str">
            <v>Chg</v>
          </cell>
          <cell r="D243" t="str">
            <v>Overtime Reduction</v>
          </cell>
          <cell r="E243">
            <v>0.96</v>
          </cell>
          <cell r="G243">
            <v>0</v>
          </cell>
          <cell r="H243">
            <v>0</v>
          </cell>
          <cell r="I243">
            <v>0</v>
          </cell>
          <cell r="J243">
            <v>0</v>
          </cell>
          <cell r="K243">
            <v>0</v>
          </cell>
          <cell r="L243">
            <v>0</v>
          </cell>
          <cell r="N243">
            <v>0</v>
          </cell>
          <cell r="O243">
            <v>0</v>
          </cell>
          <cell r="P243">
            <v>0</v>
          </cell>
          <cell r="Q243">
            <v>0</v>
          </cell>
          <cell r="R243">
            <v>0</v>
          </cell>
          <cell r="S243">
            <v>0</v>
          </cell>
          <cell r="T243">
            <v>0</v>
          </cell>
          <cell r="U243">
            <v>0</v>
          </cell>
          <cell r="V243">
            <v>0</v>
          </cell>
          <cell r="W243">
            <v>0</v>
          </cell>
          <cell r="X243">
            <v>0</v>
          </cell>
          <cell r="Y243">
            <v>0</v>
          </cell>
          <cell r="Z243">
            <v>0</v>
          </cell>
          <cell r="AA243">
            <v>0</v>
          </cell>
          <cell r="AB243">
            <v>0</v>
          </cell>
          <cell r="AC243">
            <v>0</v>
          </cell>
          <cell r="AD243">
            <v>0</v>
          </cell>
          <cell r="AE243">
            <v>0</v>
          </cell>
          <cell r="AF243">
            <v>0</v>
          </cell>
          <cell r="AG243">
            <v>0</v>
          </cell>
          <cell r="AH243">
            <v>0</v>
          </cell>
          <cell r="AI243">
            <v>0</v>
          </cell>
          <cell r="AJ243">
            <v>0</v>
          </cell>
          <cell r="AK243">
            <v>0</v>
          </cell>
          <cell r="AL243">
            <v>0</v>
          </cell>
          <cell r="AM243" t="str">
            <v>dec</v>
          </cell>
        </row>
        <row r="244">
          <cell r="A244" t="str">
            <v>2011NChgOvertime Reduction</v>
          </cell>
          <cell r="B244" t="str">
            <v>2011N</v>
          </cell>
          <cell r="C244" t="str">
            <v>Chg</v>
          </cell>
          <cell r="D244" t="str">
            <v>Overtime Reduction</v>
          </cell>
          <cell r="E244">
            <v>1.2</v>
          </cell>
          <cell r="G244">
            <v>0</v>
          </cell>
          <cell r="H244">
            <v>0</v>
          </cell>
          <cell r="I244">
            <v>0</v>
          </cell>
          <cell r="J244">
            <v>0</v>
          </cell>
          <cell r="K244">
            <v>0</v>
          </cell>
          <cell r="L244">
            <v>0</v>
          </cell>
          <cell r="M244">
            <v>0</v>
          </cell>
          <cell r="N244">
            <v>7.9000000000000001E-2</v>
          </cell>
          <cell r="O244">
            <v>0</v>
          </cell>
          <cell r="P244">
            <v>0</v>
          </cell>
          <cell r="Q244">
            <v>0</v>
          </cell>
          <cell r="R244">
            <v>0</v>
          </cell>
          <cell r="S244">
            <v>0</v>
          </cell>
          <cell r="T244">
            <v>0</v>
          </cell>
          <cell r="U244">
            <v>0</v>
          </cell>
          <cell r="V244">
            <v>0</v>
          </cell>
          <cell r="W244">
            <v>0</v>
          </cell>
          <cell r="X244">
            <v>0</v>
          </cell>
          <cell r="Y244">
            <v>0</v>
          </cell>
          <cell r="Z244">
            <v>0</v>
          </cell>
          <cell r="AA244">
            <v>0</v>
          </cell>
          <cell r="AB244">
            <v>0</v>
          </cell>
          <cell r="AC244">
            <v>0</v>
          </cell>
          <cell r="AD244">
            <v>0</v>
          </cell>
          <cell r="AE244">
            <v>0</v>
          </cell>
          <cell r="AF244">
            <v>0</v>
          </cell>
          <cell r="AG244">
            <v>0</v>
          </cell>
          <cell r="AH244">
            <v>0</v>
          </cell>
          <cell r="AI244">
            <v>0</v>
          </cell>
          <cell r="AJ244">
            <v>0</v>
          </cell>
          <cell r="AK244">
            <v>0</v>
          </cell>
          <cell r="AL244">
            <v>7.9000000000000001E-2</v>
          </cell>
          <cell r="AM244" t="str">
            <v>dec</v>
          </cell>
        </row>
        <row r="245">
          <cell r="A245" t="str">
            <v>2012NChgOvertime Reduction</v>
          </cell>
          <cell r="B245" t="str">
            <v>2012N</v>
          </cell>
          <cell r="C245" t="str">
            <v>Chg</v>
          </cell>
          <cell r="D245" t="str">
            <v>Overtime Reduction</v>
          </cell>
          <cell r="E245">
            <v>2.13</v>
          </cell>
          <cell r="G245">
            <v>0</v>
          </cell>
          <cell r="H245">
            <v>0</v>
          </cell>
          <cell r="I245">
            <v>0</v>
          </cell>
          <cell r="J245">
            <v>0</v>
          </cell>
          <cell r="K245">
            <v>0</v>
          </cell>
          <cell r="L245">
            <v>0</v>
          </cell>
          <cell r="M245">
            <v>0</v>
          </cell>
          <cell r="N245">
            <v>7.9000000000000001E-2</v>
          </cell>
          <cell r="O245">
            <v>0</v>
          </cell>
          <cell r="P245">
            <v>0</v>
          </cell>
          <cell r="Q245">
            <v>0</v>
          </cell>
          <cell r="R245">
            <v>0</v>
          </cell>
          <cell r="S245">
            <v>0</v>
          </cell>
          <cell r="T245">
            <v>0</v>
          </cell>
          <cell r="U245">
            <v>0</v>
          </cell>
          <cell r="V245">
            <v>0</v>
          </cell>
          <cell r="W245">
            <v>0</v>
          </cell>
          <cell r="X245">
            <v>0</v>
          </cell>
          <cell r="Y245">
            <v>0</v>
          </cell>
          <cell r="Z245">
            <v>0</v>
          </cell>
          <cell r="AA245">
            <v>0</v>
          </cell>
          <cell r="AB245">
            <v>0</v>
          </cell>
          <cell r="AC245">
            <v>0</v>
          </cell>
          <cell r="AD245">
            <v>0</v>
          </cell>
          <cell r="AE245">
            <v>0</v>
          </cell>
          <cell r="AF245">
            <v>0</v>
          </cell>
          <cell r="AG245">
            <v>0</v>
          </cell>
          <cell r="AH245">
            <v>0</v>
          </cell>
          <cell r="AI245">
            <v>0</v>
          </cell>
          <cell r="AJ245">
            <v>0</v>
          </cell>
          <cell r="AK245">
            <v>0</v>
          </cell>
          <cell r="AL245">
            <v>7.9000000000000001E-2</v>
          </cell>
          <cell r="AM245" t="str">
            <v>dec</v>
          </cell>
        </row>
        <row r="246">
          <cell r="A246" t="str">
            <v>2013NChgOvertime Reduction</v>
          </cell>
          <cell r="B246" t="str">
            <v>2013N</v>
          </cell>
          <cell r="C246" t="str">
            <v>Chg</v>
          </cell>
          <cell r="D246" t="str">
            <v>Overtime Reduction</v>
          </cell>
          <cell r="E246">
            <v>2.09</v>
          </cell>
          <cell r="G246">
            <v>0</v>
          </cell>
          <cell r="H246">
            <v>0</v>
          </cell>
          <cell r="I246">
            <v>0</v>
          </cell>
          <cell r="J246">
            <v>0</v>
          </cell>
          <cell r="K246">
            <v>0</v>
          </cell>
          <cell r="L246">
            <v>0</v>
          </cell>
          <cell r="M246">
            <v>0</v>
          </cell>
          <cell r="N246">
            <v>7.9000000000000001E-2</v>
          </cell>
          <cell r="O246">
            <v>0</v>
          </cell>
          <cell r="P246">
            <v>0</v>
          </cell>
          <cell r="Q246">
            <v>0</v>
          </cell>
          <cell r="R246">
            <v>0</v>
          </cell>
          <cell r="S246">
            <v>0</v>
          </cell>
          <cell r="T246">
            <v>0</v>
          </cell>
          <cell r="U246">
            <v>0</v>
          </cell>
          <cell r="V246">
            <v>0</v>
          </cell>
          <cell r="W246">
            <v>0</v>
          </cell>
          <cell r="X246">
            <v>0</v>
          </cell>
          <cell r="Y246">
            <v>0</v>
          </cell>
          <cell r="Z246">
            <v>0</v>
          </cell>
          <cell r="AA246">
            <v>0</v>
          </cell>
          <cell r="AB246">
            <v>0</v>
          </cell>
          <cell r="AC246">
            <v>0</v>
          </cell>
          <cell r="AD246">
            <v>0</v>
          </cell>
          <cell r="AE246">
            <v>0</v>
          </cell>
          <cell r="AF246">
            <v>0</v>
          </cell>
          <cell r="AG246">
            <v>0</v>
          </cell>
          <cell r="AH246">
            <v>0</v>
          </cell>
          <cell r="AI246">
            <v>0</v>
          </cell>
          <cell r="AJ246">
            <v>0</v>
          </cell>
          <cell r="AK246">
            <v>0</v>
          </cell>
          <cell r="AL246">
            <v>7.9000000000000001E-2</v>
          </cell>
          <cell r="AM246" t="str">
            <v>dec</v>
          </cell>
        </row>
        <row r="247">
          <cell r="A247" t="str">
            <v>2014NChgOvertime Reduction</v>
          </cell>
          <cell r="B247" t="str">
            <v>2014N</v>
          </cell>
          <cell r="C247" t="str">
            <v>Chg</v>
          </cell>
          <cell r="D247" t="str">
            <v>Overtime Reduction</v>
          </cell>
          <cell r="E247">
            <v>1.74</v>
          </cell>
          <cell r="G247">
            <v>0</v>
          </cell>
          <cell r="H247">
            <v>0</v>
          </cell>
          <cell r="I247">
            <v>0</v>
          </cell>
          <cell r="J247">
            <v>0</v>
          </cell>
          <cell r="K247">
            <v>0</v>
          </cell>
          <cell r="L247">
            <v>0</v>
          </cell>
          <cell r="M247">
            <v>0</v>
          </cell>
          <cell r="N247">
            <v>7.9000000000000001E-2</v>
          </cell>
          <cell r="O247">
            <v>0</v>
          </cell>
          <cell r="P247">
            <v>0</v>
          </cell>
          <cell r="Q247">
            <v>0</v>
          </cell>
          <cell r="R247">
            <v>0</v>
          </cell>
          <cell r="S247">
            <v>0</v>
          </cell>
          <cell r="T247">
            <v>0</v>
          </cell>
          <cell r="U247">
            <v>0</v>
          </cell>
          <cell r="V247">
            <v>0</v>
          </cell>
          <cell r="W247">
            <v>0</v>
          </cell>
          <cell r="X247">
            <v>0</v>
          </cell>
          <cell r="Y247">
            <v>0</v>
          </cell>
          <cell r="Z247">
            <v>0</v>
          </cell>
          <cell r="AA247">
            <v>0</v>
          </cell>
          <cell r="AB247">
            <v>0</v>
          </cell>
          <cell r="AC247">
            <v>0</v>
          </cell>
          <cell r="AD247">
            <v>0</v>
          </cell>
          <cell r="AE247">
            <v>0</v>
          </cell>
          <cell r="AF247">
            <v>0</v>
          </cell>
          <cell r="AG247">
            <v>0</v>
          </cell>
          <cell r="AH247">
            <v>0</v>
          </cell>
          <cell r="AI247">
            <v>0</v>
          </cell>
          <cell r="AJ247">
            <v>0</v>
          </cell>
          <cell r="AK247">
            <v>0</v>
          </cell>
          <cell r="AL247">
            <v>7.9000000000000001E-2</v>
          </cell>
          <cell r="AM247" t="str">
            <v>dec</v>
          </cell>
        </row>
        <row r="248">
          <cell r="A248" t="str">
            <v>2015NChgOvertime Reduction</v>
          </cell>
          <cell r="B248" t="str">
            <v>2015N</v>
          </cell>
          <cell r="C248" t="str">
            <v>Chg</v>
          </cell>
          <cell r="D248" t="str">
            <v>Overtime Reduction</v>
          </cell>
          <cell r="E248">
            <v>1.95</v>
          </cell>
          <cell r="G248">
            <v>0</v>
          </cell>
          <cell r="H248">
            <v>0</v>
          </cell>
          <cell r="I248">
            <v>0</v>
          </cell>
          <cell r="J248">
            <v>0</v>
          </cell>
          <cell r="K248">
            <v>0</v>
          </cell>
          <cell r="L248">
            <v>0</v>
          </cell>
          <cell r="M248">
            <v>0</v>
          </cell>
          <cell r="N248">
            <v>7.9000000000000001E-2</v>
          </cell>
          <cell r="O248">
            <v>0</v>
          </cell>
          <cell r="P248">
            <v>0</v>
          </cell>
          <cell r="Q248">
            <v>0</v>
          </cell>
          <cell r="R248">
            <v>0</v>
          </cell>
          <cell r="S248">
            <v>0</v>
          </cell>
          <cell r="T248">
            <v>0</v>
          </cell>
          <cell r="U248">
            <v>0</v>
          </cell>
          <cell r="V248">
            <v>0</v>
          </cell>
          <cell r="W248">
            <v>0</v>
          </cell>
          <cell r="X248">
            <v>0</v>
          </cell>
          <cell r="Y248">
            <v>0</v>
          </cell>
          <cell r="Z248">
            <v>0</v>
          </cell>
          <cell r="AA248">
            <v>0</v>
          </cell>
          <cell r="AB248">
            <v>0</v>
          </cell>
          <cell r="AC248">
            <v>0</v>
          </cell>
          <cell r="AD248">
            <v>0</v>
          </cell>
          <cell r="AE248">
            <v>0</v>
          </cell>
          <cell r="AF248">
            <v>0</v>
          </cell>
          <cell r="AG248">
            <v>0</v>
          </cell>
          <cell r="AH248">
            <v>0</v>
          </cell>
          <cell r="AI248">
            <v>0</v>
          </cell>
          <cell r="AJ248">
            <v>0</v>
          </cell>
          <cell r="AK248">
            <v>0</v>
          </cell>
          <cell r="AL248">
            <v>7.9000000000000001E-2</v>
          </cell>
          <cell r="AM248" t="str">
            <v>dec</v>
          </cell>
        </row>
        <row r="249">
          <cell r="A249" t="str">
            <v>2016NChgOvertime Reduction</v>
          </cell>
          <cell r="B249" t="str">
            <v>2016N</v>
          </cell>
          <cell r="C249" t="str">
            <v>Chg</v>
          </cell>
          <cell r="D249" t="str">
            <v>Overtime Reduction</v>
          </cell>
          <cell r="E249">
            <v>1.62</v>
          </cell>
          <cell r="G249">
            <v>0</v>
          </cell>
          <cell r="H249">
            <v>0</v>
          </cell>
          <cell r="I249">
            <v>0</v>
          </cell>
          <cell r="J249">
            <v>0</v>
          </cell>
          <cell r="K249">
            <v>0</v>
          </cell>
          <cell r="L249">
            <v>0</v>
          </cell>
          <cell r="M249">
            <v>0</v>
          </cell>
          <cell r="N249">
            <v>7.9000000000000001E-2</v>
          </cell>
          <cell r="O249">
            <v>0</v>
          </cell>
          <cell r="P249">
            <v>0</v>
          </cell>
          <cell r="Q249">
            <v>0</v>
          </cell>
          <cell r="R249">
            <v>0</v>
          </cell>
          <cell r="S249">
            <v>0</v>
          </cell>
          <cell r="T249">
            <v>0</v>
          </cell>
          <cell r="U249">
            <v>0</v>
          </cell>
          <cell r="V249">
            <v>0</v>
          </cell>
          <cell r="W249">
            <v>0</v>
          </cell>
          <cell r="X249">
            <v>0</v>
          </cell>
          <cell r="Y249">
            <v>0</v>
          </cell>
          <cell r="Z249">
            <v>0</v>
          </cell>
          <cell r="AA249">
            <v>0</v>
          </cell>
          <cell r="AB249">
            <v>0</v>
          </cell>
          <cell r="AC249">
            <v>0</v>
          </cell>
          <cell r="AD249">
            <v>0</v>
          </cell>
          <cell r="AE249">
            <v>0</v>
          </cell>
          <cell r="AF249">
            <v>0</v>
          </cell>
          <cell r="AG249">
            <v>0</v>
          </cell>
          <cell r="AH249">
            <v>0</v>
          </cell>
          <cell r="AI249">
            <v>0</v>
          </cell>
          <cell r="AJ249">
            <v>0</v>
          </cell>
          <cell r="AK249">
            <v>0</v>
          </cell>
          <cell r="AL249">
            <v>7.9000000000000001E-2</v>
          </cell>
          <cell r="AM249" t="str">
            <v>dec</v>
          </cell>
        </row>
        <row r="250">
          <cell r="A250" t="str">
            <v>2017NChgOvertime Reduction</v>
          </cell>
          <cell r="B250" t="str">
            <v>2017N</v>
          </cell>
          <cell r="C250" t="str">
            <v>Chg</v>
          </cell>
          <cell r="D250" t="str">
            <v>Overtime Reduction</v>
          </cell>
          <cell r="E250">
            <v>1.54</v>
          </cell>
          <cell r="G250">
            <v>0</v>
          </cell>
          <cell r="H250">
            <v>0</v>
          </cell>
          <cell r="I250">
            <v>0</v>
          </cell>
          <cell r="J250">
            <v>0</v>
          </cell>
          <cell r="K250">
            <v>0</v>
          </cell>
          <cell r="L250">
            <v>0</v>
          </cell>
          <cell r="M250">
            <v>0</v>
          </cell>
          <cell r="N250">
            <v>7.9000000000000001E-2</v>
          </cell>
          <cell r="O250">
            <v>0</v>
          </cell>
          <cell r="P250">
            <v>0</v>
          </cell>
          <cell r="Q250">
            <v>0</v>
          </cell>
          <cell r="R250">
            <v>0</v>
          </cell>
          <cell r="S250">
            <v>0</v>
          </cell>
          <cell r="T250">
            <v>0</v>
          </cell>
          <cell r="U250">
            <v>0</v>
          </cell>
          <cell r="V250">
            <v>0</v>
          </cell>
          <cell r="W250">
            <v>0</v>
          </cell>
          <cell r="X250">
            <v>0</v>
          </cell>
          <cell r="Y250">
            <v>0</v>
          </cell>
          <cell r="Z250">
            <v>0</v>
          </cell>
          <cell r="AA250">
            <v>0</v>
          </cell>
          <cell r="AB250">
            <v>0</v>
          </cell>
          <cell r="AC250">
            <v>0</v>
          </cell>
          <cell r="AD250">
            <v>0</v>
          </cell>
          <cell r="AE250">
            <v>0</v>
          </cell>
          <cell r="AF250">
            <v>0</v>
          </cell>
          <cell r="AG250">
            <v>0</v>
          </cell>
          <cell r="AH250">
            <v>0</v>
          </cell>
          <cell r="AI250">
            <v>0</v>
          </cell>
          <cell r="AJ250">
            <v>0</v>
          </cell>
          <cell r="AK250">
            <v>0</v>
          </cell>
          <cell r="AL250">
            <v>7.9000000000000001E-2</v>
          </cell>
          <cell r="AM250" t="str">
            <v>dec</v>
          </cell>
        </row>
        <row r="251">
          <cell r="A251" t="str">
            <v>2010NRate Changerestoration</v>
          </cell>
          <cell r="B251" t="str">
            <v>2010N</v>
          </cell>
          <cell r="C251" t="str">
            <v>Rate Change</v>
          </cell>
          <cell r="D251" t="str">
            <v>restoration</v>
          </cell>
          <cell r="E251">
            <v>0.96</v>
          </cell>
          <cell r="G251">
            <v>0</v>
          </cell>
          <cell r="H251">
            <v>0</v>
          </cell>
          <cell r="I251">
            <v>0</v>
          </cell>
          <cell r="J251">
            <v>0</v>
          </cell>
          <cell r="K251">
            <v>0</v>
          </cell>
          <cell r="L251">
            <v>0</v>
          </cell>
          <cell r="M251">
            <v>-4.9000000000000002E-2</v>
          </cell>
          <cell r="N251">
            <v>0</v>
          </cell>
          <cell r="O251">
            <v>0</v>
          </cell>
          <cell r="P251">
            <v>0</v>
          </cell>
          <cell r="Q251">
            <v>0</v>
          </cell>
          <cell r="R251">
            <v>0</v>
          </cell>
          <cell r="S251">
            <v>0</v>
          </cell>
          <cell r="T251">
            <v>0</v>
          </cell>
          <cell r="U251">
            <v>0</v>
          </cell>
          <cell r="V251">
            <v>0</v>
          </cell>
          <cell r="W251">
            <v>0</v>
          </cell>
          <cell r="X251">
            <v>0</v>
          </cell>
          <cell r="Y251">
            <v>0</v>
          </cell>
          <cell r="Z251">
            <v>0</v>
          </cell>
          <cell r="AA251">
            <v>0</v>
          </cell>
          <cell r="AB251">
            <v>0</v>
          </cell>
          <cell r="AC251">
            <v>0</v>
          </cell>
          <cell r="AD251">
            <v>0</v>
          </cell>
          <cell r="AE251">
            <v>0</v>
          </cell>
          <cell r="AF251">
            <v>0</v>
          </cell>
          <cell r="AG251">
            <v>0</v>
          </cell>
          <cell r="AH251">
            <v>0</v>
          </cell>
          <cell r="AI251">
            <v>0</v>
          </cell>
          <cell r="AJ251">
            <v>0</v>
          </cell>
          <cell r="AK251">
            <v>0</v>
          </cell>
          <cell r="AL251">
            <v>-4.9000000000000002E-2</v>
          </cell>
          <cell r="AM251" t="str">
            <v>inc</v>
          </cell>
        </row>
        <row r="252">
          <cell r="A252" t="str">
            <v>2011NRate Changerestoration</v>
          </cell>
          <cell r="B252" t="str">
            <v>2011N</v>
          </cell>
          <cell r="C252" t="str">
            <v>Rate Change</v>
          </cell>
          <cell r="D252" t="str">
            <v>restoration</v>
          </cell>
          <cell r="E252">
            <v>1.2</v>
          </cell>
          <cell r="G252">
            <v>0</v>
          </cell>
          <cell r="H252">
            <v>0</v>
          </cell>
          <cell r="I252">
            <v>0</v>
          </cell>
          <cell r="J252">
            <v>0</v>
          </cell>
          <cell r="K252">
            <v>0</v>
          </cell>
          <cell r="L252">
            <v>0</v>
          </cell>
          <cell r="M252">
            <v>0</v>
          </cell>
          <cell r="N252">
            <v>0</v>
          </cell>
          <cell r="O252">
            <v>0</v>
          </cell>
          <cell r="P252">
            <v>0</v>
          </cell>
          <cell r="Q252">
            <v>0</v>
          </cell>
          <cell r="R252">
            <v>0</v>
          </cell>
          <cell r="S252">
            <v>0</v>
          </cell>
          <cell r="T252">
            <v>0</v>
          </cell>
          <cell r="U252">
            <v>0</v>
          </cell>
          <cell r="V252">
            <v>0</v>
          </cell>
          <cell r="W252">
            <v>0</v>
          </cell>
          <cell r="X252">
            <v>0</v>
          </cell>
          <cell r="Y252">
            <v>0</v>
          </cell>
          <cell r="Z252">
            <v>0</v>
          </cell>
          <cell r="AA252">
            <v>0</v>
          </cell>
          <cell r="AB252">
            <v>0</v>
          </cell>
          <cell r="AC252">
            <v>0</v>
          </cell>
          <cell r="AD252">
            <v>0</v>
          </cell>
          <cell r="AE252">
            <v>0</v>
          </cell>
          <cell r="AF252">
            <v>0</v>
          </cell>
          <cell r="AG252">
            <v>0</v>
          </cell>
          <cell r="AH252">
            <v>0</v>
          </cell>
          <cell r="AI252">
            <v>0</v>
          </cell>
          <cell r="AJ252">
            <v>0</v>
          </cell>
          <cell r="AK252">
            <v>0</v>
          </cell>
          <cell r="AL252">
            <v>0</v>
          </cell>
          <cell r="AM252" t="str">
            <v>dec</v>
          </cell>
        </row>
        <row r="253">
          <cell r="A253" t="str">
            <v>2012NRate Changerestoration</v>
          </cell>
          <cell r="B253" t="str">
            <v>2012N</v>
          </cell>
          <cell r="C253" t="str">
            <v>Rate Change</v>
          </cell>
          <cell r="D253" t="str">
            <v>restoration</v>
          </cell>
          <cell r="E253">
            <v>2.13</v>
          </cell>
          <cell r="G253">
            <v>0</v>
          </cell>
          <cell r="H253">
            <v>0</v>
          </cell>
          <cell r="I253">
            <v>0</v>
          </cell>
          <cell r="J253">
            <v>0</v>
          </cell>
          <cell r="K253">
            <v>0</v>
          </cell>
          <cell r="L253">
            <v>0</v>
          </cell>
          <cell r="M253">
            <v>0</v>
          </cell>
          <cell r="N253">
            <v>0</v>
          </cell>
          <cell r="O253">
            <v>0</v>
          </cell>
          <cell r="P253">
            <v>0</v>
          </cell>
          <cell r="Q253">
            <v>0</v>
          </cell>
          <cell r="R253">
            <v>0</v>
          </cell>
          <cell r="S253">
            <v>0</v>
          </cell>
          <cell r="T253">
            <v>0</v>
          </cell>
          <cell r="U253">
            <v>0</v>
          </cell>
          <cell r="V253">
            <v>0</v>
          </cell>
          <cell r="W253">
            <v>0</v>
          </cell>
          <cell r="X253">
            <v>0</v>
          </cell>
          <cell r="Y253">
            <v>0</v>
          </cell>
          <cell r="Z253">
            <v>0</v>
          </cell>
          <cell r="AA253">
            <v>0</v>
          </cell>
          <cell r="AB253">
            <v>0</v>
          </cell>
          <cell r="AC253">
            <v>0</v>
          </cell>
          <cell r="AD253">
            <v>0</v>
          </cell>
          <cell r="AE253">
            <v>0</v>
          </cell>
          <cell r="AF253">
            <v>0</v>
          </cell>
          <cell r="AG253">
            <v>0</v>
          </cell>
          <cell r="AH253">
            <v>0</v>
          </cell>
          <cell r="AI253">
            <v>0</v>
          </cell>
          <cell r="AJ253">
            <v>0</v>
          </cell>
          <cell r="AK253">
            <v>0</v>
          </cell>
          <cell r="AL253">
            <v>0</v>
          </cell>
          <cell r="AM253" t="str">
            <v>dec</v>
          </cell>
        </row>
        <row r="254">
          <cell r="A254" t="str">
            <v>2013NRate Changerestoration</v>
          </cell>
          <cell r="B254" t="str">
            <v>2013N</v>
          </cell>
          <cell r="C254" t="str">
            <v>Rate Change</v>
          </cell>
          <cell r="D254" t="str">
            <v>restoration</v>
          </cell>
          <cell r="E254">
            <v>2.09</v>
          </cell>
          <cell r="G254">
            <v>0</v>
          </cell>
          <cell r="H254">
            <v>0</v>
          </cell>
          <cell r="I254">
            <v>0</v>
          </cell>
          <cell r="J254">
            <v>0</v>
          </cell>
          <cell r="K254">
            <v>0</v>
          </cell>
          <cell r="L254">
            <v>0</v>
          </cell>
          <cell r="M254">
            <v>0</v>
          </cell>
          <cell r="N254">
            <v>0</v>
          </cell>
          <cell r="O254">
            <v>0</v>
          </cell>
          <cell r="P254">
            <v>0</v>
          </cell>
          <cell r="Q254">
            <v>0</v>
          </cell>
          <cell r="R254">
            <v>0</v>
          </cell>
          <cell r="S254">
            <v>0</v>
          </cell>
          <cell r="T254">
            <v>0</v>
          </cell>
          <cell r="U254">
            <v>0</v>
          </cell>
          <cell r="V254">
            <v>0</v>
          </cell>
          <cell r="W254">
            <v>0</v>
          </cell>
          <cell r="X254">
            <v>0</v>
          </cell>
          <cell r="Y254">
            <v>0</v>
          </cell>
          <cell r="Z254">
            <v>0</v>
          </cell>
          <cell r="AA254">
            <v>0</v>
          </cell>
          <cell r="AB254">
            <v>0</v>
          </cell>
          <cell r="AC254">
            <v>0</v>
          </cell>
          <cell r="AD254">
            <v>0</v>
          </cell>
          <cell r="AE254">
            <v>0</v>
          </cell>
          <cell r="AF254">
            <v>0</v>
          </cell>
          <cell r="AG254">
            <v>0</v>
          </cell>
          <cell r="AH254">
            <v>0</v>
          </cell>
          <cell r="AI254">
            <v>0</v>
          </cell>
          <cell r="AJ254">
            <v>0</v>
          </cell>
          <cell r="AK254">
            <v>0</v>
          </cell>
          <cell r="AL254">
            <v>0</v>
          </cell>
          <cell r="AM254" t="str">
            <v>dec</v>
          </cell>
        </row>
        <row r="255">
          <cell r="A255" t="str">
            <v>2014NRate Changerestoration</v>
          </cell>
          <cell r="B255" t="str">
            <v>2014N</v>
          </cell>
          <cell r="C255" t="str">
            <v>Rate Change</v>
          </cell>
          <cell r="D255" t="str">
            <v>restoration</v>
          </cell>
          <cell r="E255">
            <v>1.74</v>
          </cell>
          <cell r="G255">
            <v>0</v>
          </cell>
          <cell r="H255">
            <v>0</v>
          </cell>
          <cell r="I255">
            <v>0</v>
          </cell>
          <cell r="J255">
            <v>0</v>
          </cell>
          <cell r="K255">
            <v>0</v>
          </cell>
          <cell r="L255">
            <v>0</v>
          </cell>
          <cell r="M255">
            <v>0</v>
          </cell>
          <cell r="N255">
            <v>0</v>
          </cell>
          <cell r="O255">
            <v>0</v>
          </cell>
          <cell r="P255">
            <v>0</v>
          </cell>
          <cell r="Q255">
            <v>0</v>
          </cell>
          <cell r="R255">
            <v>0</v>
          </cell>
          <cell r="S255">
            <v>0</v>
          </cell>
          <cell r="T255">
            <v>0</v>
          </cell>
          <cell r="U255">
            <v>0</v>
          </cell>
          <cell r="V255">
            <v>0</v>
          </cell>
          <cell r="W255">
            <v>0</v>
          </cell>
          <cell r="X255">
            <v>0</v>
          </cell>
          <cell r="Y255">
            <v>0</v>
          </cell>
          <cell r="Z255">
            <v>0</v>
          </cell>
          <cell r="AA255">
            <v>0</v>
          </cell>
          <cell r="AB255">
            <v>0</v>
          </cell>
          <cell r="AC255">
            <v>0</v>
          </cell>
          <cell r="AD255">
            <v>0</v>
          </cell>
          <cell r="AE255">
            <v>0</v>
          </cell>
          <cell r="AF255">
            <v>0</v>
          </cell>
          <cell r="AG255">
            <v>0</v>
          </cell>
          <cell r="AH255">
            <v>0</v>
          </cell>
          <cell r="AI255">
            <v>0</v>
          </cell>
          <cell r="AJ255">
            <v>0</v>
          </cell>
          <cell r="AK255">
            <v>0</v>
          </cell>
          <cell r="AL255">
            <v>0</v>
          </cell>
          <cell r="AM255" t="str">
            <v>dec</v>
          </cell>
        </row>
        <row r="256">
          <cell r="A256" t="str">
            <v>2015NRate Changerestoration</v>
          </cell>
          <cell r="B256" t="str">
            <v>2015N</v>
          </cell>
          <cell r="C256" t="str">
            <v>Rate Change</v>
          </cell>
          <cell r="D256" t="str">
            <v>restoration</v>
          </cell>
          <cell r="E256">
            <v>1.95</v>
          </cell>
          <cell r="G256">
            <v>0</v>
          </cell>
          <cell r="H256">
            <v>0</v>
          </cell>
          <cell r="I256">
            <v>0</v>
          </cell>
          <cell r="J256">
            <v>0</v>
          </cell>
          <cell r="K256">
            <v>0</v>
          </cell>
          <cell r="L256">
            <v>0</v>
          </cell>
          <cell r="M256">
            <v>0</v>
          </cell>
          <cell r="N256">
            <v>0</v>
          </cell>
          <cell r="O256">
            <v>0</v>
          </cell>
          <cell r="P256">
            <v>0</v>
          </cell>
          <cell r="Q256">
            <v>0</v>
          </cell>
          <cell r="R256">
            <v>0</v>
          </cell>
          <cell r="S256">
            <v>0</v>
          </cell>
          <cell r="T256">
            <v>0</v>
          </cell>
          <cell r="U256">
            <v>0</v>
          </cell>
          <cell r="V256">
            <v>0</v>
          </cell>
          <cell r="W256">
            <v>0</v>
          </cell>
          <cell r="X256">
            <v>0</v>
          </cell>
          <cell r="Y256">
            <v>0</v>
          </cell>
          <cell r="Z256">
            <v>0</v>
          </cell>
          <cell r="AA256">
            <v>0</v>
          </cell>
          <cell r="AB256">
            <v>0</v>
          </cell>
          <cell r="AC256">
            <v>0</v>
          </cell>
          <cell r="AD256">
            <v>0</v>
          </cell>
          <cell r="AE256">
            <v>0</v>
          </cell>
          <cell r="AF256">
            <v>0</v>
          </cell>
          <cell r="AG256">
            <v>0</v>
          </cell>
          <cell r="AH256">
            <v>0</v>
          </cell>
          <cell r="AI256">
            <v>0</v>
          </cell>
          <cell r="AJ256">
            <v>0</v>
          </cell>
          <cell r="AK256">
            <v>0</v>
          </cell>
          <cell r="AL256">
            <v>0</v>
          </cell>
          <cell r="AM256" t="str">
            <v>dec</v>
          </cell>
        </row>
        <row r="257">
          <cell r="A257" t="str">
            <v>2016NRate Changerestoration</v>
          </cell>
          <cell r="B257" t="str">
            <v>2016N</v>
          </cell>
          <cell r="C257" t="str">
            <v>Rate Change</v>
          </cell>
          <cell r="D257" t="str">
            <v>restoration</v>
          </cell>
          <cell r="E257">
            <v>1.62</v>
          </cell>
          <cell r="G257">
            <v>0</v>
          </cell>
          <cell r="H257">
            <v>0</v>
          </cell>
          <cell r="I257">
            <v>0</v>
          </cell>
          <cell r="J257">
            <v>0</v>
          </cell>
          <cell r="K257">
            <v>0</v>
          </cell>
          <cell r="L257">
            <v>0</v>
          </cell>
          <cell r="M257">
            <v>0</v>
          </cell>
          <cell r="N257">
            <v>0</v>
          </cell>
          <cell r="O257">
            <v>0</v>
          </cell>
          <cell r="P257">
            <v>0</v>
          </cell>
          <cell r="Q257">
            <v>0</v>
          </cell>
          <cell r="R257">
            <v>0</v>
          </cell>
          <cell r="S257">
            <v>0</v>
          </cell>
          <cell r="T257">
            <v>0</v>
          </cell>
          <cell r="U257">
            <v>0</v>
          </cell>
          <cell r="V257">
            <v>0</v>
          </cell>
          <cell r="W257">
            <v>0</v>
          </cell>
          <cell r="X257">
            <v>0</v>
          </cell>
          <cell r="Y257">
            <v>0</v>
          </cell>
          <cell r="Z257">
            <v>0</v>
          </cell>
          <cell r="AA257">
            <v>0</v>
          </cell>
          <cell r="AB257">
            <v>0</v>
          </cell>
          <cell r="AC257">
            <v>0</v>
          </cell>
          <cell r="AD257">
            <v>0</v>
          </cell>
          <cell r="AE257">
            <v>0</v>
          </cell>
          <cell r="AF257">
            <v>0</v>
          </cell>
          <cell r="AG257">
            <v>0</v>
          </cell>
          <cell r="AH257">
            <v>0</v>
          </cell>
          <cell r="AI257">
            <v>0</v>
          </cell>
          <cell r="AJ257">
            <v>0</v>
          </cell>
          <cell r="AK257">
            <v>0</v>
          </cell>
          <cell r="AL257">
            <v>0</v>
          </cell>
          <cell r="AM257" t="str">
            <v>dec</v>
          </cell>
        </row>
        <row r="258">
          <cell r="A258" t="str">
            <v>2017NRate Changerestoration</v>
          </cell>
          <cell r="B258" t="str">
            <v>2017N</v>
          </cell>
          <cell r="C258" t="str">
            <v>Rate Change</v>
          </cell>
          <cell r="D258" t="str">
            <v>restoration</v>
          </cell>
          <cell r="E258">
            <v>1.54</v>
          </cell>
          <cell r="G258">
            <v>0</v>
          </cell>
          <cell r="H258">
            <v>0</v>
          </cell>
          <cell r="I258">
            <v>0</v>
          </cell>
          <cell r="J258">
            <v>0</v>
          </cell>
          <cell r="K258">
            <v>0</v>
          </cell>
          <cell r="L258">
            <v>0</v>
          </cell>
          <cell r="M258">
            <v>0</v>
          </cell>
          <cell r="N258">
            <v>0</v>
          </cell>
          <cell r="O258">
            <v>0</v>
          </cell>
          <cell r="P258">
            <v>0</v>
          </cell>
          <cell r="Q258">
            <v>0</v>
          </cell>
          <cell r="R258">
            <v>0</v>
          </cell>
          <cell r="S258">
            <v>0</v>
          </cell>
          <cell r="T258">
            <v>0</v>
          </cell>
          <cell r="U258">
            <v>0</v>
          </cell>
          <cell r="V258">
            <v>0</v>
          </cell>
          <cell r="W258">
            <v>0</v>
          </cell>
          <cell r="X258">
            <v>0</v>
          </cell>
          <cell r="Y258">
            <v>0</v>
          </cell>
          <cell r="Z258">
            <v>0</v>
          </cell>
          <cell r="AA258">
            <v>0</v>
          </cell>
          <cell r="AB258">
            <v>0</v>
          </cell>
          <cell r="AC258">
            <v>0</v>
          </cell>
          <cell r="AD258">
            <v>0</v>
          </cell>
          <cell r="AE258">
            <v>0</v>
          </cell>
          <cell r="AF258">
            <v>0</v>
          </cell>
          <cell r="AG258">
            <v>0</v>
          </cell>
          <cell r="AH258">
            <v>0</v>
          </cell>
          <cell r="AI258">
            <v>0</v>
          </cell>
          <cell r="AJ258">
            <v>0</v>
          </cell>
          <cell r="AK258">
            <v>0</v>
          </cell>
          <cell r="AL258">
            <v>0</v>
          </cell>
          <cell r="AM258" t="str">
            <v>dec</v>
          </cell>
        </row>
        <row r="259">
          <cell r="A259">
            <v>0</v>
          </cell>
        </row>
        <row r="260">
          <cell r="A260">
            <v>0</v>
          </cell>
        </row>
        <row r="261">
          <cell r="A261">
            <v>0</v>
          </cell>
        </row>
        <row r="262">
          <cell r="A262" t="str">
            <v>-1</v>
          </cell>
          <cell r="D262">
            <v>-1</v>
          </cell>
        </row>
        <row r="263">
          <cell r="A263">
            <v>0</v>
          </cell>
        </row>
        <row r="264">
          <cell r="A264">
            <v>0</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SmartView Retrieve"/>
      <sheetName val="7F0800CE31024F2DB9347FC7F7BCFB8"/>
      <sheetName val="Total Positions by Func&amp;Occup"/>
    </sheetNames>
    <sheetDataSet>
      <sheetData sheetId="0">
        <row r="18">
          <cell r="C18" t="str">
            <v>Adopted</v>
          </cell>
        </row>
        <row r="19">
          <cell r="C19" t="str">
            <v>Mid_Year</v>
          </cell>
        </row>
        <row r="20">
          <cell r="C20" t="str">
            <v>Estimate</v>
          </cell>
        </row>
        <row r="21">
          <cell r="C21" t="str">
            <v>Actual</v>
          </cell>
        </row>
        <row r="24">
          <cell r="C24" t="str">
            <v>2014</v>
          </cell>
        </row>
        <row r="25">
          <cell r="C25" t="str">
            <v>2015</v>
          </cell>
        </row>
        <row r="26">
          <cell r="C26" t="str">
            <v>2016</v>
          </cell>
        </row>
        <row r="27">
          <cell r="C27" t="str">
            <v>2017</v>
          </cell>
        </row>
        <row r="28">
          <cell r="C28" t="str">
            <v>2018</v>
          </cell>
        </row>
        <row r="29">
          <cell r="C29" t="str">
            <v>2019</v>
          </cell>
        </row>
        <row r="31">
          <cell r="C31" t="str">
            <v>Jan</v>
          </cell>
        </row>
        <row r="32">
          <cell r="C32" t="str">
            <v>Feb</v>
          </cell>
        </row>
        <row r="33">
          <cell r="C33" t="str">
            <v>Mar</v>
          </cell>
        </row>
        <row r="34">
          <cell r="C34" t="str">
            <v>Apr</v>
          </cell>
        </row>
        <row r="35">
          <cell r="C35" t="str">
            <v>May</v>
          </cell>
        </row>
        <row r="36">
          <cell r="C36" t="str">
            <v>Jun</v>
          </cell>
        </row>
        <row r="37">
          <cell r="C37" t="str">
            <v>Jul</v>
          </cell>
        </row>
        <row r="38">
          <cell r="C38" t="str">
            <v>Aug</v>
          </cell>
        </row>
        <row r="39">
          <cell r="C39" t="str">
            <v>Sep</v>
          </cell>
        </row>
        <row r="40">
          <cell r="C40" t="str">
            <v>Oct</v>
          </cell>
        </row>
        <row r="41">
          <cell r="C41" t="str">
            <v>Nov</v>
          </cell>
        </row>
        <row r="42">
          <cell r="C42" t="str">
            <v>Dec</v>
          </cell>
        </row>
        <row r="43">
          <cell r="C43" t="str">
            <v>Jan</v>
          </cell>
        </row>
        <row r="44">
          <cell r="C44" t="str">
            <v>Feb</v>
          </cell>
        </row>
        <row r="45">
          <cell r="C45" t="str">
            <v>Mar</v>
          </cell>
        </row>
        <row r="46">
          <cell r="C46" t="str">
            <v>Apr</v>
          </cell>
        </row>
        <row r="47">
          <cell r="C47" t="str">
            <v>May</v>
          </cell>
        </row>
        <row r="48">
          <cell r="C48" t="str">
            <v>Jun</v>
          </cell>
        </row>
        <row r="49">
          <cell r="C49" t="str">
            <v>Jul</v>
          </cell>
        </row>
        <row r="50">
          <cell r="C50" t="str">
            <v>Aug</v>
          </cell>
        </row>
        <row r="51">
          <cell r="C51" t="str">
            <v>Sep</v>
          </cell>
        </row>
        <row r="52">
          <cell r="C52" t="str">
            <v>Oct</v>
          </cell>
        </row>
        <row r="53">
          <cell r="C53" t="str">
            <v>Nov</v>
          </cell>
        </row>
        <row r="54">
          <cell r="C54" t="str">
            <v>Dec</v>
          </cell>
        </row>
        <row r="56">
          <cell r="C56" t="str">
            <v>Working</v>
          </cell>
        </row>
        <row r="57">
          <cell r="C57" t="str">
            <v>FinalFY14</v>
          </cell>
        </row>
        <row r="58">
          <cell r="C58" t="str">
            <v>FinalFY15</v>
          </cell>
        </row>
        <row r="59">
          <cell r="C59" t="str">
            <v>FinalFY16</v>
          </cell>
        </row>
        <row r="60">
          <cell r="C60" t="str">
            <v>FinalFY17</v>
          </cell>
        </row>
        <row r="61">
          <cell r="C61" t="str">
            <v>WhatIf</v>
          </cell>
        </row>
        <row r="62">
          <cell r="C62" t="str">
            <v>Target</v>
          </cell>
        </row>
      </sheetData>
      <sheetData sheetId="1"/>
      <sheetData sheetId="2"/>
      <sheetData sheetId="3"/>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une_Flat file"/>
      <sheetName val="TB_disbtribution"/>
      <sheetName val="Accr to Cash"/>
      <sheetName val="AP Qry"/>
      <sheetName val="AP Details"/>
      <sheetName val="Farebox"/>
      <sheetName val="Advertising"/>
      <sheetName val="Other Rev"/>
      <sheetName val="Payroll"/>
      <sheetName val="FICA"/>
      <sheetName val="Environ Remed"/>
      <sheetName val="Health &amp; Welfare"/>
      <sheetName val="Pension"/>
      <sheetName val="Insurance"/>
      <sheetName val="Claims"/>
      <sheetName val="Materials"/>
      <sheetName val="Prof Serv Contr"/>
      <sheetName val="Maintenance"/>
      <sheetName val="Gasoline"/>
      <sheetName val="Other Bus Exp"/>
      <sheetName val="RWA"/>
      <sheetName val="H&amp;W accrual"/>
      <sheetName val="Reimbursable Costs"/>
      <sheetName val="May_Flat fil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 val="Macro1"/>
      <sheetName val="Sheet1"/>
    </sheetNames>
    <sheetDataSet>
      <sheetData sheetId="0" refreshError="1"/>
      <sheetData sheetId="1">
        <row r="62">
          <cell r="A62" t="str">
            <v>Recover</v>
          </cell>
        </row>
      </sheetData>
      <sheetData sheetId="2"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crued Data"/>
      <sheetName val="NYCT"/>
      <sheetName val="LIRR"/>
      <sheetName val="MNR"/>
      <sheetName val="B&amp;T "/>
      <sheetName val="MTA Bus"/>
      <sheetName val="MTAHQ"/>
      <sheetName val="SIR"/>
      <sheetName val="FMTAC"/>
      <sheetName val="MTA CC"/>
      <sheetName val="DS-HYP"/>
      <sheetName val="TA HYP MTH"/>
      <sheetName val="TA HYP YTD"/>
      <sheetName val="SIR HYP MTH"/>
      <sheetName val="SIR HYP YTD"/>
    </sheetNames>
    <sheetDataSet>
      <sheetData sheetId="0"/>
      <sheetData sheetId="1">
        <row r="21">
          <cell r="C21">
            <v>350.29399999999998</v>
          </cell>
          <cell r="D21">
            <v>334.78300000000002</v>
          </cell>
          <cell r="S21">
            <v>350.29399999999998</v>
          </cell>
          <cell r="T21">
            <v>334.78300000000002</v>
          </cell>
        </row>
        <row r="27">
          <cell r="C27">
            <v>39.403999999999996</v>
          </cell>
          <cell r="D27">
            <v>32.71</v>
          </cell>
          <cell r="S27">
            <v>39.403999999999996</v>
          </cell>
          <cell r="T27">
            <v>32.71</v>
          </cell>
        </row>
        <row r="28">
          <cell r="C28">
            <v>0</v>
          </cell>
          <cell r="D28">
            <v>0</v>
          </cell>
          <cell r="H28">
            <v>87.037000000000006</v>
          </cell>
          <cell r="I28">
            <v>77.671999999999997</v>
          </cell>
          <cell r="S28">
            <v>0</v>
          </cell>
          <cell r="T28">
            <v>0</v>
          </cell>
          <cell r="X28">
            <v>87.037000000000006</v>
          </cell>
          <cell r="Y28">
            <v>77.671999999999997</v>
          </cell>
        </row>
        <row r="29">
          <cell r="C29">
            <v>389.69799999999998</v>
          </cell>
          <cell r="D29">
            <v>367.49299999999999</v>
          </cell>
          <cell r="H29">
            <v>87.037000000000006</v>
          </cell>
          <cell r="I29">
            <v>77.671999999999997</v>
          </cell>
          <cell r="S29">
            <v>389.69799999999998</v>
          </cell>
          <cell r="T29">
            <v>367.49299999999999</v>
          </cell>
          <cell r="X29">
            <v>87.037000000000006</v>
          </cell>
          <cell r="Y29">
            <v>77.671999999999997</v>
          </cell>
        </row>
        <row r="33">
          <cell r="C33">
            <v>267.26100000000002</v>
          </cell>
          <cell r="D33">
            <v>268.05099999999999</v>
          </cell>
          <cell r="H33">
            <v>37.134</v>
          </cell>
          <cell r="I33">
            <v>31.39</v>
          </cell>
          <cell r="S33">
            <v>267.26100000000002</v>
          </cell>
          <cell r="T33">
            <v>268.05099999999999</v>
          </cell>
          <cell r="X33">
            <v>37.134</v>
          </cell>
          <cell r="Y33">
            <v>31.39</v>
          </cell>
        </row>
        <row r="34">
          <cell r="C34">
            <v>38.021000000000001</v>
          </cell>
          <cell r="D34">
            <v>40.874000000000002</v>
          </cell>
          <cell r="H34">
            <v>7.4939999999999998</v>
          </cell>
          <cell r="I34">
            <v>8.1300000000000008</v>
          </cell>
          <cell r="S34">
            <v>38.021000000000001</v>
          </cell>
          <cell r="T34">
            <v>40.874000000000002</v>
          </cell>
          <cell r="X34">
            <v>7.4939999999999998</v>
          </cell>
          <cell r="Y34">
            <v>8.1300000000000008</v>
          </cell>
        </row>
        <row r="36">
          <cell r="C36">
            <v>66.328999999999994</v>
          </cell>
          <cell r="D36">
            <v>65.156000000000006</v>
          </cell>
          <cell r="H36">
            <v>1.8260000000000001</v>
          </cell>
          <cell r="I36">
            <v>2.6819999999999999</v>
          </cell>
          <cell r="S36">
            <v>66.328999999999994</v>
          </cell>
          <cell r="T36">
            <v>65.156000000000006</v>
          </cell>
          <cell r="X36">
            <v>1.8260000000000001</v>
          </cell>
          <cell r="Y36">
            <v>2.6819999999999999</v>
          </cell>
        </row>
        <row r="37">
          <cell r="C37">
            <v>35.274000000000001</v>
          </cell>
          <cell r="D37">
            <v>34.381999999999998</v>
          </cell>
          <cell r="H37">
            <v>0.76100000000000001</v>
          </cell>
          <cell r="I37">
            <v>0.72299999999999998</v>
          </cell>
          <cell r="S37">
            <v>35.274000000000001</v>
          </cell>
          <cell r="T37">
            <v>34.381999999999998</v>
          </cell>
          <cell r="X37">
            <v>0.76100000000000001</v>
          </cell>
          <cell r="Y37">
            <v>0.72299999999999998</v>
          </cell>
        </row>
        <row r="38">
          <cell r="C38">
            <v>19.651</v>
          </cell>
          <cell r="D38">
            <v>18.02</v>
          </cell>
          <cell r="H38">
            <v>0.53700000000000003</v>
          </cell>
          <cell r="I38">
            <v>0.53700000000000003</v>
          </cell>
          <cell r="S38">
            <v>19.651</v>
          </cell>
          <cell r="T38">
            <v>18.02</v>
          </cell>
          <cell r="X38">
            <v>0.53700000000000003</v>
          </cell>
          <cell r="Y38">
            <v>0.53700000000000003</v>
          </cell>
        </row>
        <row r="39">
          <cell r="C39">
            <v>26.253</v>
          </cell>
          <cell r="D39">
            <v>28.599</v>
          </cell>
          <cell r="H39">
            <v>13.726000000000001</v>
          </cell>
          <cell r="I39">
            <v>11.79</v>
          </cell>
          <cell r="S39">
            <v>26.253</v>
          </cell>
          <cell r="T39">
            <v>28.599</v>
          </cell>
          <cell r="X39">
            <v>13.726000000000001</v>
          </cell>
          <cell r="Y39">
            <v>11.79</v>
          </cell>
        </row>
        <row r="41">
          <cell r="C41">
            <v>-17.341999999999999</v>
          </cell>
          <cell r="D41">
            <v>-15.66</v>
          </cell>
          <cell r="H41">
            <v>17.341999999999999</v>
          </cell>
          <cell r="I41">
            <v>15.66</v>
          </cell>
          <cell r="S41">
            <v>-17.341999999999999</v>
          </cell>
          <cell r="T41">
            <v>-15.66</v>
          </cell>
          <cell r="X41">
            <v>17.341999999999999</v>
          </cell>
          <cell r="Y41">
            <v>15.66</v>
          </cell>
        </row>
        <row r="42">
          <cell r="C42">
            <v>435.44700000000006</v>
          </cell>
          <cell r="D42">
            <v>439.42200000000003</v>
          </cell>
          <cell r="H42">
            <v>78.819999999999993</v>
          </cell>
          <cell r="I42">
            <v>70.912000000000006</v>
          </cell>
          <cell r="S42">
            <v>435.44700000000006</v>
          </cell>
          <cell r="T42">
            <v>439.42200000000003</v>
          </cell>
          <cell r="X42">
            <v>78.819999999999993</v>
          </cell>
          <cell r="Y42">
            <v>70.912000000000006</v>
          </cell>
        </row>
        <row r="45">
          <cell r="C45">
            <v>27.986999999999998</v>
          </cell>
          <cell r="D45">
            <v>22.888000000000002</v>
          </cell>
          <cell r="H45">
            <v>2.1000000000000001E-2</v>
          </cell>
          <cell r="I45">
            <v>2.5999999999999999E-2</v>
          </cell>
          <cell r="S45">
            <v>27.986999999999998</v>
          </cell>
          <cell r="T45">
            <v>22.888000000000002</v>
          </cell>
          <cell r="X45">
            <v>2.1000000000000001E-2</v>
          </cell>
          <cell r="Y45">
            <v>2.5999999999999999E-2</v>
          </cell>
        </row>
        <row r="46">
          <cell r="C46">
            <v>9.9659999999999993</v>
          </cell>
          <cell r="D46">
            <v>6.09</v>
          </cell>
          <cell r="S46">
            <v>9.9659999999999993</v>
          </cell>
          <cell r="T46">
            <v>6.09</v>
          </cell>
          <cell r="X46">
            <v>0</v>
          </cell>
          <cell r="Y46">
            <v>2E-3</v>
          </cell>
        </row>
        <row r="47">
          <cell r="C47">
            <v>6.0330000000000004</v>
          </cell>
          <cell r="D47">
            <v>6.0609999999999999</v>
          </cell>
          <cell r="H47">
            <v>0</v>
          </cell>
          <cell r="I47">
            <v>0</v>
          </cell>
          <cell r="S47">
            <v>6.0330000000000004</v>
          </cell>
          <cell r="T47">
            <v>6.0609999999999999</v>
          </cell>
          <cell r="X47">
            <v>0</v>
          </cell>
          <cell r="Y47">
            <v>0</v>
          </cell>
        </row>
        <row r="48">
          <cell r="C48">
            <v>10.429</v>
          </cell>
          <cell r="D48">
            <v>9.5619999999999994</v>
          </cell>
          <cell r="H48">
            <v>0</v>
          </cell>
          <cell r="I48">
            <v>0</v>
          </cell>
          <cell r="S48">
            <v>10.429</v>
          </cell>
          <cell r="T48">
            <v>9.5619999999999994</v>
          </cell>
          <cell r="X48">
            <v>0</v>
          </cell>
          <cell r="Y48">
            <v>0</v>
          </cell>
        </row>
        <row r="49">
          <cell r="C49">
            <v>33.533999999999999</v>
          </cell>
          <cell r="D49">
            <v>30.318000000000001</v>
          </cell>
          <cell r="H49">
            <v>0</v>
          </cell>
          <cell r="I49">
            <v>0</v>
          </cell>
          <cell r="S49">
            <v>33.533999999999999</v>
          </cell>
          <cell r="T49">
            <v>30.318000000000001</v>
          </cell>
          <cell r="X49">
            <v>0</v>
          </cell>
          <cell r="Y49">
            <v>0</v>
          </cell>
        </row>
        <row r="50">
          <cell r="C50">
            <v>14.071</v>
          </cell>
          <cell r="D50">
            <v>19.367000000000001</v>
          </cell>
          <cell r="H50">
            <v>2.4</v>
          </cell>
          <cell r="I50">
            <v>2.327</v>
          </cell>
          <cell r="S50">
            <v>14.071</v>
          </cell>
          <cell r="T50">
            <v>19.367000000000001</v>
          </cell>
          <cell r="X50">
            <v>2.4</v>
          </cell>
          <cell r="Y50">
            <v>2.327</v>
          </cell>
        </row>
        <row r="51">
          <cell r="C51">
            <v>9.4649999999999999</v>
          </cell>
          <cell r="D51">
            <v>1.8340000000000001</v>
          </cell>
          <cell r="H51">
            <v>0.442</v>
          </cell>
          <cell r="I51">
            <v>0.30199999999999999</v>
          </cell>
          <cell r="S51">
            <v>9.4649999999999999</v>
          </cell>
          <cell r="T51">
            <v>1.8340000000000001</v>
          </cell>
          <cell r="X51">
            <v>0.442</v>
          </cell>
          <cell r="Y51">
            <v>0.30199999999999999</v>
          </cell>
        </row>
        <row r="52">
          <cell r="C52">
            <v>25.719000000000001</v>
          </cell>
          <cell r="D52">
            <v>23.725999999999999</v>
          </cell>
          <cell r="H52">
            <v>5.1989999999999998</v>
          </cell>
          <cell r="I52">
            <v>3.6459999999999999</v>
          </cell>
          <cell r="S52">
            <v>25.719000000000001</v>
          </cell>
          <cell r="T52">
            <v>23.725999999999999</v>
          </cell>
          <cell r="X52">
            <v>5.1989999999999998</v>
          </cell>
          <cell r="Y52">
            <v>3.6459999999999999</v>
          </cell>
        </row>
        <row r="53">
          <cell r="C53">
            <v>5.8360000000000003</v>
          </cell>
          <cell r="D53">
            <v>6.9930000000000003</v>
          </cell>
          <cell r="H53">
            <v>0.156</v>
          </cell>
          <cell r="I53">
            <v>0.45700000000000002</v>
          </cell>
          <cell r="S53">
            <v>5.8360000000000003</v>
          </cell>
          <cell r="T53">
            <v>6.9930000000000003</v>
          </cell>
          <cell r="X53">
            <v>0.156</v>
          </cell>
          <cell r="Y53">
            <v>0.45700000000000002</v>
          </cell>
        </row>
        <row r="54">
          <cell r="C54">
            <v>143.04000000000002</v>
          </cell>
          <cell r="D54">
            <v>126.839</v>
          </cell>
          <cell r="H54">
            <v>8.218</v>
          </cell>
          <cell r="I54">
            <v>6.76</v>
          </cell>
          <cell r="S54">
            <v>143.04000000000002</v>
          </cell>
          <cell r="T54">
            <v>126.839</v>
          </cell>
          <cell r="X54">
            <v>8.218</v>
          </cell>
          <cell r="Y54">
            <v>6.76</v>
          </cell>
        </row>
        <row r="57">
          <cell r="C57">
            <v>0</v>
          </cell>
          <cell r="D57">
            <v>0</v>
          </cell>
          <cell r="S57">
            <v>0</v>
          </cell>
          <cell r="T57">
            <v>0</v>
          </cell>
        </row>
        <row r="68">
          <cell r="C68">
            <v>128.988</v>
          </cell>
          <cell r="D68">
            <v>170.733</v>
          </cell>
          <cell r="S68">
            <v>128.988</v>
          </cell>
          <cell r="T68">
            <v>170.733</v>
          </cell>
        </row>
        <row r="69">
          <cell r="C69">
            <v>0</v>
          </cell>
          <cell r="D69">
            <v>0</v>
          </cell>
          <cell r="S69">
            <v>0</v>
          </cell>
          <cell r="T69">
            <v>0</v>
          </cell>
        </row>
        <row r="70">
          <cell r="C70">
            <v>0</v>
          </cell>
          <cell r="D70">
            <v>0</v>
          </cell>
          <cell r="S70">
            <v>0</v>
          </cell>
          <cell r="T70">
            <v>0</v>
          </cell>
        </row>
      </sheetData>
      <sheetData sheetId="2">
        <row r="13">
          <cell r="C13">
            <v>53.945999999999998</v>
          </cell>
          <cell r="D13">
            <v>53.714516000000003</v>
          </cell>
          <cell r="S13">
            <v>53.945999999999998</v>
          </cell>
          <cell r="T13">
            <v>53.714516000000003</v>
          </cell>
        </row>
        <row r="15">
          <cell r="C15">
            <v>3.5350000000000001</v>
          </cell>
          <cell r="D15">
            <v>3.3660709999999998</v>
          </cell>
          <cell r="S15">
            <v>3.5350000000000001</v>
          </cell>
          <cell r="T15">
            <v>3.3660709999999998</v>
          </cell>
        </row>
        <row r="16">
          <cell r="C16">
            <v>0</v>
          </cell>
          <cell r="D16">
            <v>0</v>
          </cell>
          <cell r="H16">
            <v>16.614000000000001</v>
          </cell>
          <cell r="I16">
            <v>16.053791</v>
          </cell>
          <cell r="S16">
            <v>0</v>
          </cell>
          <cell r="T16">
            <v>0</v>
          </cell>
          <cell r="X16">
            <v>16.614000000000001</v>
          </cell>
          <cell r="Y16">
            <v>16.053791</v>
          </cell>
        </row>
        <row r="17">
          <cell r="C17">
            <v>57.480999999999995</v>
          </cell>
          <cell r="D17">
            <v>57.080587000000001</v>
          </cell>
          <cell r="H17">
            <v>16.614000000000001</v>
          </cell>
          <cell r="I17">
            <v>16.053791</v>
          </cell>
          <cell r="S17">
            <v>57.480999999999995</v>
          </cell>
          <cell r="T17">
            <v>57.080587000000001</v>
          </cell>
          <cell r="X17">
            <v>16.614000000000001</v>
          </cell>
          <cell r="Y17">
            <v>16.053791</v>
          </cell>
        </row>
        <row r="21">
          <cell r="C21">
            <v>45.99</v>
          </cell>
          <cell r="D21">
            <v>44.576303000000003</v>
          </cell>
          <cell r="H21">
            <v>5.9059999999999997</v>
          </cell>
          <cell r="I21">
            <v>5.9313209999999996</v>
          </cell>
          <cell r="S21">
            <v>45.99</v>
          </cell>
          <cell r="T21">
            <v>44.576303000000003</v>
          </cell>
          <cell r="X21">
            <v>5.9059999999999997</v>
          </cell>
          <cell r="Y21">
            <v>5.9313209999999996</v>
          </cell>
        </row>
        <row r="22">
          <cell r="C22">
            <v>10.173999999999999</v>
          </cell>
          <cell r="D22">
            <v>12.092615</v>
          </cell>
          <cell r="H22">
            <v>1.177</v>
          </cell>
          <cell r="I22">
            <v>1.57761</v>
          </cell>
          <cell r="S22">
            <v>10.173999999999999</v>
          </cell>
          <cell r="T22">
            <v>12.092615</v>
          </cell>
          <cell r="X22">
            <v>1.177</v>
          </cell>
          <cell r="Y22">
            <v>1.57761</v>
          </cell>
        </row>
        <row r="23">
          <cell r="C23">
            <v>9.0969999999999995</v>
          </cell>
          <cell r="D23">
            <v>8.6427809999999994</v>
          </cell>
          <cell r="H23">
            <v>1.167</v>
          </cell>
          <cell r="I23">
            <v>1.4339740000000001</v>
          </cell>
          <cell r="S23">
            <v>9.0969999999999995</v>
          </cell>
          <cell r="T23">
            <v>8.6427809999999994</v>
          </cell>
          <cell r="X23">
            <v>1.167</v>
          </cell>
          <cell r="Y23">
            <v>1.4339740000000001</v>
          </cell>
        </row>
        <row r="24">
          <cell r="C24">
            <v>5.5579999999999998</v>
          </cell>
          <cell r="D24">
            <v>4.9465649999999997</v>
          </cell>
          <cell r="H24">
            <v>0</v>
          </cell>
          <cell r="I24">
            <v>0</v>
          </cell>
          <cell r="S24">
            <v>5.5579999999999998</v>
          </cell>
          <cell r="T24">
            <v>4.9465649999999997</v>
          </cell>
          <cell r="X24">
            <v>0</v>
          </cell>
          <cell r="Y24">
            <v>0</v>
          </cell>
        </row>
        <row r="25">
          <cell r="C25">
            <v>11.584</v>
          </cell>
          <cell r="D25">
            <v>10.955055</v>
          </cell>
          <cell r="H25">
            <v>1.895</v>
          </cell>
          <cell r="I25">
            <v>2.524483</v>
          </cell>
          <cell r="S25">
            <v>11.584</v>
          </cell>
          <cell r="T25">
            <v>10.955055</v>
          </cell>
          <cell r="X25">
            <v>1.895</v>
          </cell>
          <cell r="Y25">
            <v>2.524483</v>
          </cell>
        </row>
        <row r="26">
          <cell r="C26">
            <v>11.888</v>
          </cell>
          <cell r="D26">
            <v>13.687018999999999</v>
          </cell>
          <cell r="H26">
            <v>1.1930000000000001</v>
          </cell>
          <cell r="I26">
            <v>1.441713</v>
          </cell>
          <cell r="S26">
            <v>11.888</v>
          </cell>
          <cell r="T26">
            <v>13.687018999999999</v>
          </cell>
          <cell r="X26">
            <v>1.1930000000000001</v>
          </cell>
          <cell r="Y26">
            <v>1.441713</v>
          </cell>
        </row>
        <row r="27">
          <cell r="C27">
            <v>-1.0049999999999999</v>
          </cell>
          <cell r="D27">
            <v>-1.921324</v>
          </cell>
          <cell r="H27">
            <v>1.0049999999999999</v>
          </cell>
          <cell r="I27">
            <v>1.921324</v>
          </cell>
          <cell r="S27">
            <v>-1.0049999999999999</v>
          </cell>
          <cell r="T27">
            <v>-1.921324</v>
          </cell>
          <cell r="X27">
            <v>1.0049999999999999</v>
          </cell>
          <cell r="Y27">
            <v>1.921324</v>
          </cell>
        </row>
        <row r="28">
          <cell r="C28">
            <v>93.286000000000001</v>
          </cell>
          <cell r="D28">
            <v>92.979014000000006</v>
          </cell>
          <cell r="H28">
            <v>12.343</v>
          </cell>
          <cell r="I28">
            <v>14.830425</v>
          </cell>
          <cell r="S28">
            <v>93.286000000000001</v>
          </cell>
          <cell r="T28">
            <v>92.979014000000006</v>
          </cell>
          <cell r="X28">
            <v>12.343</v>
          </cell>
          <cell r="Y28">
            <v>14.830425</v>
          </cell>
        </row>
        <row r="31">
          <cell r="C31">
            <v>7.1829999999999998</v>
          </cell>
          <cell r="D31">
            <v>7.3346589999999994</v>
          </cell>
          <cell r="H31">
            <v>0</v>
          </cell>
          <cell r="I31">
            <v>9.4228999999999993E-2</v>
          </cell>
          <cell r="S31">
            <v>7.1829999999999998</v>
          </cell>
          <cell r="T31">
            <v>7.3346589999999994</v>
          </cell>
          <cell r="X31">
            <v>0</v>
          </cell>
          <cell r="Y31">
            <v>9.4228999999999993E-2</v>
          </cell>
        </row>
        <row r="34">
          <cell r="C34">
            <v>1.5519999999999998</v>
          </cell>
          <cell r="D34">
            <v>0.79055399999999998</v>
          </cell>
          <cell r="H34">
            <v>0</v>
          </cell>
          <cell r="I34">
            <v>0</v>
          </cell>
          <cell r="S34">
            <v>1.5519999999999998</v>
          </cell>
          <cell r="T34">
            <v>0.79055399999999998</v>
          </cell>
          <cell r="X34">
            <v>0</v>
          </cell>
          <cell r="Y34">
            <v>0</v>
          </cell>
        </row>
        <row r="37">
          <cell r="C37">
            <v>2.0449999999999999</v>
          </cell>
          <cell r="D37">
            <v>1.9053</v>
          </cell>
          <cell r="H37">
            <v>0.34599999999999997</v>
          </cell>
          <cell r="I37">
            <v>0.32211299999999998</v>
          </cell>
          <cell r="S37">
            <v>2.0449999999999999</v>
          </cell>
          <cell r="T37">
            <v>1.9053</v>
          </cell>
          <cell r="X37">
            <v>0.34599999999999997</v>
          </cell>
          <cell r="Y37">
            <v>0.32211299999999998</v>
          </cell>
        </row>
        <row r="38">
          <cell r="C38">
            <v>0.35899999999999999</v>
          </cell>
          <cell r="D38">
            <v>0.25562099999999999</v>
          </cell>
          <cell r="H38">
            <v>0</v>
          </cell>
          <cell r="I38">
            <v>0</v>
          </cell>
          <cell r="S38">
            <v>0.35899999999999999</v>
          </cell>
          <cell r="T38">
            <v>0.25562099999999999</v>
          </cell>
          <cell r="X38">
            <v>0</v>
          </cell>
          <cell r="Y38">
            <v>0</v>
          </cell>
        </row>
        <row r="40">
          <cell r="C40">
            <v>5.633</v>
          </cell>
          <cell r="D40">
            <v>4.1162960000000002</v>
          </cell>
          <cell r="H40">
            <v>1.42</v>
          </cell>
          <cell r="I40">
            <v>-9.4196000000000002E-2</v>
          </cell>
          <cell r="S40">
            <v>5.633</v>
          </cell>
          <cell r="T40">
            <v>4.1162960000000002</v>
          </cell>
          <cell r="X40">
            <v>1.42</v>
          </cell>
          <cell r="Y40">
            <v>-9.4196000000000002E-2</v>
          </cell>
        </row>
        <row r="41">
          <cell r="C41">
            <v>1.9240000000000002</v>
          </cell>
          <cell r="D41">
            <v>1.065688</v>
          </cell>
          <cell r="H41">
            <v>0.10299999999999999</v>
          </cell>
          <cell r="I41">
            <v>6.0314E-2</v>
          </cell>
          <cell r="S41">
            <v>1.9240000000000002</v>
          </cell>
          <cell r="T41">
            <v>1.065688</v>
          </cell>
          <cell r="X41">
            <v>0.10299999999999999</v>
          </cell>
          <cell r="Y41">
            <v>6.0314E-2</v>
          </cell>
        </row>
        <row r="42">
          <cell r="C42">
            <v>11.838000000000001</v>
          </cell>
          <cell r="D42">
            <v>6.5419269999999994</v>
          </cell>
          <cell r="H42">
            <v>2.3860000000000001</v>
          </cell>
          <cell r="I42">
            <v>0.79552400000000001</v>
          </cell>
          <cell r="S42">
            <v>11.838000000000001</v>
          </cell>
          <cell r="T42">
            <v>6.5419269999999994</v>
          </cell>
          <cell r="X42">
            <v>2.3860000000000001</v>
          </cell>
          <cell r="Y42">
            <v>0.79552400000000001</v>
          </cell>
        </row>
        <row r="43">
          <cell r="C43">
            <v>1.242</v>
          </cell>
          <cell r="D43">
            <v>1.0573969999999999</v>
          </cell>
          <cell r="H43">
            <v>1.6E-2</v>
          </cell>
          <cell r="I43">
            <v>4.5381999999999999E-2</v>
          </cell>
          <cell r="S43">
            <v>1.242</v>
          </cell>
          <cell r="T43">
            <v>1.0573969999999999</v>
          </cell>
          <cell r="X43">
            <v>1.6E-2</v>
          </cell>
          <cell r="Y43">
            <v>4.5381999999999999E-2</v>
          </cell>
        </row>
        <row r="44">
          <cell r="C44">
            <v>31.776</v>
          </cell>
          <cell r="D44">
            <v>23.067442</v>
          </cell>
          <cell r="H44">
            <v>4.2709999999999999</v>
          </cell>
          <cell r="I44">
            <v>1.223366</v>
          </cell>
          <cell r="S44">
            <v>31.776</v>
          </cell>
          <cell r="T44">
            <v>23.067442</v>
          </cell>
          <cell r="X44">
            <v>4.2709999999999999</v>
          </cell>
          <cell r="Y44">
            <v>1.223366</v>
          </cell>
        </row>
        <row r="47">
          <cell r="C47">
            <v>0</v>
          </cell>
          <cell r="D47">
            <v>0</v>
          </cell>
          <cell r="S47">
            <v>0</v>
          </cell>
          <cell r="T47">
            <v>0</v>
          </cell>
        </row>
        <row r="52">
          <cell r="C52">
            <v>27.254000000000001</v>
          </cell>
          <cell r="D52">
            <v>25.878450999999998</v>
          </cell>
          <cell r="S52">
            <v>27.254000000000001</v>
          </cell>
          <cell r="T52">
            <v>25.878450999999998</v>
          </cell>
        </row>
        <row r="53">
          <cell r="C53">
            <v>6.3949999999999996</v>
          </cell>
          <cell r="D53">
            <v>5.987851</v>
          </cell>
          <cell r="S53">
            <v>6.3949999999999996</v>
          </cell>
          <cell r="T53">
            <v>5.987851</v>
          </cell>
        </row>
        <row r="54">
          <cell r="C54">
            <v>0.16700000000000001</v>
          </cell>
          <cell r="D54">
            <v>0.16666700000000001</v>
          </cell>
          <cell r="S54">
            <v>0.16700000000000001</v>
          </cell>
          <cell r="T54">
            <v>0.16666700000000001</v>
          </cell>
        </row>
      </sheetData>
      <sheetData sheetId="3">
        <row r="16">
          <cell r="E16">
            <v>53.333141663627131</v>
          </cell>
          <cell r="F16">
            <v>53.214480750000007</v>
          </cell>
          <cell r="X16">
            <v>53.333141663627131</v>
          </cell>
          <cell r="Y16">
            <v>53.214480750000007</v>
          </cell>
        </row>
        <row r="18">
          <cell r="E18">
            <v>4.8444286666666674</v>
          </cell>
          <cell r="F18">
            <v>6.180012510000001</v>
          </cell>
          <cell r="X18">
            <v>4.8444286666666674</v>
          </cell>
          <cell r="Y18">
            <v>6.180012510000001</v>
          </cell>
        </row>
        <row r="23">
          <cell r="E23">
            <v>0</v>
          </cell>
          <cell r="F23">
            <v>0</v>
          </cell>
          <cell r="J23">
            <v>16.852266204534953</v>
          </cell>
          <cell r="K23">
            <v>8.7891725399995959</v>
          </cell>
          <cell r="AC23">
            <v>16.852266204534953</v>
          </cell>
          <cell r="AD23">
            <v>8.7891725399995959</v>
          </cell>
        </row>
        <row r="24">
          <cell r="E24">
            <v>58.177570330293797</v>
          </cell>
          <cell r="F24">
            <v>59.394493260000004</v>
          </cell>
          <cell r="J24">
            <v>16.852266204534953</v>
          </cell>
          <cell r="K24">
            <v>8.7891725399995959</v>
          </cell>
          <cell r="X24">
            <v>58.177570330293797</v>
          </cell>
          <cell r="Y24">
            <v>59.394493260000004</v>
          </cell>
          <cell r="AC24">
            <v>16.852266204534953</v>
          </cell>
          <cell r="AD24">
            <v>8.7891725399995959</v>
          </cell>
        </row>
        <row r="28">
          <cell r="E28">
            <v>38.486117406483281</v>
          </cell>
          <cell r="F28">
            <v>39.63153218599998</v>
          </cell>
          <cell r="J28">
            <v>2.6577625421288</v>
          </cell>
          <cell r="K28">
            <v>2.3310503839997718</v>
          </cell>
          <cell r="X28">
            <v>38.486117406483281</v>
          </cell>
          <cell r="Y28">
            <v>39.63153218599998</v>
          </cell>
          <cell r="AC28">
            <v>2.6577625421288</v>
          </cell>
          <cell r="AD28">
            <v>2.3310503839997718</v>
          </cell>
        </row>
        <row r="29">
          <cell r="E29">
            <v>8.7724913156802042</v>
          </cell>
          <cell r="F29">
            <v>8.1223213880000014</v>
          </cell>
          <cell r="J29">
            <v>1.0941984129816598</v>
          </cell>
          <cell r="K29">
            <v>0.92064160200000023</v>
          </cell>
          <cell r="X29">
            <v>8.7724913156802042</v>
          </cell>
          <cell r="Y29">
            <v>8.1223213880000014</v>
          </cell>
          <cell r="AC29">
            <v>1.0941984129816598</v>
          </cell>
          <cell r="AD29">
            <v>0.92064160200000023</v>
          </cell>
        </row>
        <row r="30">
          <cell r="E30">
            <v>8.7356577813924936</v>
          </cell>
          <cell r="F30">
            <v>8.5758461200000013</v>
          </cell>
          <cell r="J30">
            <v>0.84510754113883779</v>
          </cell>
          <cell r="K30">
            <v>0.66554506999998431</v>
          </cell>
          <cell r="X30">
            <v>8.7356577813924936</v>
          </cell>
          <cell r="Y30">
            <v>8.5758461200000013</v>
          </cell>
          <cell r="AC30">
            <v>0.84510754113883779</v>
          </cell>
          <cell r="AD30">
            <v>0.66554506999998431</v>
          </cell>
        </row>
        <row r="31">
          <cell r="E31">
            <v>2.2735205766666673</v>
          </cell>
          <cell r="F31">
            <v>2.4111777000000001</v>
          </cell>
          <cell r="J31">
            <v>0</v>
          </cell>
          <cell r="K31">
            <v>0</v>
          </cell>
          <cell r="X31">
            <v>2.2735205766666673</v>
          </cell>
          <cell r="Y31">
            <v>2.4111777000000001</v>
          </cell>
          <cell r="AC31">
            <v>0</v>
          </cell>
          <cell r="AD31">
            <v>0</v>
          </cell>
        </row>
        <row r="32">
          <cell r="E32">
            <v>7.5277014857201348</v>
          </cell>
          <cell r="F32">
            <v>7.5153689699999999</v>
          </cell>
          <cell r="J32">
            <v>0.55887457665732299</v>
          </cell>
          <cell r="K32">
            <v>0.46153616999999725</v>
          </cell>
          <cell r="X32">
            <v>7.5277014857201348</v>
          </cell>
          <cell r="Y32">
            <v>7.5153689699999999</v>
          </cell>
          <cell r="AC32">
            <v>0.55887457665732299</v>
          </cell>
          <cell r="AD32">
            <v>0.46153616999999725</v>
          </cell>
        </row>
        <row r="33">
          <cell r="E33">
            <v>9.5862842852829857</v>
          </cell>
          <cell r="F33">
            <v>8.8152066059999985</v>
          </cell>
          <cell r="J33">
            <v>0.65220217434121086</v>
          </cell>
          <cell r="K33">
            <v>0.54174118400013305</v>
          </cell>
          <cell r="X33">
            <v>9.5862842852829857</v>
          </cell>
          <cell r="Y33">
            <v>8.8152066059999985</v>
          </cell>
          <cell r="AC33">
            <v>0.65220217434121086</v>
          </cell>
          <cell r="AD33">
            <v>0.54174118400013305</v>
          </cell>
        </row>
        <row r="35">
          <cell r="E35">
            <v>-3.5478678010508489</v>
          </cell>
          <cell r="F35">
            <v>-2.5093867900000002</v>
          </cell>
          <cell r="J35">
            <v>3.2577409090754164</v>
          </cell>
          <cell r="K35">
            <v>2.392995019999931</v>
          </cell>
          <cell r="X35">
            <v>-3.5478678010508489</v>
          </cell>
          <cell r="Y35">
            <v>-2.5093867900000002</v>
          </cell>
          <cell r="AC35">
            <v>3.2577409090754164</v>
          </cell>
          <cell r="AD35">
            <v>2.392995019999931</v>
          </cell>
        </row>
        <row r="36">
          <cell r="E36">
            <v>71.833905050174906</v>
          </cell>
          <cell r="F36">
            <v>72.562066180000002</v>
          </cell>
          <cell r="J36">
            <v>9.0658861563232485</v>
          </cell>
          <cell r="K36">
            <v>7.3135094299998187</v>
          </cell>
          <cell r="X36">
            <v>71.833905050174906</v>
          </cell>
          <cell r="Y36">
            <v>72.562066180000002</v>
          </cell>
          <cell r="AC36">
            <v>9.0658861563232485</v>
          </cell>
          <cell r="AD36">
            <v>7.3135094299998187</v>
          </cell>
        </row>
        <row r="39">
          <cell r="E39">
            <v>8.1400554539461467</v>
          </cell>
          <cell r="F39">
            <v>5.8722360399999998</v>
          </cell>
          <cell r="J39">
            <v>0</v>
          </cell>
          <cell r="K39">
            <v>0</v>
          </cell>
          <cell r="X39">
            <v>8.1400554539461467</v>
          </cell>
          <cell r="Y39">
            <v>5.8722360399999998</v>
          </cell>
          <cell r="AC39">
            <v>0</v>
          </cell>
          <cell r="AD39">
            <v>0</v>
          </cell>
        </row>
        <row r="42">
          <cell r="E42">
            <v>1.8704957777969846</v>
          </cell>
          <cell r="F42">
            <v>0.99751175000000003</v>
          </cell>
          <cell r="J42">
            <v>0</v>
          </cell>
          <cell r="K42">
            <v>0</v>
          </cell>
          <cell r="X42">
            <v>1.8704957777969846</v>
          </cell>
          <cell r="Y42">
            <v>0.99751175000000003</v>
          </cell>
          <cell r="AC42">
            <v>0</v>
          </cell>
          <cell r="AD42">
            <v>0</v>
          </cell>
        </row>
        <row r="45">
          <cell r="E45">
            <v>1.661602</v>
          </cell>
          <cell r="F45">
            <v>1.5330652900000001</v>
          </cell>
          <cell r="J45">
            <v>0.17490616405147197</v>
          </cell>
          <cell r="K45">
            <v>0.21147933999999055</v>
          </cell>
          <cell r="X45">
            <v>1.661602</v>
          </cell>
          <cell r="Y45">
            <v>1.5330652900000001</v>
          </cell>
          <cell r="AC45">
            <v>0.17490616405147197</v>
          </cell>
          <cell r="AD45">
            <v>0.21147933999999055</v>
          </cell>
        </row>
        <row r="46">
          <cell r="E46">
            <v>9.2475000000000002E-2</v>
          </cell>
          <cell r="F46">
            <v>6.6550000000000003E-3</v>
          </cell>
          <cell r="J46">
            <v>0</v>
          </cell>
          <cell r="K46">
            <v>0</v>
          </cell>
          <cell r="X46">
            <v>9.2475000000000002E-2</v>
          </cell>
          <cell r="Y46">
            <v>6.6550000000000003E-3</v>
          </cell>
          <cell r="AC46">
            <v>0</v>
          </cell>
          <cell r="AD46">
            <v>0</v>
          </cell>
        </row>
        <row r="48">
          <cell r="E48">
            <v>9.3511617873352755</v>
          </cell>
          <cell r="F48">
            <v>7.3405748100000006</v>
          </cell>
          <cell r="J48">
            <v>0.72984349999999998</v>
          </cell>
          <cell r="K48">
            <v>0.66395725999999977</v>
          </cell>
          <cell r="X48">
            <v>9.3511617873352755</v>
          </cell>
          <cell r="Y48">
            <v>7.3405748100000006</v>
          </cell>
          <cell r="AC48">
            <v>0.72984349999999998</v>
          </cell>
          <cell r="AD48">
            <v>0.66395725999999977</v>
          </cell>
        </row>
        <row r="49">
          <cell r="E49">
            <v>3.1475509299806803</v>
          </cell>
          <cell r="F49">
            <v>2.2747575019999999</v>
          </cell>
          <cell r="J49">
            <v>1.2092150695435684</v>
          </cell>
          <cell r="K49">
            <v>0.54913855999999983</v>
          </cell>
          <cell r="X49">
            <v>3.1475509299806803</v>
          </cell>
          <cell r="Y49">
            <v>2.2747575019999999</v>
          </cell>
          <cell r="AC49">
            <v>1.2092150695435684</v>
          </cell>
          <cell r="AD49">
            <v>0.54913855999999983</v>
          </cell>
        </row>
        <row r="50">
          <cell r="E50">
            <v>6.6483159716087341</v>
          </cell>
          <cell r="F50">
            <v>8.2636251100000031</v>
          </cell>
          <cell r="J50">
            <v>5.6355936246166669</v>
          </cell>
          <cell r="K50">
            <v>1.4845309999999404E-2</v>
          </cell>
          <cell r="X50">
            <v>6.6483159716087341</v>
          </cell>
          <cell r="Y50">
            <v>8.2636251100000031</v>
          </cell>
          <cell r="AC50">
            <v>5.6355936246166669</v>
          </cell>
          <cell r="AD50">
            <v>1.4845309999999404E-2</v>
          </cell>
        </row>
        <row r="51">
          <cell r="E51">
            <v>1.1884133381200657</v>
          </cell>
          <cell r="F51">
            <v>3.3780879999999562E-2</v>
          </cell>
          <cell r="J51">
            <v>3.6821690000000004E-2</v>
          </cell>
          <cell r="K51">
            <v>3.6242639999999993E-2</v>
          </cell>
          <cell r="X51">
            <v>1.1884133381200657</v>
          </cell>
          <cell r="Y51">
            <v>3.3780879999999562E-2</v>
          </cell>
          <cell r="AC51">
            <v>3.6821690000000004E-2</v>
          </cell>
          <cell r="AD51">
            <v>3.6242639999999993E-2</v>
          </cell>
        </row>
        <row r="52">
          <cell r="E52">
            <v>32.100070258787888</v>
          </cell>
          <cell r="F52">
            <v>26.322206382000005</v>
          </cell>
          <cell r="J52">
            <v>7.7863800482117078</v>
          </cell>
          <cell r="K52">
            <v>1.4756631099999895</v>
          </cell>
          <cell r="X52">
            <v>32.100070258787888</v>
          </cell>
          <cell r="Y52">
            <v>26.322206382000005</v>
          </cell>
          <cell r="AC52">
            <v>7.7863800482117078</v>
          </cell>
          <cell r="AD52">
            <v>1.4756631099999895</v>
          </cell>
        </row>
        <row r="55">
          <cell r="E55">
            <v>0</v>
          </cell>
          <cell r="F55">
            <v>0</v>
          </cell>
          <cell r="X55">
            <v>0</v>
          </cell>
          <cell r="Y55">
            <v>0</v>
          </cell>
        </row>
        <row r="60">
          <cell r="E60">
            <v>19.507666666666662</v>
          </cell>
          <cell r="F60">
            <v>23.920893110000002</v>
          </cell>
          <cell r="X60">
            <v>19.507666666666662</v>
          </cell>
          <cell r="Y60">
            <v>23.920893110000002</v>
          </cell>
        </row>
        <row r="61">
          <cell r="E61">
            <v>5.6930129999999997</v>
          </cell>
          <cell r="F61">
            <v>5.6930129999999997</v>
          </cell>
          <cell r="X61">
            <v>5.6930129999999997</v>
          </cell>
          <cell r="Y61">
            <v>5.6930129999999997</v>
          </cell>
        </row>
        <row r="62">
          <cell r="E62">
            <v>0.41660606060606059</v>
          </cell>
          <cell r="F62">
            <v>0</v>
          </cell>
          <cell r="X62">
            <v>0.41660606060606059</v>
          </cell>
          <cell r="Y62">
            <v>0</v>
          </cell>
        </row>
      </sheetData>
      <sheetData sheetId="4">
        <row r="14">
          <cell r="E14">
            <v>132.34350000000001</v>
          </cell>
          <cell r="F14">
            <v>135.459</v>
          </cell>
          <cell r="X14">
            <v>132.34350000000001</v>
          </cell>
          <cell r="Y14">
            <v>135.459</v>
          </cell>
        </row>
        <row r="15">
          <cell r="E15">
            <v>1.9244399999999999</v>
          </cell>
          <cell r="F15">
            <v>2.3380000000000001</v>
          </cell>
          <cell r="X15">
            <v>1.9244399999999999</v>
          </cell>
          <cell r="Y15">
            <v>2.3380000000000001</v>
          </cell>
        </row>
        <row r="16">
          <cell r="E16">
            <v>0</v>
          </cell>
          <cell r="F16">
            <v>0</v>
          </cell>
          <cell r="J16">
            <v>1.9294249999999999</v>
          </cell>
          <cell r="K16">
            <v>1.179</v>
          </cell>
          <cell r="X16">
            <v>0</v>
          </cell>
          <cell r="Y16">
            <v>0</v>
          </cell>
          <cell r="AC16">
            <v>1.9294249999999999</v>
          </cell>
          <cell r="AD16">
            <v>1.179</v>
          </cell>
        </row>
        <row r="17">
          <cell r="E17">
            <v>3.5561000000000002E-2</v>
          </cell>
          <cell r="F17">
            <v>2.9000000000000001E-2</v>
          </cell>
          <cell r="J17">
            <v>0</v>
          </cell>
          <cell r="K17">
            <v>0</v>
          </cell>
        </row>
        <row r="18">
          <cell r="E18">
            <v>134.30350100000001</v>
          </cell>
          <cell r="F18">
            <v>137.82599999999999</v>
          </cell>
          <cell r="J18">
            <v>1.9294249999999999</v>
          </cell>
          <cell r="K18">
            <v>1.179</v>
          </cell>
          <cell r="X18">
            <v>134.30350100000001</v>
          </cell>
          <cell r="Y18">
            <v>137.82599999999999</v>
          </cell>
          <cell r="AC18">
            <v>1.9294249999999999</v>
          </cell>
          <cell r="AD18">
            <v>1.179</v>
          </cell>
        </row>
        <row r="22">
          <cell r="E22">
            <v>11.310692</v>
          </cell>
          <cell r="F22">
            <v>10.476703000000001</v>
          </cell>
          <cell r="J22">
            <v>0.81858299999999995</v>
          </cell>
          <cell r="K22">
            <v>0.43329699999999999</v>
          </cell>
          <cell r="X22">
            <v>11.310692</v>
          </cell>
          <cell r="Y22">
            <v>10.476703000000001</v>
          </cell>
          <cell r="AC22">
            <v>0.81858299999999995</v>
          </cell>
          <cell r="AD22">
            <v>0.43329699999999999</v>
          </cell>
        </row>
        <row r="23">
          <cell r="E23">
            <v>2.445897</v>
          </cell>
          <cell r="F23">
            <v>1.685297</v>
          </cell>
          <cell r="J23">
            <v>0.13</v>
          </cell>
          <cell r="K23">
            <v>0.118703</v>
          </cell>
          <cell r="X23">
            <v>2.445897</v>
          </cell>
          <cell r="Y23">
            <v>1.685297</v>
          </cell>
          <cell r="AC23">
            <v>0.13</v>
          </cell>
          <cell r="AD23">
            <v>0.118703</v>
          </cell>
        </row>
        <row r="24">
          <cell r="E24">
            <v>2.543793</v>
          </cell>
          <cell r="F24">
            <v>1.885</v>
          </cell>
          <cell r="J24">
            <v>0.20225000000000001</v>
          </cell>
          <cell r="K24">
            <v>0.10100000000000001</v>
          </cell>
          <cell r="X24">
            <v>2.543793</v>
          </cell>
          <cell r="Y24">
            <v>1.885</v>
          </cell>
          <cell r="AC24">
            <v>0.20225000000000001</v>
          </cell>
          <cell r="AD24">
            <v>0.10100000000000001</v>
          </cell>
        </row>
        <row r="25">
          <cell r="E25">
            <v>1.5010829999999999</v>
          </cell>
          <cell r="F25">
            <v>1.4330000000000001</v>
          </cell>
          <cell r="J25">
            <v>0</v>
          </cell>
          <cell r="K25">
            <v>0</v>
          </cell>
          <cell r="X25">
            <v>1.5010829999999999</v>
          </cell>
          <cell r="Y25">
            <v>1.4330000000000001</v>
          </cell>
          <cell r="AC25">
            <v>0</v>
          </cell>
          <cell r="AD25">
            <v>0</v>
          </cell>
        </row>
        <row r="26">
          <cell r="E26">
            <v>3.062716</v>
          </cell>
          <cell r="F26">
            <v>3.177</v>
          </cell>
          <cell r="J26">
            <v>0.23724999999999999</v>
          </cell>
          <cell r="K26">
            <v>0.11799999999999999</v>
          </cell>
          <cell r="X26">
            <v>3.062716</v>
          </cell>
          <cell r="Y26">
            <v>3.177</v>
          </cell>
          <cell r="AC26">
            <v>0.23724999999999999</v>
          </cell>
          <cell r="AD26">
            <v>0.11799999999999999</v>
          </cell>
        </row>
        <row r="27">
          <cell r="E27">
            <v>2.2409369999999997</v>
          </cell>
          <cell r="F27">
            <v>2.1240000000000001</v>
          </cell>
          <cell r="J27">
            <v>0.114425</v>
          </cell>
          <cell r="K27">
            <v>5.7000000000000002E-2</v>
          </cell>
          <cell r="X27">
            <v>2.2409369999999997</v>
          </cell>
          <cell r="Y27">
            <v>2.1240000000000001</v>
          </cell>
          <cell r="AC27">
            <v>0.114425</v>
          </cell>
          <cell r="AD27">
            <v>5.7000000000000002E-2</v>
          </cell>
        </row>
        <row r="28">
          <cell r="E28">
            <v>-0.42691699999999999</v>
          </cell>
          <cell r="F28">
            <v>-0.35099999999999998</v>
          </cell>
          <cell r="J28">
            <v>0.42691699999999999</v>
          </cell>
          <cell r="K28">
            <v>0.35099999999999998</v>
          </cell>
          <cell r="X28">
            <v>-0.42691699999999999</v>
          </cell>
          <cell r="Y28">
            <v>-0.35099999999999998</v>
          </cell>
          <cell r="AC28">
            <v>0.42691699999999999</v>
          </cell>
          <cell r="AD28">
            <v>0.35099999999999998</v>
          </cell>
        </row>
        <row r="29">
          <cell r="E29">
            <v>22.678201000000001</v>
          </cell>
          <cell r="F29">
            <v>20.43</v>
          </cell>
          <cell r="J29">
            <v>1.9294249999999999</v>
          </cell>
          <cell r="K29">
            <v>1.179</v>
          </cell>
          <cell r="X29">
            <v>22.678201000000001</v>
          </cell>
          <cell r="Y29">
            <v>20.43</v>
          </cell>
          <cell r="AC29">
            <v>1.9294249999999999</v>
          </cell>
          <cell r="AD29">
            <v>1.179</v>
          </cell>
        </row>
        <row r="32">
          <cell r="E32">
            <v>0.46700599999999998</v>
          </cell>
          <cell r="F32">
            <v>0.23400000000000001</v>
          </cell>
          <cell r="J32">
            <v>0</v>
          </cell>
          <cell r="K32">
            <v>0</v>
          </cell>
          <cell r="X32">
            <v>0.46700599999999998</v>
          </cell>
          <cell r="Y32">
            <v>0.23400000000000001</v>
          </cell>
          <cell r="AC32">
            <v>0</v>
          </cell>
          <cell r="AD32">
            <v>0</v>
          </cell>
        </row>
        <row r="35">
          <cell r="E35">
            <v>0.27016800000000002</v>
          </cell>
          <cell r="F35">
            <v>0</v>
          </cell>
          <cell r="J35">
            <v>0</v>
          </cell>
          <cell r="K35">
            <v>0</v>
          </cell>
          <cell r="X35">
            <v>0.27016800000000002</v>
          </cell>
          <cell r="Y35">
            <v>0</v>
          </cell>
          <cell r="AC35">
            <v>0</v>
          </cell>
          <cell r="AD35">
            <v>0</v>
          </cell>
        </row>
        <row r="38">
          <cell r="E38">
            <v>1.207301</v>
          </cell>
          <cell r="F38">
            <v>1.149</v>
          </cell>
          <cell r="J38">
            <v>0</v>
          </cell>
          <cell r="K38">
            <v>0</v>
          </cell>
          <cell r="X38">
            <v>1.207301</v>
          </cell>
          <cell r="Y38">
            <v>1.149</v>
          </cell>
          <cell r="AC38">
            <v>0</v>
          </cell>
          <cell r="AD38">
            <v>0</v>
          </cell>
        </row>
        <row r="39">
          <cell r="E39">
            <v>0</v>
          </cell>
          <cell r="F39">
            <v>0</v>
          </cell>
          <cell r="J39">
            <v>0</v>
          </cell>
          <cell r="K39">
            <v>0</v>
          </cell>
          <cell r="X39">
            <v>0</v>
          </cell>
          <cell r="Y39">
            <v>0</v>
          </cell>
          <cell r="AC39">
            <v>0</v>
          </cell>
          <cell r="AD39">
            <v>0</v>
          </cell>
        </row>
        <row r="41">
          <cell r="E41">
            <v>6.4591269999999996</v>
          </cell>
          <cell r="F41">
            <v>4.3380000000000001</v>
          </cell>
          <cell r="J41">
            <v>0</v>
          </cell>
          <cell r="K41">
            <v>0</v>
          </cell>
          <cell r="X41">
            <v>6.4591269999999996</v>
          </cell>
          <cell r="Y41">
            <v>4.3380000000000001</v>
          </cell>
          <cell r="AC41">
            <v>0</v>
          </cell>
          <cell r="AD41">
            <v>0</v>
          </cell>
        </row>
        <row r="42">
          <cell r="E42">
            <v>3.2214499999999999</v>
          </cell>
          <cell r="F42">
            <v>5.3789999999999996</v>
          </cell>
          <cell r="J42">
            <v>0</v>
          </cell>
          <cell r="K42">
            <v>0</v>
          </cell>
          <cell r="X42">
            <v>3.2214499999999999</v>
          </cell>
          <cell r="Y42">
            <v>5.3789999999999996</v>
          </cell>
          <cell r="AC42">
            <v>0</v>
          </cell>
          <cell r="AD42">
            <v>0</v>
          </cell>
        </row>
        <row r="43">
          <cell r="E43">
            <v>0.33973999999999999</v>
          </cell>
          <cell r="F43">
            <v>2.9000000000000001E-2</v>
          </cell>
          <cell r="J43">
            <v>0</v>
          </cell>
          <cell r="K43">
            <v>0</v>
          </cell>
          <cell r="X43">
            <v>0.33973999999999999</v>
          </cell>
          <cell r="Y43">
            <v>2.9000000000000001E-2</v>
          </cell>
          <cell r="AC43">
            <v>0</v>
          </cell>
          <cell r="AD43">
            <v>0</v>
          </cell>
        </row>
        <row r="44">
          <cell r="E44">
            <v>3.0126659999999998</v>
          </cell>
          <cell r="F44">
            <v>2.2599999999999998</v>
          </cell>
          <cell r="J44">
            <v>0</v>
          </cell>
          <cell r="K44">
            <v>0</v>
          </cell>
          <cell r="X44">
            <v>3.0126659999999998</v>
          </cell>
          <cell r="Y44">
            <v>2.2599999999999998</v>
          </cell>
          <cell r="AC44">
            <v>0</v>
          </cell>
          <cell r="AD44">
            <v>0</v>
          </cell>
        </row>
        <row r="45">
          <cell r="E45">
            <v>14.977458</v>
          </cell>
          <cell r="F45">
            <v>13.388999999999999</v>
          </cell>
          <cell r="J45">
            <v>0</v>
          </cell>
          <cell r="K45">
            <v>0</v>
          </cell>
          <cell r="X45">
            <v>14.977458</v>
          </cell>
          <cell r="Y45">
            <v>13.388999999999999</v>
          </cell>
          <cell r="AC45">
            <v>0</v>
          </cell>
          <cell r="AD45">
            <v>0</v>
          </cell>
        </row>
        <row r="48">
          <cell r="E48">
            <v>0</v>
          </cell>
          <cell r="F48">
            <v>0</v>
          </cell>
          <cell r="X48">
            <v>0</v>
          </cell>
          <cell r="Y48">
            <v>0</v>
          </cell>
        </row>
        <row r="57">
          <cell r="E57">
            <v>10.123362999999999</v>
          </cell>
          <cell r="F57">
            <v>9.7590000000000003</v>
          </cell>
          <cell r="X57">
            <v>10.123362999999999</v>
          </cell>
          <cell r="Y57">
            <v>9.7590000000000003</v>
          </cell>
        </row>
        <row r="58">
          <cell r="E58">
            <v>6.1505000000000001</v>
          </cell>
          <cell r="F58">
            <v>6.1509999999999998</v>
          </cell>
          <cell r="X58">
            <v>6.1505000000000001</v>
          </cell>
          <cell r="Y58">
            <v>6.1509999999999998</v>
          </cell>
        </row>
        <row r="59">
          <cell r="E59">
            <v>0</v>
          </cell>
          <cell r="F59">
            <v>0</v>
          </cell>
          <cell r="X59">
            <v>0</v>
          </cell>
          <cell r="Y59">
            <v>0</v>
          </cell>
        </row>
        <row r="90">
          <cell r="O90">
            <v>1.493941</v>
          </cell>
          <cell r="P90">
            <v>0.28100000000000003</v>
          </cell>
          <cell r="AH90">
            <v>1.493941</v>
          </cell>
          <cell r="AI90">
            <v>0.28100000000000003</v>
          </cell>
        </row>
        <row r="91">
          <cell r="O91">
            <v>2.2400669999999998</v>
          </cell>
          <cell r="P91">
            <v>2.2400000000000002</v>
          </cell>
          <cell r="AH91">
            <v>2.2400669999999998</v>
          </cell>
          <cell r="AI91">
            <v>2.2400000000000002</v>
          </cell>
        </row>
      </sheetData>
      <sheetData sheetId="5">
        <row r="14">
          <cell r="E14">
            <v>16.411000000000001</v>
          </cell>
          <cell r="F14">
            <v>15.726000000000001</v>
          </cell>
          <cell r="V14">
            <v>16.411000000000001</v>
          </cell>
          <cell r="W14">
            <v>15.726000000000001</v>
          </cell>
        </row>
        <row r="15">
          <cell r="E15">
            <v>1.7070000000000001</v>
          </cell>
          <cell r="F15">
            <v>1.629</v>
          </cell>
          <cell r="V15">
            <v>1.7070000000000001</v>
          </cell>
          <cell r="W15">
            <v>1.629</v>
          </cell>
        </row>
        <row r="16">
          <cell r="E16">
            <v>0</v>
          </cell>
          <cell r="F16">
            <v>0</v>
          </cell>
          <cell r="J16">
            <v>0.497</v>
          </cell>
          <cell r="K16">
            <v>0.11200000000000002</v>
          </cell>
          <cell r="V16">
            <v>0</v>
          </cell>
          <cell r="W16">
            <v>0</v>
          </cell>
          <cell r="AA16">
            <v>0.497</v>
          </cell>
          <cell r="AB16">
            <v>0.11200000000000002</v>
          </cell>
        </row>
        <row r="17">
          <cell r="E17">
            <v>18.118000000000002</v>
          </cell>
          <cell r="F17">
            <v>17.355</v>
          </cell>
          <cell r="J17">
            <v>0.497</v>
          </cell>
          <cell r="K17">
            <v>0.11200000000000002</v>
          </cell>
          <cell r="V17">
            <v>18.118000000000002</v>
          </cell>
          <cell r="W17">
            <v>17.355</v>
          </cell>
          <cell r="AA17">
            <v>0.497</v>
          </cell>
          <cell r="AB17">
            <v>0.11200000000000002</v>
          </cell>
        </row>
        <row r="21">
          <cell r="E21">
            <v>21.539000000000001</v>
          </cell>
          <cell r="F21">
            <v>23.204000000000001</v>
          </cell>
          <cell r="J21">
            <v>0.23799999999999999</v>
          </cell>
          <cell r="K21">
            <v>6.4000000000000001E-2</v>
          </cell>
          <cell r="V21">
            <v>21.539000000000001</v>
          </cell>
          <cell r="W21">
            <v>23.204000000000001</v>
          </cell>
          <cell r="AA21">
            <v>0.23799999999999999</v>
          </cell>
          <cell r="AB21">
            <v>6.4000000000000001E-2</v>
          </cell>
        </row>
        <row r="22">
          <cell r="E22">
            <v>4.6440000000000001</v>
          </cell>
          <cell r="F22">
            <v>4.2699999999999996</v>
          </cell>
          <cell r="J22">
            <v>0</v>
          </cell>
          <cell r="K22">
            <v>0</v>
          </cell>
          <cell r="V22">
            <v>4.6440000000000001</v>
          </cell>
          <cell r="W22">
            <v>4.2699999999999996</v>
          </cell>
          <cell r="AA22">
            <v>0</v>
          </cell>
          <cell r="AB22">
            <v>0</v>
          </cell>
        </row>
        <row r="23">
          <cell r="E23">
            <v>5.093</v>
          </cell>
          <cell r="F23">
            <v>4.5309999999999997</v>
          </cell>
          <cell r="J23">
            <v>0.09</v>
          </cell>
          <cell r="K23">
            <v>0.02</v>
          </cell>
          <cell r="V23">
            <v>5.093</v>
          </cell>
          <cell r="W23">
            <v>4.5309999999999997</v>
          </cell>
          <cell r="AA23">
            <v>0.09</v>
          </cell>
          <cell r="AB23">
            <v>0.02</v>
          </cell>
        </row>
        <row r="24">
          <cell r="E24">
            <v>1.996</v>
          </cell>
          <cell r="F24">
            <v>1.653</v>
          </cell>
          <cell r="J24">
            <v>0</v>
          </cell>
          <cell r="K24">
            <v>0</v>
          </cell>
          <cell r="V24">
            <v>1.996</v>
          </cell>
          <cell r="W24">
            <v>1.653</v>
          </cell>
          <cell r="AA24">
            <v>0</v>
          </cell>
          <cell r="AB24">
            <v>0</v>
          </cell>
        </row>
        <row r="25">
          <cell r="E25">
            <v>4.1109999999999998</v>
          </cell>
          <cell r="F25">
            <v>3.8050000000000002</v>
          </cell>
          <cell r="J25">
            <v>4.1000000000000002E-2</v>
          </cell>
          <cell r="K25">
            <v>8.9999999999999993E-3</v>
          </cell>
          <cell r="V25">
            <v>4.1109999999999998</v>
          </cell>
          <cell r="W25">
            <v>3.8050000000000002</v>
          </cell>
          <cell r="AA25">
            <v>4.1000000000000002E-2</v>
          </cell>
          <cell r="AB25">
            <v>8.9999999999999993E-3</v>
          </cell>
        </row>
        <row r="26">
          <cell r="E26">
            <v>4.2720000000000002</v>
          </cell>
          <cell r="F26">
            <v>4.6660000000000004</v>
          </cell>
          <cell r="J26">
            <v>0.04</v>
          </cell>
          <cell r="K26">
            <v>8.9999999999999993E-3</v>
          </cell>
          <cell r="V26">
            <v>4.2720000000000002</v>
          </cell>
          <cell r="W26">
            <v>4.6660000000000004</v>
          </cell>
          <cell r="AA26">
            <v>0.04</v>
          </cell>
          <cell r="AB26">
            <v>8.9999999999999993E-3</v>
          </cell>
        </row>
        <row r="28">
          <cell r="E28">
            <v>0</v>
          </cell>
          <cell r="F28">
            <v>-2.9000000000000001E-2</v>
          </cell>
          <cell r="J28">
            <v>0</v>
          </cell>
          <cell r="K28">
            <v>0</v>
          </cell>
          <cell r="V28">
            <v>0</v>
          </cell>
          <cell r="W28">
            <v>-2.9000000000000001E-2</v>
          </cell>
          <cell r="AA28">
            <v>0</v>
          </cell>
          <cell r="AB28">
            <v>0</v>
          </cell>
        </row>
        <row r="29">
          <cell r="E29">
            <v>41.654999999999994</v>
          </cell>
          <cell r="F29">
            <v>42.1</v>
          </cell>
          <cell r="J29">
            <v>0.40899999999999992</v>
          </cell>
          <cell r="K29">
            <v>0.10199999999999999</v>
          </cell>
          <cell r="V29">
            <v>41.654999999999994</v>
          </cell>
          <cell r="W29">
            <v>42.1</v>
          </cell>
          <cell r="AA29">
            <v>0.40899999999999992</v>
          </cell>
          <cell r="AB29">
            <v>0.10199999999999999</v>
          </cell>
        </row>
        <row r="32">
          <cell r="E32">
            <v>0.151</v>
          </cell>
          <cell r="F32">
            <v>0.13800000000000001</v>
          </cell>
          <cell r="J32">
            <v>0</v>
          </cell>
          <cell r="K32">
            <v>0</v>
          </cell>
          <cell r="V32">
            <v>0.151</v>
          </cell>
          <cell r="W32">
            <v>0.13800000000000001</v>
          </cell>
          <cell r="AA32">
            <v>0</v>
          </cell>
          <cell r="AB32">
            <v>0</v>
          </cell>
        </row>
        <row r="33">
          <cell r="E33">
            <v>1.9870000000000001</v>
          </cell>
          <cell r="F33">
            <v>1.1919999999999999</v>
          </cell>
          <cell r="V33">
            <v>1.9870000000000001</v>
          </cell>
          <cell r="W33">
            <v>1.1919999999999999</v>
          </cell>
          <cell r="AA33">
            <v>0</v>
          </cell>
          <cell r="AB33">
            <v>0</v>
          </cell>
        </row>
        <row r="34">
          <cell r="E34">
            <v>0.50800000000000001</v>
          </cell>
          <cell r="F34">
            <v>0.26900000000000002</v>
          </cell>
          <cell r="J34">
            <v>0</v>
          </cell>
          <cell r="K34">
            <v>0</v>
          </cell>
          <cell r="V34">
            <v>0.50800000000000001</v>
          </cell>
          <cell r="W34">
            <v>0.26900000000000002</v>
          </cell>
          <cell r="AA34">
            <v>0</v>
          </cell>
          <cell r="AB34">
            <v>0</v>
          </cell>
        </row>
        <row r="35">
          <cell r="E35">
            <v>2.3889999999999998</v>
          </cell>
          <cell r="F35">
            <v>2.4</v>
          </cell>
          <cell r="J35">
            <v>0</v>
          </cell>
          <cell r="K35">
            <v>0</v>
          </cell>
          <cell r="V35">
            <v>2.3889999999999998</v>
          </cell>
          <cell r="W35">
            <v>2.4</v>
          </cell>
          <cell r="AA35">
            <v>0</v>
          </cell>
          <cell r="AB35">
            <v>0</v>
          </cell>
        </row>
        <row r="36">
          <cell r="E36">
            <v>3.1579999999999999</v>
          </cell>
          <cell r="F36">
            <v>1.365</v>
          </cell>
          <cell r="J36">
            <v>1.9E-2</v>
          </cell>
          <cell r="K36">
            <v>0</v>
          </cell>
          <cell r="V36">
            <v>3.1579999999999999</v>
          </cell>
          <cell r="W36">
            <v>1.365</v>
          </cell>
          <cell r="AA36">
            <v>1.9E-2</v>
          </cell>
          <cell r="AB36">
            <v>0</v>
          </cell>
        </row>
        <row r="37">
          <cell r="E37">
            <v>2.1589999999999998</v>
          </cell>
          <cell r="F37">
            <v>0.75900000000000001</v>
          </cell>
          <cell r="J37">
            <v>0</v>
          </cell>
          <cell r="K37">
            <v>0</v>
          </cell>
          <cell r="V37">
            <v>2.1589999999999998</v>
          </cell>
          <cell r="W37">
            <v>0.75900000000000001</v>
          </cell>
          <cell r="AA37">
            <v>0</v>
          </cell>
          <cell r="AB37">
            <v>0</v>
          </cell>
        </row>
        <row r="38">
          <cell r="E38">
            <v>3.8570000000000002</v>
          </cell>
          <cell r="F38">
            <v>3.3079999999999998</v>
          </cell>
          <cell r="J38">
            <v>6.9000000000000006E-2</v>
          </cell>
          <cell r="K38">
            <v>0.01</v>
          </cell>
          <cell r="V38">
            <v>3.8570000000000002</v>
          </cell>
          <cell r="W38">
            <v>3.3079999999999998</v>
          </cell>
          <cell r="AA38">
            <v>6.9000000000000006E-2</v>
          </cell>
          <cell r="AB38">
            <v>0.01</v>
          </cell>
        </row>
        <row r="39">
          <cell r="E39">
            <v>0.21099999999999999</v>
          </cell>
          <cell r="F39">
            <v>0.25900000000000001</v>
          </cell>
          <cell r="J39">
            <v>0</v>
          </cell>
          <cell r="K39">
            <v>0</v>
          </cell>
          <cell r="V39">
            <v>0.21099999999999999</v>
          </cell>
          <cell r="W39">
            <v>0.25900000000000001</v>
          </cell>
          <cell r="AA39">
            <v>0</v>
          </cell>
          <cell r="AB39">
            <v>0</v>
          </cell>
        </row>
        <row r="40">
          <cell r="E40">
            <v>14.42</v>
          </cell>
          <cell r="F40">
            <v>9.6900000000000013</v>
          </cell>
          <cell r="J40">
            <v>8.8000000000000009E-2</v>
          </cell>
          <cell r="K40">
            <v>0.01</v>
          </cell>
          <cell r="V40">
            <v>14.42</v>
          </cell>
          <cell r="W40">
            <v>9.6900000000000013</v>
          </cell>
          <cell r="AA40">
            <v>8.8000000000000009E-2</v>
          </cell>
          <cell r="AB40">
            <v>0.01</v>
          </cell>
        </row>
        <row r="44">
          <cell r="E44">
            <v>0</v>
          </cell>
          <cell r="F44">
            <v>0</v>
          </cell>
          <cell r="V44">
            <v>0</v>
          </cell>
          <cell r="W44">
            <v>0</v>
          </cell>
        </row>
        <row r="52">
          <cell r="E52">
            <v>3.4790000000000001</v>
          </cell>
          <cell r="F52">
            <v>4.5739999999999998</v>
          </cell>
          <cell r="V52">
            <v>3.4790000000000001</v>
          </cell>
          <cell r="W52">
            <v>4.5739999999999998</v>
          </cell>
        </row>
        <row r="53">
          <cell r="E53">
            <v>8.3460000000000001</v>
          </cell>
          <cell r="F53">
            <v>8.35</v>
          </cell>
          <cell r="V53">
            <v>8.3460000000000001</v>
          </cell>
          <cell r="W53">
            <v>8.35</v>
          </cell>
        </row>
        <row r="54">
          <cell r="E54">
            <v>0</v>
          </cell>
          <cell r="F54">
            <v>0</v>
          </cell>
          <cell r="V54">
            <v>0</v>
          </cell>
          <cell r="W54">
            <v>0</v>
          </cell>
        </row>
      </sheetData>
      <sheetData sheetId="6">
        <row r="17">
          <cell r="F17">
            <v>3.899</v>
          </cell>
          <cell r="G17">
            <v>4.032</v>
          </cell>
          <cell r="Y17">
            <v>3.899</v>
          </cell>
          <cell r="Z17">
            <v>4.032</v>
          </cell>
        </row>
        <row r="18">
          <cell r="F18">
            <v>0.54</v>
          </cell>
          <cell r="G18">
            <v>0.49099999999999999</v>
          </cell>
          <cell r="Y18">
            <v>0.54</v>
          </cell>
          <cell r="Z18">
            <v>0.49099999999999999</v>
          </cell>
        </row>
        <row r="19">
          <cell r="F19">
            <v>0</v>
          </cell>
          <cell r="G19">
            <v>0</v>
          </cell>
          <cell r="K19">
            <v>8.0329999999999995</v>
          </cell>
          <cell r="L19">
            <v>10.311</v>
          </cell>
          <cell r="Y19">
            <v>0</v>
          </cell>
          <cell r="Z19">
            <v>0</v>
          </cell>
          <cell r="AD19">
            <v>8.0329999999999995</v>
          </cell>
          <cell r="AE19">
            <v>10.311</v>
          </cell>
        </row>
        <row r="20">
          <cell r="F20">
            <v>4.4390000000000001</v>
          </cell>
          <cell r="G20">
            <v>4.5229999999999997</v>
          </cell>
          <cell r="K20">
            <v>8.0329999999999995</v>
          </cell>
          <cell r="L20">
            <v>10.311</v>
          </cell>
          <cell r="Y20">
            <v>4.4390000000000001</v>
          </cell>
          <cell r="Z20">
            <v>4.5229999999999997</v>
          </cell>
          <cell r="AD20">
            <v>8.0329999999999995</v>
          </cell>
          <cell r="AE20">
            <v>10.311</v>
          </cell>
        </row>
        <row r="24">
          <cell r="F24">
            <v>23.178000000000001</v>
          </cell>
          <cell r="G24">
            <v>21.949000000000002</v>
          </cell>
          <cell r="K24">
            <v>0.38200000000000001</v>
          </cell>
          <cell r="L24">
            <v>0.308</v>
          </cell>
          <cell r="Y24">
            <v>23.178000000000001</v>
          </cell>
          <cell r="Z24">
            <v>21.949000000000002</v>
          </cell>
          <cell r="AD24">
            <v>0.38200000000000001</v>
          </cell>
          <cell r="AE24">
            <v>0.308</v>
          </cell>
        </row>
        <row r="25">
          <cell r="F25">
            <v>0.77100000000000002</v>
          </cell>
          <cell r="G25">
            <v>0.74029999999999996</v>
          </cell>
          <cell r="K25">
            <v>0.41699999999999998</v>
          </cell>
          <cell r="L25">
            <v>1.2577</v>
          </cell>
          <cell r="Y25">
            <v>0.77100000000000002</v>
          </cell>
          <cell r="Z25">
            <v>0.74029999999999996</v>
          </cell>
          <cell r="AD25">
            <v>0.41699999999999998</v>
          </cell>
          <cell r="AE25">
            <v>1.2577</v>
          </cell>
        </row>
        <row r="26">
          <cell r="F26">
            <v>4.2519999999999998</v>
          </cell>
          <cell r="G26">
            <v>3.867</v>
          </cell>
          <cell r="K26">
            <v>7.9000000000000001E-2</v>
          </cell>
          <cell r="L26">
            <v>4.8000000000000001E-2</v>
          </cell>
          <cell r="Y26">
            <v>4.2519999999999998</v>
          </cell>
          <cell r="Z26">
            <v>3.867</v>
          </cell>
          <cell r="AD26">
            <v>7.9000000000000001E-2</v>
          </cell>
          <cell r="AE26">
            <v>4.8000000000000001E-2</v>
          </cell>
        </row>
        <row r="27">
          <cell r="F27">
            <v>0.38</v>
          </cell>
          <cell r="G27">
            <v>0</v>
          </cell>
          <cell r="K27">
            <v>0</v>
          </cell>
          <cell r="L27">
            <v>0</v>
          </cell>
          <cell r="Y27">
            <v>0.38</v>
          </cell>
          <cell r="Z27">
            <v>0</v>
          </cell>
          <cell r="AD27">
            <v>0</v>
          </cell>
          <cell r="AE27">
            <v>0</v>
          </cell>
        </row>
        <row r="28">
          <cell r="F28">
            <v>3.363</v>
          </cell>
          <cell r="G28">
            <v>2.2210000000000001</v>
          </cell>
          <cell r="K28">
            <v>7.9000000000000001E-2</v>
          </cell>
          <cell r="L28">
            <v>2.9000000000000001E-2</v>
          </cell>
          <cell r="Y28">
            <v>3.363</v>
          </cell>
          <cell r="Z28">
            <v>2.2210000000000001</v>
          </cell>
          <cell r="AD28">
            <v>7.9000000000000001E-2</v>
          </cell>
          <cell r="AE28">
            <v>2.9000000000000001E-2</v>
          </cell>
        </row>
        <row r="29">
          <cell r="F29">
            <v>2.2850000000000001</v>
          </cell>
          <cell r="G29">
            <v>2.3740000000000001</v>
          </cell>
          <cell r="K29">
            <v>3.4000000000000002E-2</v>
          </cell>
          <cell r="L29">
            <v>2.8000000000000001E-2</v>
          </cell>
          <cell r="Y29">
            <v>2.2850000000000001</v>
          </cell>
          <cell r="Z29">
            <v>2.3740000000000001</v>
          </cell>
          <cell r="AD29">
            <v>3.4000000000000002E-2</v>
          </cell>
          <cell r="AE29">
            <v>2.8000000000000001E-2</v>
          </cell>
        </row>
        <row r="30">
          <cell r="F30">
            <v>-5.6059999999999999</v>
          </cell>
          <cell r="G30">
            <v>-9.5013000000000005</v>
          </cell>
          <cell r="K30">
            <v>5.6059999999999999</v>
          </cell>
          <cell r="L30">
            <v>9.5013000000000005</v>
          </cell>
          <cell r="Y30">
            <v>-5.6059999999999999</v>
          </cell>
          <cell r="Z30">
            <v>-9.5013000000000005</v>
          </cell>
          <cell r="AD30">
            <v>5.6059999999999999</v>
          </cell>
          <cell r="AE30">
            <v>9.5013000000000005</v>
          </cell>
        </row>
        <row r="31">
          <cell r="F31">
            <v>28.622999999999998</v>
          </cell>
          <cell r="G31">
            <v>21.650000000000002</v>
          </cell>
          <cell r="K31">
            <v>6.5969999999999995</v>
          </cell>
          <cell r="L31">
            <v>11.172000000000001</v>
          </cell>
          <cell r="Y31">
            <v>28.622999999999998</v>
          </cell>
          <cell r="Z31">
            <v>21.650000000000002</v>
          </cell>
          <cell r="AD31">
            <v>6.5969999999999995</v>
          </cell>
          <cell r="AE31">
            <v>11.172000000000001</v>
          </cell>
        </row>
        <row r="34">
          <cell r="F34">
            <v>0.41</v>
          </cell>
          <cell r="G34">
            <v>4.9000000000000002E-2</v>
          </cell>
          <cell r="K34">
            <v>0</v>
          </cell>
          <cell r="L34">
            <v>0</v>
          </cell>
          <cell r="Y34">
            <v>0.41</v>
          </cell>
          <cell r="Z34">
            <v>4.9000000000000002E-2</v>
          </cell>
          <cell r="AD34">
            <v>0</v>
          </cell>
          <cell r="AE34">
            <v>0</v>
          </cell>
        </row>
        <row r="35">
          <cell r="F35">
            <v>8.3000000000000004E-2</v>
          </cell>
          <cell r="G35">
            <v>2E-3</v>
          </cell>
          <cell r="Y35">
            <v>8.3000000000000004E-2</v>
          </cell>
          <cell r="Z35">
            <v>2E-3</v>
          </cell>
          <cell r="AD35">
            <v>0</v>
          </cell>
          <cell r="AE35">
            <v>0</v>
          </cell>
        </row>
        <row r="36">
          <cell r="F36">
            <v>9.6000000000000002E-2</v>
          </cell>
          <cell r="G36">
            <v>5.7000000000000002E-2</v>
          </cell>
          <cell r="K36">
            <v>0</v>
          </cell>
          <cell r="L36">
            <v>0</v>
          </cell>
          <cell r="Y36">
            <v>9.6000000000000002E-2</v>
          </cell>
          <cell r="Z36">
            <v>5.7000000000000002E-2</v>
          </cell>
          <cell r="AD36">
            <v>0</v>
          </cell>
          <cell r="AE36">
            <v>0</v>
          </cell>
        </row>
        <row r="37">
          <cell r="F37">
            <v>0.23200000000000001</v>
          </cell>
          <cell r="G37">
            <v>0.2</v>
          </cell>
          <cell r="K37">
            <v>0</v>
          </cell>
          <cell r="L37">
            <v>0</v>
          </cell>
          <cell r="Y37">
            <v>0.23200000000000001</v>
          </cell>
          <cell r="Z37">
            <v>0.2</v>
          </cell>
          <cell r="AD37">
            <v>0</v>
          </cell>
          <cell r="AE37">
            <v>0</v>
          </cell>
        </row>
        <row r="38">
          <cell r="F38">
            <v>6.3170000000000002</v>
          </cell>
          <cell r="G38">
            <v>6.9980000000000002</v>
          </cell>
          <cell r="K38">
            <v>0</v>
          </cell>
          <cell r="L38">
            <v>0</v>
          </cell>
          <cell r="Y38">
            <v>6.3170000000000002</v>
          </cell>
          <cell r="Z38">
            <v>6.9980000000000002</v>
          </cell>
          <cell r="AD38">
            <v>0</v>
          </cell>
          <cell r="AE38">
            <v>0</v>
          </cell>
        </row>
        <row r="39">
          <cell r="F39">
            <v>8.2669999999999995</v>
          </cell>
          <cell r="G39">
            <v>9.7510000000000012</v>
          </cell>
          <cell r="K39">
            <v>1.4350000000000001</v>
          </cell>
          <cell r="L39">
            <v>-0.86099999999999999</v>
          </cell>
          <cell r="Y39">
            <v>8.2669999999999995</v>
          </cell>
          <cell r="Z39">
            <v>9.7510000000000012</v>
          </cell>
          <cell r="AD39">
            <v>1.4350000000000001</v>
          </cell>
          <cell r="AE39">
            <v>-0.86099999999999999</v>
          </cell>
        </row>
        <row r="40">
          <cell r="F40">
            <v>0.13700000000000001</v>
          </cell>
          <cell r="G40">
            <v>0</v>
          </cell>
          <cell r="K40">
            <v>0</v>
          </cell>
          <cell r="L40">
            <v>0</v>
          </cell>
          <cell r="Y40">
            <v>0.13700000000000001</v>
          </cell>
          <cell r="Z40">
            <v>0</v>
          </cell>
          <cell r="AD40">
            <v>0</v>
          </cell>
          <cell r="AE40">
            <v>0</v>
          </cell>
        </row>
        <row r="43">
          <cell r="K43">
            <v>0</v>
          </cell>
          <cell r="L43">
            <v>0</v>
          </cell>
        </row>
        <row r="44">
          <cell r="F44">
            <v>5.5789999999999997</v>
          </cell>
          <cell r="G44">
            <v>5.657</v>
          </cell>
          <cell r="Y44">
            <v>5.5789999999999997</v>
          </cell>
          <cell r="Z44">
            <v>5.657</v>
          </cell>
          <cell r="AD44">
            <v>0</v>
          </cell>
          <cell r="AE44">
            <v>0</v>
          </cell>
        </row>
        <row r="46">
          <cell r="F46">
            <v>21.120999999999999</v>
          </cell>
          <cell r="G46">
            <v>22.714000000000002</v>
          </cell>
          <cell r="K46">
            <v>1.4350000000000001</v>
          </cell>
          <cell r="L46">
            <v>-0.86099999999999999</v>
          </cell>
          <cell r="Y46">
            <v>21.120999999999999</v>
          </cell>
          <cell r="Z46">
            <v>22.714000000000002</v>
          </cell>
          <cell r="AD46">
            <v>1.4350000000000001</v>
          </cell>
          <cell r="AE46">
            <v>-0.86099999999999999</v>
          </cell>
        </row>
        <row r="49">
          <cell r="F49">
            <v>0</v>
          </cell>
          <cell r="G49">
            <v>0</v>
          </cell>
          <cell r="Y49">
            <v>0</v>
          </cell>
          <cell r="Z49">
            <v>0</v>
          </cell>
        </row>
        <row r="54">
          <cell r="F54">
            <v>2.9580000000000002</v>
          </cell>
          <cell r="G54">
            <v>2.0510000000000002</v>
          </cell>
          <cell r="Y54">
            <v>2.9580000000000002</v>
          </cell>
          <cell r="Z54">
            <v>2.0510000000000002</v>
          </cell>
        </row>
        <row r="55">
          <cell r="F55">
            <v>9.2750000000000004</v>
          </cell>
          <cell r="G55">
            <v>8.4250000000000007</v>
          </cell>
          <cell r="Y55">
            <v>9.2750000000000004</v>
          </cell>
          <cell r="Z55">
            <v>8.4250000000000007</v>
          </cell>
        </row>
        <row r="56">
          <cell r="F56">
            <v>0</v>
          </cell>
          <cell r="K56">
            <v>0</v>
          </cell>
          <cell r="L56">
            <v>0</v>
          </cell>
          <cell r="P56">
            <v>0</v>
          </cell>
          <cell r="Y56">
            <v>0</v>
          </cell>
          <cell r="AD56">
            <v>0</v>
          </cell>
          <cell r="AE56">
            <v>0</v>
          </cell>
          <cell r="AI56">
            <v>0</v>
          </cell>
        </row>
      </sheetData>
      <sheetData sheetId="7">
        <row r="13">
          <cell r="B13">
            <v>0.50600000000000001</v>
          </cell>
          <cell r="C13">
            <v>0.48699999999999999</v>
          </cell>
          <cell r="Q13">
            <v>0.50600000000000001</v>
          </cell>
          <cell r="R13">
            <v>0.48699999999999999</v>
          </cell>
        </row>
        <row r="15">
          <cell r="B15">
            <v>0.27500000000000002</v>
          </cell>
          <cell r="C15">
            <v>0.25700000000000001</v>
          </cell>
          <cell r="Q15">
            <v>0.27500000000000002</v>
          </cell>
          <cell r="R15">
            <v>0.25700000000000001</v>
          </cell>
        </row>
        <row r="16">
          <cell r="B16">
            <v>0</v>
          </cell>
          <cell r="C16">
            <v>0</v>
          </cell>
          <cell r="G16">
            <v>0.46</v>
          </cell>
          <cell r="H16">
            <v>0.41</v>
          </cell>
          <cell r="Q16">
            <v>0</v>
          </cell>
          <cell r="R16">
            <v>0</v>
          </cell>
          <cell r="V16">
            <v>0.46</v>
          </cell>
          <cell r="W16">
            <v>0.41</v>
          </cell>
        </row>
        <row r="17">
          <cell r="B17">
            <v>0.78100000000000003</v>
          </cell>
          <cell r="C17">
            <v>0.74399999999999999</v>
          </cell>
          <cell r="G17">
            <v>0.46</v>
          </cell>
          <cell r="H17">
            <v>0.41</v>
          </cell>
          <cell r="Q17">
            <v>0.78100000000000003</v>
          </cell>
          <cell r="R17">
            <v>0.74399999999999999</v>
          </cell>
          <cell r="V17">
            <v>0.46</v>
          </cell>
          <cell r="W17">
            <v>0.41</v>
          </cell>
        </row>
        <row r="21">
          <cell r="B21">
            <v>1.897</v>
          </cell>
          <cell r="C21">
            <v>1.351</v>
          </cell>
          <cell r="G21">
            <v>0.14899999999999999</v>
          </cell>
          <cell r="H21">
            <v>9.5000000000000001E-2</v>
          </cell>
          <cell r="Q21">
            <v>1.897</v>
          </cell>
          <cell r="R21">
            <v>1.351</v>
          </cell>
          <cell r="V21">
            <v>0.14899999999999999</v>
          </cell>
          <cell r="W21">
            <v>9.5000000000000001E-2</v>
          </cell>
        </row>
        <row r="22">
          <cell r="B22">
            <v>0.17399999999999999</v>
          </cell>
          <cell r="C22">
            <v>0.3</v>
          </cell>
          <cell r="G22">
            <v>0.15</v>
          </cell>
          <cell r="H22">
            <v>0.108</v>
          </cell>
          <cell r="Q22">
            <v>0.17399999999999999</v>
          </cell>
          <cell r="R22">
            <v>0.3</v>
          </cell>
          <cell r="V22">
            <v>0.15</v>
          </cell>
          <cell r="W22">
            <v>0.108</v>
          </cell>
        </row>
        <row r="25">
          <cell r="B25">
            <v>0.35899999999999999</v>
          </cell>
          <cell r="C25">
            <v>7.4999999999999997E-2</v>
          </cell>
          <cell r="G25">
            <v>0</v>
          </cell>
          <cell r="H25">
            <v>0</v>
          </cell>
          <cell r="Q25">
            <v>0.35899999999999999</v>
          </cell>
          <cell r="R25">
            <v>7.4999999999999997E-2</v>
          </cell>
          <cell r="V25">
            <v>0</v>
          </cell>
          <cell r="W25">
            <v>0</v>
          </cell>
        </row>
        <row r="26">
          <cell r="B26">
            <v>0.11799999999999999</v>
          </cell>
          <cell r="C26">
            <v>0.09</v>
          </cell>
          <cell r="G26">
            <v>0</v>
          </cell>
          <cell r="H26">
            <v>4.0000000000000001E-3</v>
          </cell>
          <cell r="Q26">
            <v>0.11799999999999999</v>
          </cell>
          <cell r="R26">
            <v>0.09</v>
          </cell>
          <cell r="V26">
            <v>0</v>
          </cell>
          <cell r="W26">
            <v>4.0000000000000001E-3</v>
          </cell>
        </row>
        <row r="27">
          <cell r="B27">
            <v>0.51100000000000001</v>
          </cell>
          <cell r="C27">
            <v>0</v>
          </cell>
          <cell r="G27">
            <v>0</v>
          </cell>
          <cell r="H27">
            <v>0</v>
          </cell>
          <cell r="Q27">
            <v>0.51100000000000001</v>
          </cell>
          <cell r="R27">
            <v>0</v>
          </cell>
          <cell r="V27">
            <v>0</v>
          </cell>
          <cell r="W27">
            <v>0</v>
          </cell>
        </row>
        <row r="28">
          <cell r="B28">
            <v>0.317</v>
          </cell>
          <cell r="C28">
            <v>0.217</v>
          </cell>
          <cell r="G28">
            <v>8.9999999999999993E-3</v>
          </cell>
          <cell r="H28">
            <v>0</v>
          </cell>
          <cell r="Q28">
            <v>0.317</v>
          </cell>
          <cell r="R28">
            <v>0.217</v>
          </cell>
          <cell r="V28">
            <v>8.9999999999999993E-3</v>
          </cell>
          <cell r="W28">
            <v>0</v>
          </cell>
        </row>
        <row r="31">
          <cell r="B31">
            <v>-0.152</v>
          </cell>
          <cell r="C31">
            <v>-0.19800000000000001</v>
          </cell>
          <cell r="G31">
            <v>0.152</v>
          </cell>
          <cell r="H31">
            <v>0.19800000000000001</v>
          </cell>
          <cell r="Q31">
            <v>-0.152</v>
          </cell>
          <cell r="R31">
            <v>-0.19800000000000001</v>
          </cell>
          <cell r="V31">
            <v>0.152</v>
          </cell>
          <cell r="W31">
            <v>0.19800000000000001</v>
          </cell>
        </row>
        <row r="32">
          <cell r="B32">
            <v>3.2240000000000002</v>
          </cell>
          <cell r="C32">
            <v>1.835</v>
          </cell>
          <cell r="G32">
            <v>0.45999999999999996</v>
          </cell>
          <cell r="H32">
            <v>0.40500000000000003</v>
          </cell>
          <cell r="Q32">
            <v>3.2240000000000002</v>
          </cell>
          <cell r="R32">
            <v>1.835</v>
          </cell>
          <cell r="V32">
            <v>0.45999999999999996</v>
          </cell>
          <cell r="W32">
            <v>0.40500000000000003</v>
          </cell>
        </row>
        <row r="35">
          <cell r="B35">
            <v>0.4</v>
          </cell>
          <cell r="C35">
            <v>0.311</v>
          </cell>
          <cell r="G35">
            <v>0</v>
          </cell>
          <cell r="H35">
            <v>2E-3</v>
          </cell>
          <cell r="Q35">
            <v>0.4</v>
          </cell>
          <cell r="R35">
            <v>0.311</v>
          </cell>
          <cell r="V35">
            <v>0</v>
          </cell>
          <cell r="W35">
            <v>2E-3</v>
          </cell>
        </row>
        <row r="36">
          <cell r="B36">
            <v>0.02</v>
          </cell>
          <cell r="C36">
            <v>-7.0000000000000001E-3</v>
          </cell>
          <cell r="G36">
            <v>0</v>
          </cell>
          <cell r="H36">
            <v>0</v>
          </cell>
          <cell r="Q36">
            <v>0.02</v>
          </cell>
          <cell r="R36">
            <v>-7.0000000000000001E-3</v>
          </cell>
          <cell r="V36">
            <v>0</v>
          </cell>
          <cell r="W36">
            <v>0</v>
          </cell>
        </row>
        <row r="37">
          <cell r="B37">
            <v>0.1</v>
          </cell>
          <cell r="C37">
            <v>9.4E-2</v>
          </cell>
          <cell r="G37">
            <v>0</v>
          </cell>
          <cell r="H37">
            <v>0</v>
          </cell>
          <cell r="Q37">
            <v>0.1</v>
          </cell>
          <cell r="R37">
            <v>9.4E-2</v>
          </cell>
          <cell r="V37">
            <v>0</v>
          </cell>
          <cell r="W37">
            <v>0</v>
          </cell>
        </row>
        <row r="38">
          <cell r="B38">
            <v>8.0000000000000002E-3</v>
          </cell>
          <cell r="C38">
            <v>2E-3</v>
          </cell>
          <cell r="G38">
            <v>0</v>
          </cell>
          <cell r="H38">
            <v>0</v>
          </cell>
          <cell r="Q38">
            <v>8.0000000000000002E-3</v>
          </cell>
          <cell r="R38">
            <v>2E-3</v>
          </cell>
          <cell r="V38">
            <v>0</v>
          </cell>
          <cell r="W38">
            <v>0</v>
          </cell>
        </row>
        <row r="40">
          <cell r="B40">
            <v>1.671</v>
          </cell>
          <cell r="C40">
            <v>2.5999999999999999E-2</v>
          </cell>
          <cell r="G40">
            <v>0</v>
          </cell>
          <cell r="H40">
            <v>0</v>
          </cell>
          <cell r="Q40">
            <v>1.671</v>
          </cell>
          <cell r="R40">
            <v>2.5999999999999999E-2</v>
          </cell>
          <cell r="V40">
            <v>0</v>
          </cell>
          <cell r="W40">
            <v>0</v>
          </cell>
        </row>
        <row r="41">
          <cell r="B41">
            <v>6.4000000000000001E-2</v>
          </cell>
          <cell r="C41">
            <v>-5.0000000000000001E-3</v>
          </cell>
          <cell r="G41">
            <v>0</v>
          </cell>
          <cell r="H41">
            <v>2E-3</v>
          </cell>
          <cell r="Q41">
            <v>6.4000000000000001E-2</v>
          </cell>
          <cell r="R41">
            <v>-5.0000000000000001E-3</v>
          </cell>
          <cell r="V41">
            <v>0</v>
          </cell>
          <cell r="W41">
            <v>2E-3</v>
          </cell>
        </row>
        <row r="42">
          <cell r="B42">
            <v>0.02</v>
          </cell>
          <cell r="C42">
            <v>8.4000000000000005E-2</v>
          </cell>
          <cell r="G42">
            <v>0</v>
          </cell>
          <cell r="H42">
            <v>1E-3</v>
          </cell>
          <cell r="Q42">
            <v>0.02</v>
          </cell>
          <cell r="R42">
            <v>8.4000000000000005E-2</v>
          </cell>
          <cell r="V42">
            <v>0</v>
          </cell>
          <cell r="W42">
            <v>1E-3</v>
          </cell>
        </row>
        <row r="43">
          <cell r="B43">
            <v>2E-3</v>
          </cell>
          <cell r="C43">
            <v>6.0000000000000001E-3</v>
          </cell>
          <cell r="G43">
            <v>0</v>
          </cell>
          <cell r="H43">
            <v>0</v>
          </cell>
          <cell r="Q43">
            <v>2E-3</v>
          </cell>
          <cell r="R43">
            <v>6.0000000000000001E-3</v>
          </cell>
          <cell r="V43">
            <v>0</v>
          </cell>
          <cell r="W43">
            <v>0</v>
          </cell>
        </row>
        <row r="44">
          <cell r="B44">
            <v>2.2849999999999997</v>
          </cell>
          <cell r="C44">
            <v>0.51100000000000001</v>
          </cell>
          <cell r="G44">
            <v>0</v>
          </cell>
          <cell r="H44">
            <v>5.0000000000000001E-3</v>
          </cell>
          <cell r="Q44">
            <v>2.2849999999999997</v>
          </cell>
          <cell r="R44">
            <v>0.51100000000000001</v>
          </cell>
          <cell r="V44">
            <v>0</v>
          </cell>
          <cell r="W44">
            <v>5.0000000000000001E-3</v>
          </cell>
        </row>
        <row r="47">
          <cell r="B47">
            <v>0</v>
          </cell>
          <cell r="C47">
            <v>0</v>
          </cell>
          <cell r="Q47">
            <v>0</v>
          </cell>
          <cell r="R47">
            <v>0</v>
          </cell>
        </row>
        <row r="55">
          <cell r="B55">
            <v>0.69</v>
          </cell>
          <cell r="C55">
            <v>0.64200000000000002</v>
          </cell>
          <cell r="Q55">
            <v>0.69</v>
          </cell>
          <cell r="R55">
            <v>0.64200000000000002</v>
          </cell>
        </row>
        <row r="56">
          <cell r="B56">
            <v>0</v>
          </cell>
          <cell r="C56">
            <v>0</v>
          </cell>
          <cell r="Q56">
            <v>0</v>
          </cell>
          <cell r="R56">
            <v>0</v>
          </cell>
        </row>
      </sheetData>
      <sheetData sheetId="8">
        <row r="14">
          <cell r="E14">
            <v>-0.74099999999999999</v>
          </cell>
          <cell r="F14">
            <v>1.6870000000000001</v>
          </cell>
          <cell r="V14">
            <v>-0.74099999999999999</v>
          </cell>
          <cell r="W14">
            <v>1.6870000000000001</v>
          </cell>
        </row>
        <row r="15">
          <cell r="E15">
            <v>1.0029999999999999</v>
          </cell>
          <cell r="F15">
            <v>0.79700000000000004</v>
          </cell>
          <cell r="V15">
            <v>1.0029999999999999</v>
          </cell>
          <cell r="W15">
            <v>0.79700000000000004</v>
          </cell>
        </row>
        <row r="16">
          <cell r="E16">
            <v>0</v>
          </cell>
          <cell r="F16">
            <v>0</v>
          </cell>
          <cell r="V16">
            <v>0</v>
          </cell>
          <cell r="W16">
            <v>0</v>
          </cell>
          <cell r="AA16">
            <v>0</v>
          </cell>
          <cell r="AB16">
            <v>0</v>
          </cell>
        </row>
        <row r="17">
          <cell r="E17">
            <v>0.2619999999999999</v>
          </cell>
          <cell r="F17">
            <v>2.484</v>
          </cell>
          <cell r="J17">
            <v>0</v>
          </cell>
          <cell r="K17">
            <v>0</v>
          </cell>
          <cell r="V17">
            <v>0.2619999999999999</v>
          </cell>
          <cell r="W17">
            <v>2.484</v>
          </cell>
          <cell r="AA17">
            <v>0</v>
          </cell>
          <cell r="AB17">
            <v>0</v>
          </cell>
        </row>
        <row r="19">
          <cell r="H19">
            <v>0</v>
          </cell>
          <cell r="I19">
            <v>0</v>
          </cell>
          <cell r="Y19">
            <v>0</v>
          </cell>
          <cell r="Z19">
            <v>0</v>
          </cell>
        </row>
        <row r="20">
          <cell r="H20">
            <v>0</v>
          </cell>
          <cell r="I20">
            <v>0</v>
          </cell>
          <cell r="Y20">
            <v>0</v>
          </cell>
          <cell r="Z20">
            <v>0</v>
          </cell>
        </row>
        <row r="23">
          <cell r="J23">
            <v>0</v>
          </cell>
          <cell r="K23">
            <v>0</v>
          </cell>
        </row>
        <row r="24">
          <cell r="J24">
            <v>0</v>
          </cell>
          <cell r="K24">
            <v>0</v>
          </cell>
          <cell r="AA24">
            <v>0</v>
          </cell>
          <cell r="AB24">
            <v>0</v>
          </cell>
        </row>
        <row r="25">
          <cell r="J25">
            <v>0</v>
          </cell>
          <cell r="K25">
            <v>0</v>
          </cell>
        </row>
        <row r="26">
          <cell r="J26">
            <v>0</v>
          </cell>
          <cell r="K26">
            <v>0</v>
          </cell>
          <cell r="V26">
            <v>0</v>
          </cell>
          <cell r="W26">
            <v>0</v>
          </cell>
          <cell r="Z26">
            <v>0</v>
          </cell>
        </row>
        <row r="27">
          <cell r="J27">
            <v>0</v>
          </cell>
          <cell r="K27">
            <v>0</v>
          </cell>
        </row>
        <row r="28">
          <cell r="E28">
            <v>0</v>
          </cell>
          <cell r="F28">
            <v>0</v>
          </cell>
          <cell r="J28">
            <v>0</v>
          </cell>
          <cell r="K28">
            <v>0</v>
          </cell>
          <cell r="V28">
            <v>0</v>
          </cell>
          <cell r="W28">
            <v>0</v>
          </cell>
          <cell r="AA28">
            <v>0</v>
          </cell>
        </row>
        <row r="31">
          <cell r="E31">
            <v>-7.7309999999999999</v>
          </cell>
          <cell r="F31">
            <v>-8.3569999999999993</v>
          </cell>
          <cell r="J31">
            <v>0</v>
          </cell>
          <cell r="K31">
            <v>0</v>
          </cell>
          <cell r="V31">
            <v>-7.7309999999999999</v>
          </cell>
          <cell r="W31">
            <v>-8.3569999999999993</v>
          </cell>
          <cell r="AA31">
            <v>0</v>
          </cell>
          <cell r="AB31">
            <v>0</v>
          </cell>
        </row>
        <row r="32">
          <cell r="E32">
            <v>6.8079999999999998</v>
          </cell>
          <cell r="F32">
            <v>9.6430000000000007</v>
          </cell>
          <cell r="J32">
            <v>0</v>
          </cell>
          <cell r="K32">
            <v>0</v>
          </cell>
          <cell r="V32">
            <v>6.8079999999999998</v>
          </cell>
          <cell r="W32">
            <v>9.6430000000000007</v>
          </cell>
          <cell r="AA32">
            <v>0</v>
          </cell>
          <cell r="AB32">
            <v>0</v>
          </cell>
        </row>
        <row r="33">
          <cell r="E33">
            <v>0</v>
          </cell>
          <cell r="F33">
            <v>0</v>
          </cell>
          <cell r="J33">
            <v>0</v>
          </cell>
          <cell r="K33">
            <v>0</v>
          </cell>
          <cell r="V33">
            <v>0</v>
          </cell>
          <cell r="W33">
            <v>0</v>
          </cell>
          <cell r="AA33">
            <v>0</v>
          </cell>
          <cell r="AB33">
            <v>0</v>
          </cell>
        </row>
        <row r="34">
          <cell r="E34">
            <v>0</v>
          </cell>
          <cell r="F34">
            <v>0</v>
          </cell>
          <cell r="J34">
            <v>0</v>
          </cell>
          <cell r="K34">
            <v>0</v>
          </cell>
          <cell r="V34">
            <v>0</v>
          </cell>
          <cell r="W34">
            <v>0</v>
          </cell>
          <cell r="AA34">
            <v>0</v>
          </cell>
          <cell r="AB34">
            <v>0</v>
          </cell>
        </row>
        <row r="35">
          <cell r="E35">
            <v>0</v>
          </cell>
          <cell r="F35">
            <v>0</v>
          </cell>
          <cell r="J35">
            <v>0</v>
          </cell>
          <cell r="K35">
            <v>0</v>
          </cell>
          <cell r="V35">
            <v>0</v>
          </cell>
          <cell r="W35">
            <v>0</v>
          </cell>
          <cell r="AA35">
            <v>0</v>
          </cell>
          <cell r="AB35">
            <v>0</v>
          </cell>
        </row>
        <row r="36">
          <cell r="E36">
            <v>1.105</v>
          </cell>
          <cell r="F36">
            <v>0.65700000000000003</v>
          </cell>
          <cell r="J36">
            <v>0</v>
          </cell>
          <cell r="K36">
            <v>0</v>
          </cell>
          <cell r="V36">
            <v>1.105</v>
          </cell>
          <cell r="W36">
            <v>0.65700000000000003</v>
          </cell>
          <cell r="AA36">
            <v>0</v>
          </cell>
          <cell r="AB36">
            <v>0</v>
          </cell>
        </row>
        <row r="37">
          <cell r="E37">
            <v>0.18199999999999994</v>
          </cell>
          <cell r="F37">
            <v>1.9430000000000014</v>
          </cell>
          <cell r="J37">
            <v>0</v>
          </cell>
          <cell r="K37">
            <v>0</v>
          </cell>
          <cell r="V37">
            <v>0.18199999999999994</v>
          </cell>
          <cell r="W37">
            <v>1.9430000000000014</v>
          </cell>
          <cell r="AA37">
            <v>0</v>
          </cell>
          <cell r="AB37">
            <v>0</v>
          </cell>
        </row>
        <row r="38">
          <cell r="D38">
            <v>0</v>
          </cell>
          <cell r="E38">
            <v>0</v>
          </cell>
          <cell r="T38">
            <v>0</v>
          </cell>
          <cell r="U38">
            <v>0</v>
          </cell>
        </row>
      </sheetData>
      <sheetData sheetId="9">
        <row r="16">
          <cell r="V16">
            <v>0</v>
          </cell>
          <cell r="W16">
            <v>0</v>
          </cell>
        </row>
        <row r="17">
          <cell r="E17">
            <v>0</v>
          </cell>
          <cell r="F17">
            <v>0</v>
          </cell>
          <cell r="J17">
            <v>3.1478609544812728</v>
          </cell>
          <cell r="K17">
            <v>1.8874395799999999</v>
          </cell>
          <cell r="V17">
            <v>0</v>
          </cell>
          <cell r="W17">
            <v>0</v>
          </cell>
          <cell r="AA17">
            <v>3.1478609544812728</v>
          </cell>
          <cell r="AB17">
            <v>1.8874395799999999</v>
          </cell>
        </row>
        <row r="18">
          <cell r="E18">
            <v>0</v>
          </cell>
          <cell r="F18">
            <v>0</v>
          </cell>
          <cell r="J18">
            <v>3.1478609544812728</v>
          </cell>
          <cell r="K18">
            <v>1.8874395799999999</v>
          </cell>
          <cell r="V18">
            <v>0</v>
          </cell>
          <cell r="W18">
            <v>0</v>
          </cell>
          <cell r="AA18">
            <v>3.1478609544812728</v>
          </cell>
          <cell r="AB18">
            <v>1.8874395799999999</v>
          </cell>
        </row>
        <row r="22">
          <cell r="J22">
            <v>1.4840673788390335</v>
          </cell>
          <cell r="K22">
            <v>1.2783466000000001</v>
          </cell>
          <cell r="AA22">
            <v>1.4840673788390335</v>
          </cell>
          <cell r="AB22">
            <v>1.2783466000000001</v>
          </cell>
        </row>
        <row r="23">
          <cell r="J23">
            <v>0</v>
          </cell>
          <cell r="K23">
            <v>2.3432000000000002E-4</v>
          </cell>
          <cell r="AA23">
            <v>0</v>
          </cell>
          <cell r="AB23">
            <v>2.3432000000000002E-4</v>
          </cell>
        </row>
        <row r="24">
          <cell r="J24">
            <v>0.24060780878953014</v>
          </cell>
          <cell r="K24">
            <v>0.17826027999999997</v>
          </cell>
          <cell r="AA24">
            <v>0.24060780878953014</v>
          </cell>
          <cell r="AB24">
            <v>0.17826027999999997</v>
          </cell>
        </row>
        <row r="25">
          <cell r="J25">
            <v>0.30384533987734352</v>
          </cell>
          <cell r="K25">
            <v>0.12012347999999999</v>
          </cell>
          <cell r="AA25">
            <v>0.30384533987734352</v>
          </cell>
          <cell r="AB25">
            <v>0.12012347999999999</v>
          </cell>
        </row>
        <row r="26">
          <cell r="J26">
            <v>0.30310271249564619</v>
          </cell>
          <cell r="K26">
            <v>0.28700284999999998</v>
          </cell>
          <cell r="AA26">
            <v>0.30310271249564619</v>
          </cell>
          <cell r="AB26">
            <v>0.28700284999999998</v>
          </cell>
        </row>
        <row r="27">
          <cell r="J27">
            <v>0</v>
          </cell>
          <cell r="K27">
            <v>0</v>
          </cell>
          <cell r="AA27">
            <v>0</v>
          </cell>
          <cell r="AB27">
            <v>0</v>
          </cell>
        </row>
        <row r="28">
          <cell r="E28">
            <v>0</v>
          </cell>
          <cell r="F28">
            <v>0</v>
          </cell>
          <cell r="J28">
            <v>2.3316232400015533</v>
          </cell>
          <cell r="K28">
            <v>1.8639675299999998</v>
          </cell>
          <cell r="V28">
            <v>0</v>
          </cell>
          <cell r="W28">
            <v>0</v>
          </cell>
          <cell r="AA28">
            <v>2.3316232400015533</v>
          </cell>
          <cell r="AB28">
            <v>1.8639675299999998</v>
          </cell>
        </row>
        <row r="31">
          <cell r="V31">
            <v>0</v>
          </cell>
          <cell r="W31">
            <v>0</v>
          </cell>
        </row>
        <row r="34">
          <cell r="V34">
            <v>0</v>
          </cell>
          <cell r="W34">
            <v>0</v>
          </cell>
          <cell r="AA34">
            <v>5.8516666666666667E-4</v>
          </cell>
          <cell r="AB34">
            <v>1.7814999999999997E-4</v>
          </cell>
        </row>
        <row r="37">
          <cell r="J37">
            <v>4.3548083333333334E-2</v>
          </cell>
          <cell r="K37">
            <v>0</v>
          </cell>
          <cell r="V37">
            <v>0</v>
          </cell>
          <cell r="W37">
            <v>0</v>
          </cell>
          <cell r="AA37">
            <v>4.3548083333333334E-2</v>
          </cell>
          <cell r="AB37">
            <v>0</v>
          </cell>
        </row>
        <row r="38">
          <cell r="J38">
            <v>0</v>
          </cell>
          <cell r="K38">
            <v>0</v>
          </cell>
          <cell r="V38">
            <v>0</v>
          </cell>
          <cell r="W38">
            <v>0</v>
          </cell>
          <cell r="AA38">
            <v>0</v>
          </cell>
          <cell r="AB38">
            <v>0</v>
          </cell>
        </row>
        <row r="40">
          <cell r="J40">
            <v>0.28416908333333335</v>
          </cell>
          <cell r="K40">
            <v>1.38908E-3</v>
          </cell>
          <cell r="V40">
            <v>0</v>
          </cell>
          <cell r="W40">
            <v>0</v>
          </cell>
          <cell r="AA40">
            <v>0.28416908333333335</v>
          </cell>
          <cell r="AB40">
            <v>1.38908E-3</v>
          </cell>
        </row>
        <row r="41">
          <cell r="J41">
            <v>0.47286281040833333</v>
          </cell>
          <cell r="K41">
            <v>1.2351819999999999E-2</v>
          </cell>
          <cell r="V41">
            <v>0</v>
          </cell>
          <cell r="W41">
            <v>0</v>
          </cell>
          <cell r="AA41">
            <v>0.47286281040833333</v>
          </cell>
          <cell r="AB41">
            <v>1.2351819999999999E-2</v>
          </cell>
        </row>
        <row r="42">
          <cell r="J42">
            <v>0</v>
          </cell>
          <cell r="K42">
            <v>0</v>
          </cell>
          <cell r="V42">
            <v>0</v>
          </cell>
          <cell r="W42">
            <v>0</v>
          </cell>
          <cell r="AA42">
            <v>0</v>
          </cell>
          <cell r="AB42">
            <v>0</v>
          </cell>
        </row>
        <row r="43">
          <cell r="E43">
            <v>0</v>
          </cell>
          <cell r="F43">
            <v>0</v>
          </cell>
          <cell r="J43">
            <v>1.5072570738052713E-2</v>
          </cell>
          <cell r="K43">
            <v>9.5530000000000007E-3</v>
          </cell>
          <cell r="V43">
            <v>0</v>
          </cell>
          <cell r="W43">
            <v>0</v>
          </cell>
          <cell r="AA43">
            <v>1.5072570738052713E-2</v>
          </cell>
          <cell r="AB43">
            <v>9.5530000000000007E-3</v>
          </cell>
        </row>
        <row r="44">
          <cell r="E44">
            <v>0</v>
          </cell>
          <cell r="F44">
            <v>0</v>
          </cell>
          <cell r="J44">
            <v>0.81623771447971938</v>
          </cell>
          <cell r="K44">
            <v>2.3472050000000001E-2</v>
          </cell>
          <cell r="V44">
            <v>0</v>
          </cell>
          <cell r="W44">
            <v>0</v>
          </cell>
          <cell r="AA44">
            <v>0.81623771447971938</v>
          </cell>
          <cell r="AB44">
            <v>2.3472050000000001E-2</v>
          </cell>
        </row>
        <row r="47">
          <cell r="E47">
            <v>0</v>
          </cell>
          <cell r="F47">
            <v>0</v>
          </cell>
          <cell r="V47">
            <v>0</v>
          </cell>
          <cell r="W47">
            <v>0</v>
          </cell>
        </row>
      </sheetData>
      <sheetData sheetId="10">
        <row r="10">
          <cell r="B10">
            <v>233250933.21599999</v>
          </cell>
        </row>
      </sheetData>
      <sheetData sheetId="11"/>
      <sheetData sheetId="12"/>
      <sheetData sheetId="13"/>
      <sheetData sheetId="14"/>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crued Data"/>
      <sheetName val="Consolidated Variance Data"/>
      <sheetName val="NYCT"/>
      <sheetName val="SIR"/>
      <sheetName val="LIRR"/>
      <sheetName val="MNR"/>
      <sheetName val="B&amp;T"/>
      <sheetName val="MTAHQ"/>
      <sheetName val="MTA Bus"/>
      <sheetName val="FMTAC"/>
      <sheetName val="MTACC"/>
    </sheetNames>
    <sheetDataSet>
      <sheetData sheetId="0">
        <row r="76">
          <cell r="E76">
            <v>231.8</v>
          </cell>
          <cell r="F76">
            <v>189.8</v>
          </cell>
          <cell r="X76">
            <v>231.8</v>
          </cell>
          <cell r="Y76">
            <v>189.8</v>
          </cell>
        </row>
      </sheetData>
      <sheetData sheetId="1">
        <row r="82">
          <cell r="D82">
            <v>42</v>
          </cell>
        </row>
      </sheetData>
      <sheetData sheetId="2"/>
      <sheetData sheetId="3"/>
      <sheetData sheetId="4"/>
      <sheetData sheetId="5"/>
      <sheetData sheetId="6"/>
      <sheetData sheetId="7"/>
      <sheetData sheetId="8"/>
      <sheetData sheetId="9"/>
      <sheetData sheetId="10"/>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mension_Member List"/>
      <sheetName val="TOC"/>
      <sheetName val="INPUT"/>
      <sheetName val="Instructions for DMB &amp; MTABUDI"/>
      <sheetName val="Actuals Dashboard"/>
      <sheetName val="Actuals Status Report"/>
      <sheetName val="Variance Only Report"/>
      <sheetName val="Variance Only Report (2)"/>
      <sheetName val="Variance Only Report (3)"/>
      <sheetName val="Variance Only Report Only - TSA"/>
      <sheetName val="Variances Only Sorted"/>
      <sheetName val="$ and % Variances Sorted"/>
      <sheetName val="Sheet1"/>
      <sheetName val="$ and % Variances Unsorted"/>
      <sheetName val="Mthly Var-Subsidies &amp; DS"/>
      <sheetName val="BvA Detail by Agency Month"/>
      <sheetName val="BvA Detail by Agency YTD"/>
      <sheetName val="BvA by Agency Details Month"/>
      <sheetName val="BvA by Agency Details YTD"/>
      <sheetName val="BW Status"/>
      <sheetName val="BudgetWatch BvA MTH &amp; YTD"/>
      <sheetName val="Sheet2"/>
      <sheetName val="BW Variance Only Report"/>
      <sheetName val="BW Variance Only Report (1)"/>
      <sheetName val="BW BvA Detail by Agency MTHTYD "/>
      <sheetName val="BW Variances Only Sorted"/>
      <sheetName val="BW BvA by Agency Details Month"/>
      <sheetName val="BW BvA by Agency Details YTD"/>
      <sheetName val="BW $ Var Sorted Vertical (1)"/>
      <sheetName val="BW $ Var Sorted Vertical (2)"/>
      <sheetName val="Actuals OTD Status Report"/>
      <sheetName val="Overtime Decomp by Agency (1)"/>
      <sheetName val="Overtime Decomp by Agency (2)"/>
      <sheetName val="OT Decomp Sorted Horizontal"/>
      <sheetName val="OT Decomp Sorted Vertical"/>
      <sheetName val="OT Decomp PQ"/>
      <sheetName val="Overtime Decomp Trends (1)"/>
      <sheetName val="Overtime Decomp Trends (2)"/>
      <sheetName val="Overtime Decomp Trends Hrs (1)"/>
      <sheetName val="Overtime Decomp ER Trends"/>
      <sheetName val="Overtime Decomp Trends (3)X"/>
      <sheetName val="Overtime Decomp Trends (4)"/>
      <sheetName val="Charts by Month"/>
      <sheetName val="Sheet3"/>
      <sheetName val="Pos Actuals Status Report"/>
      <sheetName val="Pos Details by Agency (1)"/>
      <sheetName val="Pos Details by Agency (2)"/>
      <sheetName val="Pos Details by Agency (3)"/>
      <sheetName val="Pos Details by Agency (4)"/>
      <sheetName val="Pos Variances Sorted by Agency"/>
      <sheetName val="Pos Charts"/>
      <sheetName val="Agency BvA Detail MTD"/>
      <sheetName val="Agency BvA Detail YTD"/>
      <sheetName val="Overtime Decomp by Agency ( (3)"/>
      <sheetName val="Variance Req"/>
      <sheetName val="BudgetWatch BvA MTH &amp; YTD (2)"/>
      <sheetName val="BudgetWatch BvA MTH &amp; YTD (3)"/>
      <sheetName val="MTD &amp; YTD ACTS {MTABUDI}"/>
      <sheetName val="MTD &amp; YTD VAR {DMB}"/>
      <sheetName val="MTD &amp; YTD VAR {DMB}_Sor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ow r="25">
          <cell r="Y25">
            <v>-19.238869041993233</v>
          </cell>
        </row>
      </sheetData>
      <sheetData sheetId="16">
        <row r="25">
          <cell r="Y25">
            <v>9.3605588823401149</v>
          </cell>
        </row>
        <row r="56">
          <cell r="Y56">
            <v>174.97027713899999</v>
          </cell>
          <cell r="AJ56">
            <v>54.181224940218101</v>
          </cell>
        </row>
        <row r="83">
          <cell r="Y83">
            <v>-22.535624025470497</v>
          </cell>
          <cell r="AJ83">
            <v>-0.95077075025837532</v>
          </cell>
        </row>
        <row r="86">
          <cell r="Y86">
            <v>25.812170421699761</v>
          </cell>
          <cell r="AJ86">
            <v>3.6119973825059692</v>
          </cell>
        </row>
        <row r="87">
          <cell r="Y87">
            <v>-7.7085665722181602</v>
          </cell>
          <cell r="AJ87">
            <v>-2.7839851641410296</v>
          </cell>
        </row>
        <row r="92">
          <cell r="Y92">
            <v>20.980162296521371</v>
          </cell>
          <cell r="AJ92">
            <v>4.315406448153106</v>
          </cell>
        </row>
        <row r="95">
          <cell r="Y95">
            <v>-0.48527718999999958</v>
          </cell>
          <cell r="AJ95">
            <v>-57.050035256180685</v>
          </cell>
        </row>
        <row r="99">
          <cell r="Y99">
            <v>0</v>
          </cell>
          <cell r="AJ99" t="str">
            <v>-</v>
          </cell>
        </row>
        <row r="102">
          <cell r="Y102">
            <v>-9.5653566367087706</v>
          </cell>
          <cell r="AJ102">
            <v>-6.1217627204082987</v>
          </cell>
        </row>
      </sheetData>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B"/>
      <sheetName val="C"/>
      <sheetName val="E"/>
      <sheetName val="F"/>
      <sheetName val="G"/>
      <sheetName val="D (2)"/>
      <sheetName val="copy from d2"/>
      <sheetName val="A (6)"/>
      <sheetName val="B-A"/>
      <sheetName val="C-B"/>
      <sheetName val="F-E"/>
      <sheetName val="G-F"/>
    </sheetNames>
    <sheetDataSet>
      <sheetData sheetId="0">
        <row r="6">
          <cell r="A6" t="str">
            <v>September 10, 2013</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Table"/>
      <sheetName val="Centralized Electronics - 1NN"/>
      <sheetName val="2_Law_Smart Dial System"/>
      <sheetName val="3_Law_SIU-Create Sub Unit"/>
      <sheetName val="4 HR Monitor FMLA Activity"/>
      <sheetName val="5 HR IVR Call C'ter"/>
      <sheetName val="6 HR Medical Standards"/>
      <sheetName val="7 HR Upgrade EIS"/>
      <sheetName val="8 New TIS Functions"/>
      <sheetName val="9 TIS Outsourcing"/>
      <sheetName val="10 AirTrain"/>
      <sheetName val="11 RCC Support"/>
      <sheetName val="12 OP Svce Notice-GO"/>
      <sheetName val="Motor Leads R46 Cars - 13NN"/>
      <sheetName val="Rail Grinder Maintenance - 14NN"/>
      <sheetName val="Planer Mill Oper-15NN"/>
      <sheetName val="Rail Grinder Positions - 16NN"/>
      <sheetName val="17 Depot Material Requirement"/>
      <sheetName val="18 Supervisory Training Program"/>
      <sheetName val="19R Improve  AFC Maintenance"/>
      <sheetName val="20 CCTV Maintenance "/>
      <sheetName val="22 Quality Control"/>
      <sheetName val="25 MVM BHU"/>
      <sheetName val="26 Roos Isld AirTrain Mtce"/>
      <sheetName val="27 HR Expand Safety Training"/>
    </sheetNames>
    <sheetDataSet>
      <sheetData sheetId="0" refreshError="1"/>
      <sheetData sheetId="1" refreshError="1">
        <row r="39">
          <cell r="B39">
            <v>0</v>
          </cell>
          <cell r="C39">
            <v>0</v>
          </cell>
          <cell r="D39">
            <v>-3</v>
          </cell>
          <cell r="E39">
            <v>-3</v>
          </cell>
          <cell r="F39">
            <v>-3</v>
          </cell>
          <cell r="G39">
            <v>-3</v>
          </cell>
          <cell r="H39">
            <v>-3</v>
          </cell>
        </row>
        <row r="75">
          <cell r="C75">
            <v>0</v>
          </cell>
          <cell r="D75">
            <v>-0.23</v>
          </cell>
          <cell r="E75">
            <v>-0.23</v>
          </cell>
          <cell r="F75">
            <v>-0.23</v>
          </cell>
          <cell r="G75">
            <v>-0.23</v>
          </cell>
          <cell r="H75">
            <v>-0.23</v>
          </cell>
        </row>
        <row r="76">
          <cell r="C76">
            <v>0</v>
          </cell>
          <cell r="D76">
            <v>0</v>
          </cell>
          <cell r="E76">
            <v>0</v>
          </cell>
          <cell r="F76">
            <v>0</v>
          </cell>
          <cell r="G76">
            <v>0</v>
          </cell>
          <cell r="H76">
            <v>0</v>
          </cell>
        </row>
        <row r="77">
          <cell r="C77">
            <v>0</v>
          </cell>
          <cell r="D77">
            <v>-1.6329999999999997E-2</v>
          </cell>
          <cell r="E77">
            <v>-1.6329999999999997E-2</v>
          </cell>
          <cell r="F77">
            <v>-1.6329999999999997E-2</v>
          </cell>
          <cell r="G77">
            <v>-1.6329999999999997E-2</v>
          </cell>
          <cell r="H77">
            <v>-1.6329999999999997E-2</v>
          </cell>
        </row>
        <row r="78">
          <cell r="C78">
            <v>0</v>
          </cell>
          <cell r="D78">
            <v>-2.9420000000000002E-2</v>
          </cell>
          <cell r="E78">
            <v>-2.9420000000000002E-2</v>
          </cell>
          <cell r="F78">
            <v>-2.9420000000000002E-2</v>
          </cell>
          <cell r="G78">
            <v>-2.9420000000000002E-2</v>
          </cell>
          <cell r="H78">
            <v>-2.9420000000000002E-2</v>
          </cell>
        </row>
        <row r="79">
          <cell r="C79">
            <v>0</v>
          </cell>
          <cell r="D79">
            <v>-1.7250000000000001E-2</v>
          </cell>
          <cell r="E79">
            <v>-1.7250000000000001E-2</v>
          </cell>
          <cell r="F79">
            <v>-1.7250000000000001E-2</v>
          </cell>
          <cell r="G79">
            <v>-1.7250000000000001E-2</v>
          </cell>
          <cell r="H79">
            <v>-1.7250000000000001E-2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2" refreshError="1">
        <row r="39">
          <cell r="B39">
            <v>0</v>
          </cell>
          <cell r="C39">
            <v>0</v>
          </cell>
          <cell r="D39">
            <v>0</v>
          </cell>
          <cell r="E39">
            <v>0</v>
          </cell>
          <cell r="F39">
            <v>0</v>
          </cell>
          <cell r="G39">
            <v>0</v>
          </cell>
          <cell r="H39">
            <v>0</v>
          </cell>
        </row>
        <row r="75">
          <cell r="C75">
            <v>0</v>
          </cell>
          <cell r="D75">
            <v>0</v>
          </cell>
          <cell r="E75">
            <v>0</v>
          </cell>
          <cell r="F75">
            <v>0</v>
          </cell>
          <cell r="G75">
            <v>0</v>
          </cell>
          <cell r="H75">
            <v>0</v>
          </cell>
        </row>
        <row r="76">
          <cell r="C76">
            <v>0</v>
          </cell>
          <cell r="D76">
            <v>0</v>
          </cell>
          <cell r="E76">
            <v>0</v>
          </cell>
          <cell r="F76">
            <v>0</v>
          </cell>
          <cell r="G76">
            <v>0</v>
          </cell>
          <cell r="H76">
            <v>0</v>
          </cell>
        </row>
        <row r="77">
          <cell r="C77">
            <v>0</v>
          </cell>
          <cell r="D77">
            <v>0</v>
          </cell>
          <cell r="E77">
            <v>0</v>
          </cell>
          <cell r="F77">
            <v>0</v>
          </cell>
          <cell r="G77">
            <v>0</v>
          </cell>
          <cell r="H77">
            <v>0</v>
          </cell>
        </row>
        <row r="78">
          <cell r="C78">
            <v>0</v>
          </cell>
          <cell r="D78">
            <v>0</v>
          </cell>
          <cell r="E78">
            <v>0</v>
          </cell>
          <cell r="F78">
            <v>0</v>
          </cell>
          <cell r="G78">
            <v>0</v>
          </cell>
          <cell r="H78">
            <v>0</v>
          </cell>
        </row>
        <row r="79">
          <cell r="C79">
            <v>0</v>
          </cell>
          <cell r="D79">
            <v>0</v>
          </cell>
          <cell r="E79">
            <v>0</v>
          </cell>
          <cell r="F79">
            <v>0</v>
          </cell>
          <cell r="G79">
            <v>0</v>
          </cell>
          <cell r="H79">
            <v>0</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-7.8E-2</v>
          </cell>
          <cell r="D88">
            <v>-2E-3</v>
          </cell>
          <cell r="E88">
            <v>-2E-3</v>
          </cell>
          <cell r="F88">
            <v>-2E-3</v>
          </cell>
          <cell r="G88">
            <v>-2E-3</v>
          </cell>
          <cell r="H88">
            <v>-2E-3</v>
          </cell>
        </row>
        <row r="89">
          <cell r="C89">
            <v>0</v>
          </cell>
          <cell r="D89">
            <v>0</v>
          </cell>
          <cell r="E89">
            <v>0</v>
          </cell>
          <cell r="F89">
            <v>0</v>
          </cell>
          <cell r="G89">
            <v>0</v>
          </cell>
          <cell r="H89">
            <v>0</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3" refreshError="1">
        <row r="39">
          <cell r="B39">
            <v>0</v>
          </cell>
          <cell r="C39">
            <v>-1</v>
          </cell>
          <cell r="D39">
            <v>0</v>
          </cell>
          <cell r="E39">
            <v>0</v>
          </cell>
          <cell r="F39">
            <v>0</v>
          </cell>
          <cell r="G39">
            <v>0</v>
          </cell>
          <cell r="H39">
            <v>0</v>
          </cell>
        </row>
        <row r="75">
          <cell r="C75">
            <v>-3.6999999999999998E-2</v>
          </cell>
          <cell r="D75">
            <v>-3.9E-2</v>
          </cell>
          <cell r="E75">
            <v>0</v>
          </cell>
          <cell r="F75">
            <v>0</v>
          </cell>
          <cell r="G75">
            <v>0</v>
          </cell>
          <cell r="H75">
            <v>0</v>
          </cell>
        </row>
        <row r="76">
          <cell r="C76">
            <v>0</v>
          </cell>
          <cell r="D76">
            <v>0</v>
          </cell>
          <cell r="E76">
            <v>0</v>
          </cell>
          <cell r="F76">
            <v>0</v>
          </cell>
          <cell r="G76">
            <v>0</v>
          </cell>
          <cell r="H76">
            <v>0</v>
          </cell>
        </row>
        <row r="77">
          <cell r="C77">
            <v>0</v>
          </cell>
          <cell r="D77">
            <v>-2.7689999999999998E-3</v>
          </cell>
          <cell r="E77">
            <v>0</v>
          </cell>
          <cell r="F77">
            <v>0</v>
          </cell>
          <cell r="G77">
            <v>0</v>
          </cell>
          <cell r="H77">
            <v>0</v>
          </cell>
        </row>
        <row r="78">
          <cell r="C78">
            <v>-4.2249999999999996E-3</v>
          </cell>
          <cell r="D78">
            <v>-5.3059999999999991E-3</v>
          </cell>
          <cell r="E78">
            <v>0</v>
          </cell>
          <cell r="F78">
            <v>0</v>
          </cell>
          <cell r="G78">
            <v>0</v>
          </cell>
          <cell r="H78">
            <v>0</v>
          </cell>
        </row>
        <row r="79">
          <cell r="C79">
            <v>-2.7750000000000001E-3</v>
          </cell>
          <cell r="D79">
            <v>-2.9249999999999996E-3</v>
          </cell>
          <cell r="E79">
            <v>0</v>
          </cell>
          <cell r="F79">
            <v>0</v>
          </cell>
          <cell r="G79">
            <v>0</v>
          </cell>
          <cell r="H79">
            <v>0</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4" refreshError="1">
        <row r="39">
          <cell r="B39">
            <v>0</v>
          </cell>
          <cell r="C39">
            <v>-2</v>
          </cell>
          <cell r="D39">
            <v>-4</v>
          </cell>
          <cell r="E39">
            <v>-4</v>
          </cell>
          <cell r="F39">
            <v>-4</v>
          </cell>
          <cell r="G39">
            <v>-4</v>
          </cell>
          <cell r="H39">
            <v>-4</v>
          </cell>
        </row>
        <row r="75">
          <cell r="C75">
            <v>-9.8000000000000004E-2</v>
          </cell>
          <cell r="D75">
            <v>-0.29199999999999998</v>
          </cell>
          <cell r="E75">
            <v>-0.29199999999999998</v>
          </cell>
          <cell r="F75">
            <v>-0.29199999999999998</v>
          </cell>
          <cell r="G75">
            <v>-0.29199999999999998</v>
          </cell>
          <cell r="H75">
            <v>-0.29199999999999998</v>
          </cell>
        </row>
        <row r="76">
          <cell r="C76">
            <v>0</v>
          </cell>
          <cell r="D76">
            <v>0</v>
          </cell>
          <cell r="E76">
            <v>0</v>
          </cell>
          <cell r="F76">
            <v>0</v>
          </cell>
          <cell r="G76">
            <v>0</v>
          </cell>
          <cell r="H76">
            <v>0</v>
          </cell>
        </row>
        <row r="77">
          <cell r="C77">
            <v>0</v>
          </cell>
          <cell r="D77">
            <v>-2.0732E-2</v>
          </cell>
          <cell r="E77">
            <v>-2.0732E-2</v>
          </cell>
          <cell r="F77">
            <v>-2.0732E-2</v>
          </cell>
          <cell r="G77">
            <v>-2.0732E-2</v>
          </cell>
          <cell r="H77">
            <v>-2.0732E-2</v>
          </cell>
        </row>
        <row r="78">
          <cell r="C78">
            <v>-8.6500000000000014E-3</v>
          </cell>
          <cell r="D78">
            <v>-3.9368E-2</v>
          </cell>
          <cell r="E78">
            <v>-3.9368E-2</v>
          </cell>
          <cell r="F78">
            <v>-3.9368E-2</v>
          </cell>
          <cell r="G78">
            <v>-3.9368E-2</v>
          </cell>
          <cell r="H78">
            <v>-3.9368E-2</v>
          </cell>
        </row>
        <row r="79">
          <cell r="C79">
            <v>-7.3499999999999998E-3</v>
          </cell>
          <cell r="D79">
            <v>-2.1899999999999999E-2</v>
          </cell>
          <cell r="E79">
            <v>-2.1899999999999999E-2</v>
          </cell>
          <cell r="F79">
            <v>-2.1899999999999999E-2</v>
          </cell>
          <cell r="G79">
            <v>-2.1899999999999999E-2</v>
          </cell>
          <cell r="H79">
            <v>-2.1899999999999999E-2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5" refreshError="1">
        <row r="39">
          <cell r="B39">
            <v>0</v>
          </cell>
          <cell r="C39">
            <v>0</v>
          </cell>
          <cell r="D39">
            <v>0</v>
          </cell>
          <cell r="E39">
            <v>0</v>
          </cell>
          <cell r="F39">
            <v>0</v>
          </cell>
          <cell r="G39">
            <v>0</v>
          </cell>
          <cell r="H39">
            <v>0</v>
          </cell>
        </row>
        <row r="75">
          <cell r="C75">
            <v>0</v>
          </cell>
          <cell r="D75">
            <v>0</v>
          </cell>
          <cell r="E75">
            <v>0</v>
          </cell>
          <cell r="F75">
            <v>0</v>
          </cell>
          <cell r="G75">
            <v>0</v>
          </cell>
          <cell r="H75">
            <v>0</v>
          </cell>
        </row>
        <row r="76">
          <cell r="C76">
            <v>0</v>
          </cell>
          <cell r="D76">
            <v>0</v>
          </cell>
          <cell r="E76">
            <v>0</v>
          </cell>
          <cell r="F76">
            <v>0</v>
          </cell>
          <cell r="G76">
            <v>0</v>
          </cell>
          <cell r="H76">
            <v>0</v>
          </cell>
        </row>
        <row r="77">
          <cell r="C77">
            <v>0</v>
          </cell>
          <cell r="D77">
            <v>0</v>
          </cell>
          <cell r="E77">
            <v>0</v>
          </cell>
          <cell r="F77">
            <v>0</v>
          </cell>
          <cell r="G77">
            <v>0</v>
          </cell>
          <cell r="H77">
            <v>0</v>
          </cell>
        </row>
        <row r="78">
          <cell r="C78">
            <v>0</v>
          </cell>
          <cell r="D78">
            <v>0</v>
          </cell>
          <cell r="E78">
            <v>0</v>
          </cell>
          <cell r="F78">
            <v>0</v>
          </cell>
          <cell r="G78">
            <v>0</v>
          </cell>
          <cell r="H78">
            <v>0</v>
          </cell>
        </row>
        <row r="79">
          <cell r="C79">
            <v>0</v>
          </cell>
          <cell r="D79">
            <v>0</v>
          </cell>
          <cell r="E79">
            <v>0</v>
          </cell>
          <cell r="F79">
            <v>0</v>
          </cell>
          <cell r="G79">
            <v>0</v>
          </cell>
          <cell r="H79">
            <v>0</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-0.4</v>
          </cell>
          <cell r="E90">
            <v>-0.08</v>
          </cell>
          <cell r="F90">
            <v>-0.08</v>
          </cell>
          <cell r="G90">
            <v>-0.08</v>
          </cell>
          <cell r="H90">
            <v>-0.08</v>
          </cell>
        </row>
        <row r="91">
          <cell r="C91">
            <v>0</v>
          </cell>
          <cell r="D91">
            <v>0</v>
          </cell>
          <cell r="E91">
            <v>0</v>
          </cell>
          <cell r="F91">
            <v>0</v>
          </cell>
          <cell r="G91">
            <v>0</v>
          </cell>
          <cell r="H91">
            <v>0</v>
          </cell>
        </row>
      </sheetData>
      <sheetData sheetId="6" refreshError="1">
        <row r="39">
          <cell r="B39">
            <v>0</v>
          </cell>
          <cell r="C39">
            <v>0</v>
          </cell>
          <cell r="D39">
            <v>0</v>
          </cell>
          <cell r="E39">
            <v>0</v>
          </cell>
          <cell r="F39">
            <v>0</v>
          </cell>
          <cell r="G39">
            <v>0</v>
          </cell>
          <cell r="H39">
            <v>0</v>
          </cell>
        </row>
        <row r="75">
          <cell r="C75">
            <v>0</v>
          </cell>
          <cell r="D75">
            <v>0</v>
          </cell>
          <cell r="E75">
            <v>0</v>
          </cell>
          <cell r="F75">
            <v>0</v>
          </cell>
          <cell r="G75">
            <v>0</v>
          </cell>
          <cell r="H75">
            <v>0</v>
          </cell>
        </row>
        <row r="76">
          <cell r="C76">
            <v>0</v>
          </cell>
          <cell r="D76">
            <v>0</v>
          </cell>
          <cell r="E76">
            <v>0</v>
          </cell>
          <cell r="F76">
            <v>0</v>
          </cell>
          <cell r="G76">
            <v>0</v>
          </cell>
          <cell r="H76">
            <v>0</v>
          </cell>
        </row>
        <row r="77">
          <cell r="C77">
            <v>0</v>
          </cell>
          <cell r="D77">
            <v>0</v>
          </cell>
          <cell r="E77">
            <v>0</v>
          </cell>
          <cell r="F77">
            <v>0</v>
          </cell>
          <cell r="G77">
            <v>0</v>
          </cell>
          <cell r="H77">
            <v>0</v>
          </cell>
        </row>
        <row r="78">
          <cell r="C78">
            <v>0</v>
          </cell>
          <cell r="D78">
            <v>0</v>
          </cell>
          <cell r="E78">
            <v>0</v>
          </cell>
          <cell r="F78">
            <v>0</v>
          </cell>
          <cell r="G78">
            <v>0</v>
          </cell>
          <cell r="H78">
            <v>0</v>
          </cell>
        </row>
        <row r="79">
          <cell r="C79">
            <v>0</v>
          </cell>
          <cell r="D79">
            <v>0</v>
          </cell>
          <cell r="E79">
            <v>0</v>
          </cell>
          <cell r="F79">
            <v>0</v>
          </cell>
          <cell r="G79">
            <v>0</v>
          </cell>
          <cell r="H79">
            <v>0</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-0.5</v>
          </cell>
          <cell r="E89">
            <v>-0.1</v>
          </cell>
          <cell r="F89">
            <v>-0.1</v>
          </cell>
          <cell r="G89">
            <v>-0.1</v>
          </cell>
          <cell r="H89">
            <v>-0.1</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7" refreshError="1">
        <row r="39">
          <cell r="B39">
            <v>0</v>
          </cell>
          <cell r="C39">
            <v>0</v>
          </cell>
          <cell r="D39">
            <v>-5</v>
          </cell>
          <cell r="E39">
            <v>0</v>
          </cell>
          <cell r="F39">
            <v>0</v>
          </cell>
          <cell r="G39">
            <v>0</v>
          </cell>
          <cell r="H39">
            <v>0</v>
          </cell>
        </row>
        <row r="75">
          <cell r="C75">
            <v>0</v>
          </cell>
          <cell r="D75">
            <v>-0.309</v>
          </cell>
          <cell r="E75">
            <v>0</v>
          </cell>
          <cell r="F75">
            <v>0</v>
          </cell>
          <cell r="G75">
            <v>0</v>
          </cell>
          <cell r="H75">
            <v>0</v>
          </cell>
        </row>
        <row r="76">
          <cell r="C76">
            <v>0</v>
          </cell>
          <cell r="D76">
            <v>0</v>
          </cell>
          <cell r="E76">
            <v>0</v>
          </cell>
          <cell r="F76">
            <v>0</v>
          </cell>
          <cell r="G76">
            <v>0</v>
          </cell>
          <cell r="H76">
            <v>0</v>
          </cell>
        </row>
        <row r="77">
          <cell r="C77">
            <v>0</v>
          </cell>
          <cell r="D77">
            <v>-2.1938999999999997E-2</v>
          </cell>
          <cell r="E77">
            <v>0</v>
          </cell>
          <cell r="F77">
            <v>0</v>
          </cell>
          <cell r="G77">
            <v>0</v>
          </cell>
          <cell r="H77">
            <v>0</v>
          </cell>
        </row>
        <row r="78">
          <cell r="C78">
            <v>0</v>
          </cell>
          <cell r="D78">
            <v>-4.9886E-2</v>
          </cell>
          <cell r="E78">
            <v>0</v>
          </cell>
          <cell r="F78">
            <v>0</v>
          </cell>
          <cell r="G78">
            <v>0</v>
          </cell>
          <cell r="H78">
            <v>0</v>
          </cell>
        </row>
        <row r="79">
          <cell r="C79">
            <v>0</v>
          </cell>
          <cell r="D79">
            <v>-2.3175000000000001E-2</v>
          </cell>
          <cell r="E79">
            <v>0</v>
          </cell>
          <cell r="F79">
            <v>0</v>
          </cell>
          <cell r="G79">
            <v>0</v>
          </cell>
          <cell r="H79">
            <v>0</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-0.25</v>
          </cell>
          <cell r="E90">
            <v>-0.05</v>
          </cell>
          <cell r="F90">
            <v>-0.05</v>
          </cell>
          <cell r="G90">
            <v>-0.05</v>
          </cell>
          <cell r="H90">
            <v>-0.05</v>
          </cell>
        </row>
        <row r="91">
          <cell r="C91">
            <v>0</v>
          </cell>
          <cell r="D91">
            <v>0</v>
          </cell>
          <cell r="E91">
            <v>0</v>
          </cell>
          <cell r="F91">
            <v>0</v>
          </cell>
          <cell r="G91">
            <v>0</v>
          </cell>
          <cell r="H91">
            <v>0</v>
          </cell>
        </row>
      </sheetData>
      <sheetData sheetId="8" refreshError="1">
        <row r="39">
          <cell r="B39">
            <v>0</v>
          </cell>
          <cell r="C39">
            <v>0</v>
          </cell>
          <cell r="D39">
            <v>-7</v>
          </cell>
          <cell r="E39">
            <v>-7</v>
          </cell>
          <cell r="F39">
            <v>-7</v>
          </cell>
          <cell r="G39">
            <v>-7</v>
          </cell>
          <cell r="H39">
            <v>-7</v>
          </cell>
        </row>
        <row r="75">
          <cell r="C75">
            <v>0</v>
          </cell>
          <cell r="D75">
            <v>-0.53700000000000003</v>
          </cell>
          <cell r="E75">
            <v>-0.53700000000000003</v>
          </cell>
          <cell r="F75">
            <v>-0.53700000000000003</v>
          </cell>
          <cell r="G75">
            <v>-0.53700000000000003</v>
          </cell>
          <cell r="H75">
            <v>-0.53700000000000003</v>
          </cell>
        </row>
        <row r="76">
          <cell r="C76">
            <v>0</v>
          </cell>
          <cell r="D76">
            <v>0</v>
          </cell>
          <cell r="E76">
            <v>0</v>
          </cell>
          <cell r="F76">
            <v>0</v>
          </cell>
          <cell r="G76">
            <v>0</v>
          </cell>
          <cell r="H76">
            <v>0</v>
          </cell>
        </row>
        <row r="77">
          <cell r="C77">
            <v>0</v>
          </cell>
          <cell r="D77">
            <v>-3.8126999999999994E-2</v>
          </cell>
          <cell r="E77">
            <v>-3.8126999999999994E-2</v>
          </cell>
          <cell r="F77">
            <v>-3.8126999999999994E-2</v>
          </cell>
          <cell r="G77">
            <v>-3.8126999999999994E-2</v>
          </cell>
          <cell r="H77">
            <v>-3.8126999999999994E-2</v>
          </cell>
        </row>
        <row r="78">
          <cell r="C78">
            <v>0</v>
          </cell>
          <cell r="D78">
            <v>-6.9597999999999993E-2</v>
          </cell>
          <cell r="E78">
            <v>-6.9597999999999993E-2</v>
          </cell>
          <cell r="F78">
            <v>-6.9597999999999993E-2</v>
          </cell>
          <cell r="G78">
            <v>-6.9597999999999993E-2</v>
          </cell>
          <cell r="H78">
            <v>-6.9597999999999993E-2</v>
          </cell>
        </row>
        <row r="79">
          <cell r="C79">
            <v>0</v>
          </cell>
          <cell r="D79">
            <v>-4.0274999999999998E-2</v>
          </cell>
          <cell r="E79">
            <v>-4.0274999999999998E-2</v>
          </cell>
          <cell r="F79">
            <v>-4.0274999999999998E-2</v>
          </cell>
          <cell r="G79">
            <v>-4.0274999999999998E-2</v>
          </cell>
          <cell r="H79">
            <v>-4.0274999999999998E-2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-7.4999999999999997E-2</v>
          </cell>
          <cell r="D90">
            <v>-0.04</v>
          </cell>
          <cell r="E90">
            <v>-0.04</v>
          </cell>
          <cell r="F90">
            <v>-0.04</v>
          </cell>
          <cell r="G90">
            <v>-0.04</v>
          </cell>
          <cell r="H90">
            <v>-0.04</v>
          </cell>
        </row>
        <row r="91">
          <cell r="C91">
            <v>0</v>
          </cell>
          <cell r="D91">
            <v>0</v>
          </cell>
          <cell r="E91">
            <v>0</v>
          </cell>
          <cell r="F91">
            <v>0</v>
          </cell>
          <cell r="G91">
            <v>0</v>
          </cell>
          <cell r="H91">
            <v>0</v>
          </cell>
        </row>
      </sheetData>
      <sheetData sheetId="9" refreshError="1">
        <row r="39">
          <cell r="B39">
            <v>0</v>
          </cell>
          <cell r="C39">
            <v>0</v>
          </cell>
          <cell r="D39">
            <v>31</v>
          </cell>
          <cell r="E39">
            <v>31</v>
          </cell>
          <cell r="F39">
            <v>31</v>
          </cell>
          <cell r="G39">
            <v>31</v>
          </cell>
          <cell r="H39">
            <v>31</v>
          </cell>
        </row>
        <row r="75">
          <cell r="C75">
            <v>0</v>
          </cell>
          <cell r="D75">
            <v>2.3119999999999998</v>
          </cell>
          <cell r="E75">
            <v>2.3119999999999998</v>
          </cell>
          <cell r="F75">
            <v>2.3119999999999998</v>
          </cell>
          <cell r="G75">
            <v>2.3119999999999998</v>
          </cell>
          <cell r="H75">
            <v>2.3119999999999998</v>
          </cell>
        </row>
        <row r="76">
          <cell r="C76">
            <v>0</v>
          </cell>
          <cell r="D76">
            <v>0</v>
          </cell>
          <cell r="E76">
            <v>0</v>
          </cell>
          <cell r="F76">
            <v>0</v>
          </cell>
          <cell r="G76">
            <v>0</v>
          </cell>
          <cell r="H76">
            <v>0</v>
          </cell>
        </row>
        <row r="77">
          <cell r="C77">
            <v>0</v>
          </cell>
          <cell r="D77">
            <v>0.16415199999999999</v>
          </cell>
          <cell r="E77">
            <v>0.16415199999999999</v>
          </cell>
          <cell r="F77">
            <v>0.16415199999999999</v>
          </cell>
          <cell r="G77">
            <v>0.16415199999999999</v>
          </cell>
          <cell r="H77">
            <v>0.16415199999999999</v>
          </cell>
        </row>
        <row r="78">
          <cell r="C78">
            <v>0</v>
          </cell>
          <cell r="D78">
            <v>0.30844800000000006</v>
          </cell>
          <cell r="E78">
            <v>0.30844800000000006</v>
          </cell>
          <cell r="F78">
            <v>0.30844800000000006</v>
          </cell>
          <cell r="G78">
            <v>0.30844800000000006</v>
          </cell>
          <cell r="H78">
            <v>0.30844800000000006</v>
          </cell>
        </row>
        <row r="79">
          <cell r="C79">
            <v>0</v>
          </cell>
          <cell r="D79">
            <v>0.1734</v>
          </cell>
          <cell r="E79">
            <v>0.1734</v>
          </cell>
          <cell r="F79">
            <v>0.1734</v>
          </cell>
          <cell r="G79">
            <v>0.1734</v>
          </cell>
          <cell r="H79">
            <v>0.1734</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-1.2</v>
          </cell>
          <cell r="D89">
            <v>-4</v>
          </cell>
          <cell r="E89">
            <v>-3.6</v>
          </cell>
          <cell r="F89">
            <v>-3.6</v>
          </cell>
          <cell r="G89">
            <v>-3.6</v>
          </cell>
          <cell r="H89">
            <v>-3.6</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10" refreshError="1">
        <row r="39">
          <cell r="B39">
            <v>0</v>
          </cell>
          <cell r="C39">
            <v>-2</v>
          </cell>
          <cell r="D39">
            <v>-2</v>
          </cell>
          <cell r="E39">
            <v>-2</v>
          </cell>
          <cell r="F39">
            <v>-2</v>
          </cell>
          <cell r="G39">
            <v>-2</v>
          </cell>
          <cell r="H39">
            <v>-2</v>
          </cell>
        </row>
        <row r="75">
          <cell r="C75">
            <v>-8.3000000000000004E-2</v>
          </cell>
          <cell r="D75">
            <v>-0.14499999999999999</v>
          </cell>
          <cell r="E75">
            <v>-0.14499999999999999</v>
          </cell>
          <cell r="F75">
            <v>-0.14499999999999999</v>
          </cell>
          <cell r="G75">
            <v>-0.14499999999999999</v>
          </cell>
          <cell r="H75">
            <v>-0.14499999999999999</v>
          </cell>
        </row>
        <row r="76">
          <cell r="C76">
            <v>0</v>
          </cell>
          <cell r="D76">
            <v>0</v>
          </cell>
          <cell r="E76">
            <v>0</v>
          </cell>
          <cell r="F76">
            <v>0</v>
          </cell>
          <cell r="G76">
            <v>0</v>
          </cell>
          <cell r="H76">
            <v>0</v>
          </cell>
        </row>
        <row r="77">
          <cell r="C77">
            <v>0</v>
          </cell>
          <cell r="D77">
            <v>-1.0295E-2</v>
          </cell>
          <cell r="E77">
            <v>-1.0295E-2</v>
          </cell>
          <cell r="F77">
            <v>-1.0295E-2</v>
          </cell>
          <cell r="G77">
            <v>-1.0295E-2</v>
          </cell>
          <cell r="H77">
            <v>-1.0295E-2</v>
          </cell>
        </row>
        <row r="78">
          <cell r="C78">
            <v>-1.0775000000000002E-2</v>
          </cell>
          <cell r="D78">
            <v>-1.9830000000000004E-2</v>
          </cell>
          <cell r="E78">
            <v>-1.9830000000000004E-2</v>
          </cell>
          <cell r="F78">
            <v>-1.9830000000000004E-2</v>
          </cell>
          <cell r="G78">
            <v>-1.9830000000000004E-2</v>
          </cell>
          <cell r="H78">
            <v>-1.9830000000000004E-2</v>
          </cell>
        </row>
        <row r="79">
          <cell r="C79">
            <v>-6.2249999999999996E-3</v>
          </cell>
          <cell r="D79">
            <v>-1.0874999999999999E-2</v>
          </cell>
          <cell r="E79">
            <v>-1.0874999999999999E-2</v>
          </cell>
          <cell r="F79">
            <v>-1.0874999999999999E-2</v>
          </cell>
          <cell r="G79">
            <v>-1.0874999999999999E-2</v>
          </cell>
          <cell r="H79">
            <v>-1.0874999999999999E-2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11" refreshError="1">
        <row r="39">
          <cell r="B39">
            <v>0</v>
          </cell>
          <cell r="C39">
            <v>-4</v>
          </cell>
          <cell r="D39">
            <v>-4</v>
          </cell>
          <cell r="E39">
            <v>-4</v>
          </cell>
          <cell r="F39">
            <v>-4</v>
          </cell>
          <cell r="G39">
            <v>-4</v>
          </cell>
          <cell r="H39">
            <v>-4</v>
          </cell>
        </row>
        <row r="75">
          <cell r="C75">
            <v>-0.186</v>
          </cell>
          <cell r="D75">
            <v>-0.32900000000000001</v>
          </cell>
          <cell r="E75">
            <v>-0.32900000000000001</v>
          </cell>
          <cell r="F75">
            <v>-0.32900000000000001</v>
          </cell>
          <cell r="G75">
            <v>-0.32900000000000001</v>
          </cell>
          <cell r="H75">
            <v>-0.32900000000000001</v>
          </cell>
        </row>
        <row r="76">
          <cell r="C76">
            <v>0</v>
          </cell>
          <cell r="D76">
            <v>0</v>
          </cell>
          <cell r="E76">
            <v>0</v>
          </cell>
          <cell r="F76">
            <v>0</v>
          </cell>
          <cell r="G76">
            <v>0</v>
          </cell>
          <cell r="H76">
            <v>0</v>
          </cell>
        </row>
        <row r="77">
          <cell r="C77">
            <v>0</v>
          </cell>
          <cell r="D77">
            <v>-2.3358999999999998E-2</v>
          </cell>
          <cell r="E77">
            <v>-2.3358999999999998E-2</v>
          </cell>
          <cell r="F77">
            <v>-2.3358999999999998E-2</v>
          </cell>
          <cell r="G77">
            <v>-2.3358999999999998E-2</v>
          </cell>
          <cell r="H77">
            <v>-2.3358999999999998E-2</v>
          </cell>
        </row>
        <row r="78">
          <cell r="C78">
            <v>-2.1050000000000006E-2</v>
          </cell>
          <cell r="D78">
            <v>-3.9966000000000002E-2</v>
          </cell>
          <cell r="E78">
            <v>-3.9966000000000002E-2</v>
          </cell>
          <cell r="F78">
            <v>-3.9966000000000002E-2</v>
          </cell>
          <cell r="G78">
            <v>-3.9966000000000002E-2</v>
          </cell>
          <cell r="H78">
            <v>-3.9966000000000002E-2</v>
          </cell>
        </row>
        <row r="79">
          <cell r="C79">
            <v>-1.3949999999999999E-2</v>
          </cell>
          <cell r="D79">
            <v>-2.4674999999999999E-2</v>
          </cell>
          <cell r="E79">
            <v>-2.4674999999999999E-2</v>
          </cell>
          <cell r="F79">
            <v>-2.4674999999999999E-2</v>
          </cell>
          <cell r="G79">
            <v>-2.4674999999999999E-2</v>
          </cell>
          <cell r="H79">
            <v>-2.4674999999999999E-2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v>
          </cell>
          <cell r="E90">
            <v>0</v>
          </cell>
          <cell r="F90">
            <v>0</v>
          </cell>
          <cell r="G90">
            <v>-3.5000000000000003E-2</v>
          </cell>
          <cell r="H90">
            <v>-3.5000000000000003E-2</v>
          </cell>
        </row>
        <row r="91">
          <cell r="C91">
            <v>0</v>
          </cell>
          <cell r="D91">
            <v>0</v>
          </cell>
          <cell r="E91">
            <v>0</v>
          </cell>
          <cell r="F91">
            <v>0</v>
          </cell>
          <cell r="G91">
            <v>0</v>
          </cell>
          <cell r="H91">
            <v>0</v>
          </cell>
        </row>
      </sheetData>
      <sheetData sheetId="12" refreshError="1">
        <row r="39">
          <cell r="B39">
            <v>0</v>
          </cell>
          <cell r="C39">
            <v>-3</v>
          </cell>
          <cell r="D39">
            <v>-3</v>
          </cell>
          <cell r="E39">
            <v>-3</v>
          </cell>
          <cell r="F39">
            <v>-3</v>
          </cell>
          <cell r="G39">
            <v>-3</v>
          </cell>
          <cell r="H39">
            <v>-3</v>
          </cell>
        </row>
        <row r="75">
          <cell r="C75">
            <v>-0.13200000000000001</v>
          </cell>
          <cell r="D75">
            <v>-0.24099999999999999</v>
          </cell>
          <cell r="E75">
            <v>-0.24099999999999999</v>
          </cell>
          <cell r="F75">
            <v>-0.24099999999999999</v>
          </cell>
          <cell r="G75">
            <v>-0.24099999999999999</v>
          </cell>
          <cell r="H75">
            <v>-0.24099999999999999</v>
          </cell>
        </row>
        <row r="76">
          <cell r="C76">
            <v>0</v>
          </cell>
          <cell r="D76">
            <v>0</v>
          </cell>
          <cell r="E76">
            <v>0</v>
          </cell>
          <cell r="F76">
            <v>0</v>
          </cell>
          <cell r="G76">
            <v>0</v>
          </cell>
          <cell r="H76">
            <v>0</v>
          </cell>
        </row>
        <row r="77">
          <cell r="C77">
            <v>0</v>
          </cell>
          <cell r="D77">
            <v>-1.7110999999999998E-2</v>
          </cell>
          <cell r="E77">
            <v>-1.7110999999999998E-2</v>
          </cell>
          <cell r="F77">
            <v>-1.7110999999999998E-2</v>
          </cell>
          <cell r="G77">
            <v>-1.7110999999999998E-2</v>
          </cell>
          <cell r="H77">
            <v>-1.7110999999999998E-2</v>
          </cell>
        </row>
        <row r="78">
          <cell r="C78">
            <v>-1.6099999999999996E-2</v>
          </cell>
          <cell r="D78">
            <v>-2.9814E-2</v>
          </cell>
          <cell r="E78">
            <v>-2.9814E-2</v>
          </cell>
          <cell r="F78">
            <v>-2.9814E-2</v>
          </cell>
          <cell r="G78">
            <v>-2.9814E-2</v>
          </cell>
          <cell r="H78">
            <v>-2.9814E-2</v>
          </cell>
        </row>
        <row r="79">
          <cell r="C79">
            <v>-9.9000000000000008E-3</v>
          </cell>
          <cell r="D79">
            <v>-1.8075000000000001E-2</v>
          </cell>
          <cell r="E79">
            <v>-1.8075000000000001E-2</v>
          </cell>
          <cell r="F79">
            <v>-1.8075000000000001E-2</v>
          </cell>
          <cell r="G79">
            <v>-1.8075000000000001E-2</v>
          </cell>
          <cell r="H79">
            <v>-1.8075000000000001E-2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-3.0000000000000001E-3</v>
          </cell>
          <cell r="D88">
            <v>-4.0000000000000001E-3</v>
          </cell>
          <cell r="E88">
            <v>-4.0000000000000001E-3</v>
          </cell>
          <cell r="F88">
            <v>-4.0000000000000001E-3</v>
          </cell>
          <cell r="G88">
            <v>-4.0000000000000001E-3</v>
          </cell>
          <cell r="H88">
            <v>-4.0000000000000001E-3</v>
          </cell>
        </row>
        <row r="89">
          <cell r="C89">
            <v>0</v>
          </cell>
          <cell r="D89">
            <v>0</v>
          </cell>
          <cell r="E89">
            <v>0</v>
          </cell>
          <cell r="F89">
            <v>0</v>
          </cell>
          <cell r="G89">
            <v>0</v>
          </cell>
          <cell r="H89">
            <v>0</v>
          </cell>
        </row>
        <row r="90">
          <cell r="C90">
            <v>-0.05</v>
          </cell>
          <cell r="D90">
            <v>-1.4E-2</v>
          </cell>
          <cell r="E90">
            <v>-1.4E-2</v>
          </cell>
          <cell r="F90">
            <v>-1.4E-2</v>
          </cell>
          <cell r="G90">
            <v>-1.4E-2</v>
          </cell>
          <cell r="H90">
            <v>-1.4E-2</v>
          </cell>
        </row>
        <row r="91">
          <cell r="C91">
            <v>0</v>
          </cell>
          <cell r="D91">
            <v>0</v>
          </cell>
          <cell r="E91">
            <v>0</v>
          </cell>
          <cell r="F91">
            <v>0</v>
          </cell>
          <cell r="G91">
            <v>0</v>
          </cell>
          <cell r="H91">
            <v>0</v>
          </cell>
        </row>
      </sheetData>
      <sheetData sheetId="13" refreshError="1">
        <row r="39">
          <cell r="B39">
            <v>0</v>
          </cell>
          <cell r="C39">
            <v>0</v>
          </cell>
          <cell r="D39">
            <v>-11</v>
          </cell>
          <cell r="E39">
            <v>-11</v>
          </cell>
          <cell r="F39">
            <v>0</v>
          </cell>
          <cell r="G39">
            <v>0</v>
          </cell>
          <cell r="H39">
            <v>0</v>
          </cell>
        </row>
        <row r="75">
          <cell r="C75">
            <v>0</v>
          </cell>
          <cell r="D75">
            <v>-0.627</v>
          </cell>
          <cell r="E75">
            <v>-0.627</v>
          </cell>
          <cell r="F75">
            <v>-0.47099999999999997</v>
          </cell>
          <cell r="G75">
            <v>-2E-3</v>
          </cell>
          <cell r="H75">
            <v>-2E-3</v>
          </cell>
        </row>
        <row r="76">
          <cell r="C76">
            <v>0</v>
          </cell>
          <cell r="D76">
            <v>0</v>
          </cell>
          <cell r="E76">
            <v>0</v>
          </cell>
          <cell r="F76">
            <v>0</v>
          </cell>
          <cell r="G76">
            <v>0</v>
          </cell>
          <cell r="H76">
            <v>0</v>
          </cell>
        </row>
        <row r="77">
          <cell r="C77">
            <v>0</v>
          </cell>
          <cell r="D77">
            <v>-4.4516999999999994E-2</v>
          </cell>
          <cell r="E77">
            <v>-4.4516999999999994E-2</v>
          </cell>
          <cell r="F77">
            <v>-3.3440999999999999E-2</v>
          </cell>
          <cell r="G77">
            <v>-1.4199999999999998E-4</v>
          </cell>
          <cell r="H77">
            <v>-1.4199999999999998E-4</v>
          </cell>
        </row>
        <row r="78">
          <cell r="C78">
            <v>0</v>
          </cell>
          <cell r="D78">
            <v>-9.5458000000000001E-2</v>
          </cell>
          <cell r="E78">
            <v>-9.5458000000000001E-2</v>
          </cell>
          <cell r="F78">
            <v>-7.123400000000002E-2</v>
          </cell>
          <cell r="G78">
            <v>-7.0800000000000008E-4</v>
          </cell>
          <cell r="H78">
            <v>-7.0800000000000008E-4</v>
          </cell>
        </row>
        <row r="79">
          <cell r="C79">
            <v>0</v>
          </cell>
          <cell r="D79">
            <v>-4.7024999999999997E-2</v>
          </cell>
          <cell r="E79">
            <v>-4.7024999999999997E-2</v>
          </cell>
          <cell r="F79">
            <v>-3.5324999999999995E-2</v>
          </cell>
          <cell r="G79">
            <v>-1.4999999999999999E-4</v>
          </cell>
          <cell r="H79">
            <v>-1.4999999999999999E-4</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-0.14000000000000001</v>
          </cell>
          <cell r="E90">
            <v>-0.14000000000000001</v>
          </cell>
          <cell r="F90">
            <v>-0.106</v>
          </cell>
          <cell r="G90">
            <v>0</v>
          </cell>
          <cell r="H90">
            <v>0</v>
          </cell>
        </row>
        <row r="91">
          <cell r="C91">
            <v>0</v>
          </cell>
          <cell r="D91">
            <v>0</v>
          </cell>
          <cell r="E91">
            <v>0</v>
          </cell>
          <cell r="F91">
            <v>0</v>
          </cell>
          <cell r="G91">
            <v>0</v>
          </cell>
          <cell r="H91">
            <v>0</v>
          </cell>
        </row>
      </sheetData>
      <sheetData sheetId="14" refreshError="1">
        <row r="39">
          <cell r="B39">
            <v>0</v>
          </cell>
          <cell r="C39">
            <v>0</v>
          </cell>
          <cell r="D39">
            <v>-1</v>
          </cell>
          <cell r="E39">
            <v>-1</v>
          </cell>
          <cell r="F39">
            <v>-1</v>
          </cell>
          <cell r="G39">
            <v>-1</v>
          </cell>
          <cell r="H39">
            <v>-1</v>
          </cell>
        </row>
        <row r="75">
          <cell r="C75">
            <v>0</v>
          </cell>
          <cell r="D75">
            <v>-5.6000000000000001E-2</v>
          </cell>
          <cell r="E75">
            <v>-5.6000000000000001E-2</v>
          </cell>
          <cell r="F75">
            <v>-5.6000000000000001E-2</v>
          </cell>
          <cell r="G75">
            <v>-5.6000000000000001E-2</v>
          </cell>
          <cell r="H75">
            <v>-5.6000000000000001E-2</v>
          </cell>
        </row>
        <row r="76">
          <cell r="C76">
            <v>0</v>
          </cell>
          <cell r="D76">
            <v>0</v>
          </cell>
          <cell r="E76">
            <v>0</v>
          </cell>
          <cell r="F76">
            <v>0</v>
          </cell>
          <cell r="G76">
            <v>0</v>
          </cell>
          <cell r="H76">
            <v>0</v>
          </cell>
        </row>
        <row r="77">
          <cell r="C77">
            <v>0</v>
          </cell>
          <cell r="D77">
            <v>-3.9759999999999995E-3</v>
          </cell>
          <cell r="E77">
            <v>-3.9759999999999995E-3</v>
          </cell>
          <cell r="F77">
            <v>-3.9759999999999995E-3</v>
          </cell>
          <cell r="G77">
            <v>-3.9759999999999995E-3</v>
          </cell>
          <cell r="H77">
            <v>-3.9759999999999995E-3</v>
          </cell>
        </row>
        <row r="78">
          <cell r="C78">
            <v>0</v>
          </cell>
          <cell r="D78">
            <v>-8.8240000000000002E-3</v>
          </cell>
          <cell r="E78">
            <v>-8.8240000000000002E-3</v>
          </cell>
          <cell r="F78">
            <v>-8.8240000000000002E-3</v>
          </cell>
          <cell r="G78">
            <v>-8.8240000000000002E-3</v>
          </cell>
          <cell r="H78">
            <v>-8.8240000000000002E-3</v>
          </cell>
        </row>
        <row r="79">
          <cell r="C79">
            <v>0</v>
          </cell>
          <cell r="D79">
            <v>-4.2000000000000006E-3</v>
          </cell>
          <cell r="E79">
            <v>-4.2000000000000006E-3</v>
          </cell>
          <cell r="F79">
            <v>-4.2000000000000006E-3</v>
          </cell>
          <cell r="G79">
            <v>-4.2000000000000006E-3</v>
          </cell>
          <cell r="H79">
            <v>-4.2000000000000006E-3</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-0.05</v>
          </cell>
          <cell r="E90">
            <v>-0.05</v>
          </cell>
          <cell r="F90">
            <v>-0.05</v>
          </cell>
          <cell r="G90">
            <v>-0.05</v>
          </cell>
          <cell r="H90">
            <v>-0.05</v>
          </cell>
        </row>
        <row r="91">
          <cell r="C91">
            <v>0</v>
          </cell>
          <cell r="D91">
            <v>0</v>
          </cell>
          <cell r="E91">
            <v>0</v>
          </cell>
          <cell r="F91">
            <v>0</v>
          </cell>
          <cell r="G91">
            <v>0</v>
          </cell>
          <cell r="H91">
            <v>0</v>
          </cell>
        </row>
      </sheetData>
      <sheetData sheetId="15" refreshError="1">
        <row r="39">
          <cell r="B39">
            <v>0</v>
          </cell>
          <cell r="C39">
            <v>0</v>
          </cell>
          <cell r="D39">
            <v>-5</v>
          </cell>
          <cell r="E39">
            <v>-5</v>
          </cell>
          <cell r="F39">
            <v>-5</v>
          </cell>
          <cell r="G39">
            <v>-5</v>
          </cell>
          <cell r="H39">
            <v>-5</v>
          </cell>
        </row>
        <row r="75">
          <cell r="C75">
            <v>0</v>
          </cell>
          <cell r="D75">
            <v>-0.13200000000000001</v>
          </cell>
          <cell r="E75">
            <v>-0.26400000000000001</v>
          </cell>
          <cell r="F75">
            <v>-0.26400000000000001</v>
          </cell>
          <cell r="G75">
            <v>-0.26400000000000001</v>
          </cell>
          <cell r="H75">
            <v>-0.26400000000000001</v>
          </cell>
        </row>
        <row r="76">
          <cell r="C76">
            <v>0</v>
          </cell>
          <cell r="D76">
            <v>0</v>
          </cell>
          <cell r="E76">
            <v>0</v>
          </cell>
          <cell r="F76">
            <v>0</v>
          </cell>
          <cell r="G76">
            <v>0</v>
          </cell>
          <cell r="H76">
            <v>0</v>
          </cell>
        </row>
        <row r="77">
          <cell r="C77">
            <v>0</v>
          </cell>
          <cell r="D77">
            <v>-9.3720000000000001E-3</v>
          </cell>
          <cell r="E77">
            <v>-1.8744E-2</v>
          </cell>
          <cell r="F77">
            <v>-1.8744E-2</v>
          </cell>
          <cell r="G77">
            <v>-1.8744E-2</v>
          </cell>
          <cell r="H77">
            <v>-1.8744E-2</v>
          </cell>
        </row>
        <row r="78">
          <cell r="C78">
            <v>0</v>
          </cell>
          <cell r="D78">
            <v>-2.1728000000000004E-2</v>
          </cell>
          <cell r="E78">
            <v>-4.4456000000000009E-2</v>
          </cell>
          <cell r="F78">
            <v>-4.4456000000000009E-2</v>
          </cell>
          <cell r="G78">
            <v>-4.4456000000000009E-2</v>
          </cell>
          <cell r="H78">
            <v>-4.4456000000000009E-2</v>
          </cell>
        </row>
        <row r="79">
          <cell r="C79">
            <v>0</v>
          </cell>
          <cell r="D79">
            <v>-9.9000000000000008E-3</v>
          </cell>
          <cell r="E79">
            <v>-1.9800000000000002E-2</v>
          </cell>
          <cell r="F79">
            <v>-1.9800000000000002E-2</v>
          </cell>
          <cell r="G79">
            <v>-1.9800000000000002E-2</v>
          </cell>
          <cell r="H79">
            <v>-1.9800000000000002E-2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0.21</v>
          </cell>
          <cell r="F88">
            <v>0.21</v>
          </cell>
          <cell r="G88">
            <v>0.21</v>
          </cell>
          <cell r="H88">
            <v>0.21</v>
          </cell>
        </row>
        <row r="89">
          <cell r="C89">
            <v>0</v>
          </cell>
          <cell r="D89">
            <v>0</v>
          </cell>
          <cell r="E89">
            <v>0</v>
          </cell>
          <cell r="F89">
            <v>0</v>
          </cell>
          <cell r="G89">
            <v>0</v>
          </cell>
          <cell r="H89">
            <v>0</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16" refreshError="1">
        <row r="39">
          <cell r="B39">
            <v>0</v>
          </cell>
          <cell r="C39">
            <v>0</v>
          </cell>
          <cell r="D39">
            <v>-5</v>
          </cell>
          <cell r="E39">
            <v>-5</v>
          </cell>
          <cell r="F39">
            <v>-5</v>
          </cell>
          <cell r="G39">
            <v>-5</v>
          </cell>
          <cell r="H39">
            <v>-5</v>
          </cell>
        </row>
        <row r="75">
          <cell r="C75">
            <v>0</v>
          </cell>
          <cell r="D75">
            <v>-0.26800000000000002</v>
          </cell>
          <cell r="E75">
            <v>-0.26800000000000002</v>
          </cell>
          <cell r="F75">
            <v>-0.26800000000000002</v>
          </cell>
          <cell r="G75">
            <v>-0.26800000000000002</v>
          </cell>
          <cell r="H75">
            <v>-0.26800000000000002</v>
          </cell>
        </row>
        <row r="76">
          <cell r="C76">
            <v>0</v>
          </cell>
          <cell r="D76">
            <v>0</v>
          </cell>
          <cell r="E76">
            <v>0</v>
          </cell>
          <cell r="F76">
            <v>0</v>
          </cell>
          <cell r="G76">
            <v>0</v>
          </cell>
          <cell r="H76">
            <v>0</v>
          </cell>
        </row>
        <row r="77">
          <cell r="C77">
            <v>0</v>
          </cell>
          <cell r="D77">
            <v>-1.9028E-2</v>
          </cell>
          <cell r="E77">
            <v>-1.9028E-2</v>
          </cell>
          <cell r="F77">
            <v>-1.9028E-2</v>
          </cell>
          <cell r="G77">
            <v>-1.9028E-2</v>
          </cell>
          <cell r="H77">
            <v>-1.9028E-2</v>
          </cell>
        </row>
        <row r="78">
          <cell r="C78">
            <v>0</v>
          </cell>
          <cell r="D78">
            <v>-4.3872000000000008E-2</v>
          </cell>
          <cell r="E78">
            <v>-4.3872000000000008E-2</v>
          </cell>
          <cell r="F78">
            <v>-4.3872000000000008E-2</v>
          </cell>
          <cell r="G78">
            <v>-4.3872000000000008E-2</v>
          </cell>
          <cell r="H78">
            <v>-4.3872000000000008E-2</v>
          </cell>
        </row>
        <row r="79">
          <cell r="C79">
            <v>0</v>
          </cell>
          <cell r="D79">
            <v>-2.0099999999999996E-2</v>
          </cell>
          <cell r="E79">
            <v>-2.0099999999999996E-2</v>
          </cell>
          <cell r="F79">
            <v>-2.0099999999999996E-2</v>
          </cell>
          <cell r="G79">
            <v>-2.0099999999999996E-2</v>
          </cell>
          <cell r="H79">
            <v>-2.0099999999999996E-2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17" refreshError="1">
        <row r="39">
          <cell r="B39">
            <v>0</v>
          </cell>
          <cell r="C39">
            <v>0</v>
          </cell>
          <cell r="D39">
            <v>0</v>
          </cell>
          <cell r="E39">
            <v>0</v>
          </cell>
          <cell r="F39">
            <v>0</v>
          </cell>
          <cell r="G39">
            <v>0</v>
          </cell>
          <cell r="H39">
            <v>0</v>
          </cell>
        </row>
        <row r="75">
          <cell r="C75">
            <v>0</v>
          </cell>
          <cell r="D75">
            <v>0</v>
          </cell>
          <cell r="E75">
            <v>0</v>
          </cell>
          <cell r="F75">
            <v>0</v>
          </cell>
          <cell r="G75">
            <v>0</v>
          </cell>
          <cell r="H75">
            <v>0</v>
          </cell>
        </row>
        <row r="76">
          <cell r="C76">
            <v>0</v>
          </cell>
          <cell r="D76">
            <v>0</v>
          </cell>
          <cell r="E76">
            <v>0</v>
          </cell>
          <cell r="F76">
            <v>0</v>
          </cell>
          <cell r="G76">
            <v>0</v>
          </cell>
          <cell r="H76">
            <v>0</v>
          </cell>
        </row>
        <row r="77">
          <cell r="C77">
            <v>0</v>
          </cell>
          <cell r="D77">
            <v>0</v>
          </cell>
          <cell r="E77">
            <v>0</v>
          </cell>
          <cell r="F77">
            <v>0</v>
          </cell>
          <cell r="G77">
            <v>0</v>
          </cell>
          <cell r="H77">
            <v>0</v>
          </cell>
        </row>
        <row r="78">
          <cell r="C78">
            <v>0</v>
          </cell>
          <cell r="D78">
            <v>0</v>
          </cell>
          <cell r="E78">
            <v>0</v>
          </cell>
          <cell r="F78">
            <v>0</v>
          </cell>
          <cell r="G78">
            <v>0</v>
          </cell>
          <cell r="H78">
            <v>0</v>
          </cell>
        </row>
        <row r="79">
          <cell r="C79">
            <v>0</v>
          </cell>
          <cell r="D79">
            <v>0</v>
          </cell>
          <cell r="E79">
            <v>0</v>
          </cell>
          <cell r="F79">
            <v>0</v>
          </cell>
          <cell r="G79">
            <v>0</v>
          </cell>
          <cell r="H79">
            <v>0</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-5.0999999999999996</v>
          </cell>
          <cell r="D90">
            <v>-4.4189999999999996</v>
          </cell>
          <cell r="E90">
            <v>-4.4189999999999996</v>
          </cell>
          <cell r="F90">
            <v>-4.4189999999999996</v>
          </cell>
          <cell r="G90">
            <v>-4.4189999999999996</v>
          </cell>
          <cell r="H90">
            <v>-4.4189999999999996</v>
          </cell>
        </row>
        <row r="91">
          <cell r="C91">
            <v>0</v>
          </cell>
          <cell r="D91">
            <v>0</v>
          </cell>
          <cell r="E91">
            <v>0</v>
          </cell>
          <cell r="F91">
            <v>0</v>
          </cell>
          <cell r="G91">
            <v>0</v>
          </cell>
          <cell r="H91">
            <v>0</v>
          </cell>
        </row>
      </sheetData>
      <sheetData sheetId="18" refreshError="1">
        <row r="39">
          <cell r="B39">
            <v>0</v>
          </cell>
          <cell r="C39">
            <v>0</v>
          </cell>
          <cell r="D39">
            <v>-8</v>
          </cell>
          <cell r="E39">
            <v>-8</v>
          </cell>
          <cell r="F39">
            <v>-8</v>
          </cell>
          <cell r="G39">
            <v>-8</v>
          </cell>
          <cell r="H39">
            <v>-8</v>
          </cell>
        </row>
        <row r="75">
          <cell r="C75">
            <v>-0.26400000000000001</v>
          </cell>
          <cell r="D75">
            <v>-0.54400000000000004</v>
          </cell>
          <cell r="E75">
            <v>-0.54400000000000004</v>
          </cell>
          <cell r="F75">
            <v>-0.54400000000000004</v>
          </cell>
          <cell r="G75">
            <v>-0.54400000000000004</v>
          </cell>
          <cell r="H75">
            <v>-0.54400000000000004</v>
          </cell>
        </row>
        <row r="76">
          <cell r="C76">
            <v>0</v>
          </cell>
          <cell r="D76">
            <v>0</v>
          </cell>
          <cell r="E76">
            <v>0</v>
          </cell>
          <cell r="F76">
            <v>0</v>
          </cell>
          <cell r="G76">
            <v>0</v>
          </cell>
          <cell r="H76">
            <v>0</v>
          </cell>
        </row>
        <row r="77">
          <cell r="C77">
            <v>0</v>
          </cell>
          <cell r="D77">
            <v>-3.8623999999999999E-2</v>
          </cell>
          <cell r="E77">
            <v>-3.8623999999999999E-2</v>
          </cell>
          <cell r="F77">
            <v>-3.8623999999999999E-2</v>
          </cell>
          <cell r="G77">
            <v>-3.8623999999999999E-2</v>
          </cell>
          <cell r="H77">
            <v>-3.8623999999999999E-2</v>
          </cell>
        </row>
        <row r="78">
          <cell r="C78">
            <v>-3.6199999999999996E-2</v>
          </cell>
          <cell r="D78">
            <v>-7.9576000000000008E-2</v>
          </cell>
          <cell r="E78">
            <v>-7.9576000000000008E-2</v>
          </cell>
          <cell r="F78">
            <v>-7.9576000000000008E-2</v>
          </cell>
          <cell r="G78">
            <v>-7.9576000000000008E-2</v>
          </cell>
          <cell r="H78">
            <v>-7.9576000000000008E-2</v>
          </cell>
        </row>
        <row r="79">
          <cell r="C79">
            <v>-1.9800000000000002E-2</v>
          </cell>
          <cell r="D79">
            <v>-4.0799999999999996E-2</v>
          </cell>
          <cell r="E79">
            <v>-4.0799999999999996E-2</v>
          </cell>
          <cell r="F79">
            <v>-4.0799999999999996E-2</v>
          </cell>
          <cell r="G79">
            <v>-4.0799999999999996E-2</v>
          </cell>
          <cell r="H79">
            <v>-4.0799999999999996E-2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19" refreshError="1">
        <row r="39">
          <cell r="B39">
            <v>0</v>
          </cell>
          <cell r="C39">
            <v>0</v>
          </cell>
          <cell r="D39">
            <v>-58</v>
          </cell>
          <cell r="E39">
            <v>-58</v>
          </cell>
          <cell r="F39">
            <v>-58</v>
          </cell>
          <cell r="G39">
            <v>-58</v>
          </cell>
          <cell r="H39">
            <v>-58</v>
          </cell>
        </row>
        <row r="75">
          <cell r="C75">
            <v>0</v>
          </cell>
          <cell r="D75">
            <v>-3.0379999999999998</v>
          </cell>
          <cell r="E75">
            <v>-3.0379999999999998</v>
          </cell>
          <cell r="F75">
            <v>-3.0379999999999998</v>
          </cell>
          <cell r="G75">
            <v>-3.0379999999999998</v>
          </cell>
          <cell r="H75">
            <v>-3.0379999999999998</v>
          </cell>
        </row>
        <row r="76">
          <cell r="C76">
            <v>0</v>
          </cell>
          <cell r="D76">
            <v>0</v>
          </cell>
          <cell r="E76">
            <v>0</v>
          </cell>
          <cell r="F76">
            <v>0</v>
          </cell>
          <cell r="G76">
            <v>0</v>
          </cell>
          <cell r="H76">
            <v>0</v>
          </cell>
        </row>
        <row r="77">
          <cell r="C77">
            <v>0</v>
          </cell>
          <cell r="D77">
            <v>-0.21569799999999997</v>
          </cell>
          <cell r="E77">
            <v>-0.21569799999999997</v>
          </cell>
          <cell r="F77">
            <v>-0.21569799999999997</v>
          </cell>
          <cell r="G77">
            <v>-0.21569799999999997</v>
          </cell>
          <cell r="H77">
            <v>-0.21569799999999997</v>
          </cell>
        </row>
        <row r="78">
          <cell r="C78">
            <v>0</v>
          </cell>
          <cell r="D78">
            <v>-0.494452</v>
          </cell>
          <cell r="E78">
            <v>-0.494452</v>
          </cell>
          <cell r="F78">
            <v>-0.494452</v>
          </cell>
          <cell r="G78">
            <v>-0.494452</v>
          </cell>
          <cell r="H78">
            <v>-0.494452</v>
          </cell>
        </row>
        <row r="79">
          <cell r="C79">
            <v>0</v>
          </cell>
          <cell r="D79">
            <v>-0.22785</v>
          </cell>
          <cell r="E79">
            <v>-0.22785</v>
          </cell>
          <cell r="F79">
            <v>-0.22785</v>
          </cell>
          <cell r="G79">
            <v>-0.22785</v>
          </cell>
          <cell r="H79">
            <v>-0.22785</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-1.74</v>
          </cell>
          <cell r="E90">
            <v>-1.64</v>
          </cell>
          <cell r="F90">
            <v>-1.64</v>
          </cell>
          <cell r="G90">
            <v>-1.64</v>
          </cell>
          <cell r="H90">
            <v>-1.64</v>
          </cell>
        </row>
        <row r="91">
          <cell r="C91">
            <v>0</v>
          </cell>
          <cell r="D91">
            <v>0</v>
          </cell>
          <cell r="E91">
            <v>0</v>
          </cell>
          <cell r="F91">
            <v>0</v>
          </cell>
          <cell r="G91">
            <v>0</v>
          </cell>
          <cell r="H91">
            <v>0</v>
          </cell>
        </row>
      </sheetData>
      <sheetData sheetId="20" refreshError="1">
        <row r="39">
          <cell r="B39">
            <v>0</v>
          </cell>
          <cell r="C39">
            <v>0</v>
          </cell>
          <cell r="D39">
            <v>-15</v>
          </cell>
          <cell r="E39">
            <v>-15</v>
          </cell>
          <cell r="F39">
            <v>-15</v>
          </cell>
          <cell r="G39">
            <v>-15</v>
          </cell>
          <cell r="H39">
            <v>-15</v>
          </cell>
        </row>
        <row r="75">
          <cell r="C75">
            <v>0</v>
          </cell>
          <cell r="D75">
            <v>-0.871</v>
          </cell>
          <cell r="E75">
            <v>-0.871</v>
          </cell>
          <cell r="F75">
            <v>-0.871</v>
          </cell>
          <cell r="G75">
            <v>-0.871</v>
          </cell>
          <cell r="H75">
            <v>-0.871</v>
          </cell>
        </row>
        <row r="76">
          <cell r="C76">
            <v>0</v>
          </cell>
          <cell r="D76">
            <v>0</v>
          </cell>
          <cell r="E76">
            <v>0</v>
          </cell>
          <cell r="F76">
            <v>0</v>
          </cell>
          <cell r="G76">
            <v>0</v>
          </cell>
          <cell r="H76">
            <v>0</v>
          </cell>
        </row>
        <row r="77">
          <cell r="C77">
            <v>0</v>
          </cell>
          <cell r="D77">
            <v>-6.1840999999999993E-2</v>
          </cell>
          <cell r="E77">
            <v>-6.1840999999999993E-2</v>
          </cell>
          <cell r="F77">
            <v>-6.1840999999999993E-2</v>
          </cell>
          <cell r="G77">
            <v>-6.1840999999999993E-2</v>
          </cell>
          <cell r="H77">
            <v>-6.1840999999999993E-2</v>
          </cell>
        </row>
        <row r="78">
          <cell r="C78">
            <v>0</v>
          </cell>
          <cell r="D78">
            <v>-0.127834</v>
          </cell>
          <cell r="E78">
            <v>-0.127834</v>
          </cell>
          <cell r="F78">
            <v>-0.127834</v>
          </cell>
          <cell r="G78">
            <v>-0.127834</v>
          </cell>
          <cell r="H78">
            <v>-0.127834</v>
          </cell>
        </row>
        <row r="79">
          <cell r="C79">
            <v>0</v>
          </cell>
          <cell r="D79">
            <v>-6.5325000000000008E-2</v>
          </cell>
          <cell r="E79">
            <v>-6.5325000000000008E-2</v>
          </cell>
          <cell r="F79">
            <v>-6.5325000000000008E-2</v>
          </cell>
          <cell r="G79">
            <v>-6.5325000000000008E-2</v>
          </cell>
          <cell r="H79">
            <v>-6.5325000000000008E-2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21" refreshError="1">
        <row r="39">
          <cell r="B39">
            <v>0</v>
          </cell>
          <cell r="C39">
            <v>0</v>
          </cell>
          <cell r="D39">
            <v>-4</v>
          </cell>
          <cell r="E39">
            <v>-4</v>
          </cell>
          <cell r="F39">
            <v>-4</v>
          </cell>
          <cell r="G39">
            <v>-4</v>
          </cell>
          <cell r="H39">
            <v>-4</v>
          </cell>
        </row>
        <row r="75">
          <cell r="C75">
            <v>0</v>
          </cell>
          <cell r="D75">
            <v>-0.23200000000000001</v>
          </cell>
          <cell r="E75">
            <v>-0.23200000000000001</v>
          </cell>
          <cell r="F75">
            <v>-0.23200000000000001</v>
          </cell>
          <cell r="G75">
            <v>-0.23200000000000001</v>
          </cell>
          <cell r="H75">
            <v>-0.23200000000000001</v>
          </cell>
        </row>
        <row r="76">
          <cell r="C76">
            <v>0</v>
          </cell>
          <cell r="D76">
            <v>0</v>
          </cell>
          <cell r="E76">
            <v>0</v>
          </cell>
          <cell r="F76">
            <v>0</v>
          </cell>
          <cell r="G76">
            <v>0</v>
          </cell>
          <cell r="H76">
            <v>0</v>
          </cell>
        </row>
        <row r="77">
          <cell r="C77">
            <v>0</v>
          </cell>
          <cell r="D77">
            <v>-1.6471999999999997E-2</v>
          </cell>
          <cell r="E77">
            <v>-1.6471999999999997E-2</v>
          </cell>
          <cell r="F77">
            <v>-1.6471999999999997E-2</v>
          </cell>
          <cell r="G77">
            <v>-1.6471999999999997E-2</v>
          </cell>
          <cell r="H77">
            <v>-1.6471999999999997E-2</v>
          </cell>
        </row>
        <row r="78">
          <cell r="C78">
            <v>0</v>
          </cell>
          <cell r="D78">
            <v>-3.4128000000000006E-2</v>
          </cell>
          <cell r="E78">
            <v>-3.4128000000000006E-2</v>
          </cell>
          <cell r="F78">
            <v>-3.4128000000000006E-2</v>
          </cell>
          <cell r="G78">
            <v>-3.4128000000000006E-2</v>
          </cell>
          <cell r="H78">
            <v>-3.4128000000000006E-2</v>
          </cell>
        </row>
        <row r="79">
          <cell r="C79">
            <v>0</v>
          </cell>
          <cell r="D79">
            <v>-1.7399999999999999E-2</v>
          </cell>
          <cell r="E79">
            <v>-1.7399999999999999E-2</v>
          </cell>
          <cell r="F79">
            <v>-1.7399999999999999E-2</v>
          </cell>
          <cell r="G79">
            <v>-1.7399999999999999E-2</v>
          </cell>
          <cell r="H79">
            <v>-1.7399999999999999E-2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22" refreshError="1">
        <row r="39">
          <cell r="B39">
            <v>0</v>
          </cell>
          <cell r="C39">
            <v>-6</v>
          </cell>
          <cell r="D39">
            <v>-6</v>
          </cell>
          <cell r="E39">
            <v>-6</v>
          </cell>
          <cell r="F39">
            <v>-6</v>
          </cell>
          <cell r="G39">
            <v>-6</v>
          </cell>
          <cell r="H39">
            <v>-6</v>
          </cell>
        </row>
        <row r="75">
          <cell r="C75">
            <v>0</v>
          </cell>
          <cell r="D75">
            <v>-0.34799999999999998</v>
          </cell>
          <cell r="E75">
            <v>-0.34799999999999998</v>
          </cell>
          <cell r="F75">
            <v>-0.34799999999999998</v>
          </cell>
          <cell r="G75">
            <v>-0.34799999999999998</v>
          </cell>
          <cell r="H75">
            <v>-0.34799999999999998</v>
          </cell>
        </row>
        <row r="76">
          <cell r="C76">
            <v>0</v>
          </cell>
          <cell r="D76">
            <v>0</v>
          </cell>
          <cell r="E76">
            <v>0</v>
          </cell>
          <cell r="F76">
            <v>0</v>
          </cell>
          <cell r="G76">
            <v>0</v>
          </cell>
          <cell r="H76">
            <v>0</v>
          </cell>
        </row>
        <row r="77">
          <cell r="C77">
            <v>0</v>
          </cell>
          <cell r="D77">
            <v>-2.4707999999999997E-2</v>
          </cell>
          <cell r="E77">
            <v>-2.4707999999999997E-2</v>
          </cell>
          <cell r="F77">
            <v>-2.4707999999999997E-2</v>
          </cell>
          <cell r="G77">
            <v>-2.4707999999999997E-2</v>
          </cell>
          <cell r="H77">
            <v>-2.4707999999999997E-2</v>
          </cell>
        </row>
        <row r="78">
          <cell r="C78">
            <v>0</v>
          </cell>
          <cell r="D78">
            <v>-5.1192000000000001E-2</v>
          </cell>
          <cell r="E78">
            <v>-5.1192000000000001E-2</v>
          </cell>
          <cell r="F78">
            <v>-5.1192000000000001E-2</v>
          </cell>
          <cell r="G78">
            <v>-5.1192000000000001E-2</v>
          </cell>
          <cell r="H78">
            <v>-5.1192000000000001E-2</v>
          </cell>
        </row>
        <row r="79">
          <cell r="C79">
            <v>0</v>
          </cell>
          <cell r="D79">
            <v>-2.6099999999999998E-2</v>
          </cell>
          <cell r="E79">
            <v>-2.6099999999999998E-2</v>
          </cell>
          <cell r="F79">
            <v>-2.6099999999999998E-2</v>
          </cell>
          <cell r="G79">
            <v>-2.6099999999999998E-2</v>
          </cell>
          <cell r="H79">
            <v>-2.6099999999999998E-2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23" refreshError="1">
        <row r="39">
          <cell r="B39">
            <v>0</v>
          </cell>
          <cell r="C39">
            <v>-2</v>
          </cell>
          <cell r="D39">
            <v>-2</v>
          </cell>
          <cell r="E39">
            <v>-2</v>
          </cell>
          <cell r="F39">
            <v>-2</v>
          </cell>
          <cell r="G39">
            <v>-2</v>
          </cell>
          <cell r="H39">
            <v>-2</v>
          </cell>
        </row>
        <row r="75">
          <cell r="C75">
            <v>-4.2999999999999997E-2</v>
          </cell>
          <cell r="D75">
            <v>-7.5999999999999998E-2</v>
          </cell>
          <cell r="E75">
            <v>-7.5999999999999998E-2</v>
          </cell>
          <cell r="F75">
            <v>-7.5999999999999998E-2</v>
          </cell>
          <cell r="G75">
            <v>-7.5999999999999998E-2</v>
          </cell>
          <cell r="H75">
            <v>-7.5999999999999998E-2</v>
          </cell>
        </row>
        <row r="76">
          <cell r="C76">
            <v>-0.11600000000000001</v>
          </cell>
          <cell r="D76">
            <v>-7.4999999999999997E-2</v>
          </cell>
          <cell r="E76">
            <v>-7.4999999999999997E-2</v>
          </cell>
          <cell r="F76">
            <v>-7.4999999999999997E-2</v>
          </cell>
          <cell r="G76">
            <v>-7.4999999999999997E-2</v>
          </cell>
          <cell r="H76">
            <v>-7.4999999999999997E-2</v>
          </cell>
        </row>
        <row r="77">
          <cell r="C77">
            <v>0</v>
          </cell>
          <cell r="D77">
            <v>-1.0720999999999998E-2</v>
          </cell>
          <cell r="E77">
            <v>-1.0720999999999998E-2</v>
          </cell>
          <cell r="F77">
            <v>-1.0720999999999998E-2</v>
          </cell>
          <cell r="G77">
            <v>-1.0720999999999998E-2</v>
          </cell>
          <cell r="H77">
            <v>-1.0720999999999998E-2</v>
          </cell>
        </row>
        <row r="78">
          <cell r="C78">
            <v>-1.0075000000000001E-2</v>
          </cell>
          <cell r="D78">
            <v>-1.7954000000000005E-2</v>
          </cell>
          <cell r="E78">
            <v>-1.7954000000000005E-2</v>
          </cell>
          <cell r="F78">
            <v>-1.7954000000000005E-2</v>
          </cell>
          <cell r="G78">
            <v>-1.7954000000000005E-2</v>
          </cell>
          <cell r="H78">
            <v>-1.7954000000000005E-2</v>
          </cell>
        </row>
        <row r="79">
          <cell r="C79">
            <v>-1.1924999999999998E-2</v>
          </cell>
          <cell r="D79">
            <v>-1.1325E-2</v>
          </cell>
          <cell r="E79">
            <v>-1.1325E-2</v>
          </cell>
          <cell r="F79">
            <v>-1.1325E-2</v>
          </cell>
          <cell r="G79">
            <v>-1.1325E-2</v>
          </cell>
          <cell r="H79">
            <v>-1.1325E-2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-5.7000000000000002E-2</v>
          </cell>
          <cell r="D90">
            <v>-5.7000000000000002E-2</v>
          </cell>
          <cell r="E90">
            <v>-5.7000000000000002E-2</v>
          </cell>
          <cell r="F90">
            <v>-5.7000000000000002E-2</v>
          </cell>
          <cell r="G90">
            <v>-5.7000000000000002E-2</v>
          </cell>
          <cell r="H90">
            <v>-5.7000000000000002E-2</v>
          </cell>
        </row>
        <row r="91">
          <cell r="C91">
            <v>0</v>
          </cell>
          <cell r="D91">
            <v>0</v>
          </cell>
          <cell r="E91">
            <v>0</v>
          </cell>
          <cell r="F91">
            <v>0</v>
          </cell>
          <cell r="G91">
            <v>0</v>
          </cell>
          <cell r="H91">
            <v>0</v>
          </cell>
        </row>
      </sheetData>
      <sheetData sheetId="24" refreshError="1">
        <row r="39">
          <cell r="B39">
            <v>0</v>
          </cell>
          <cell r="C39">
            <v>0</v>
          </cell>
          <cell r="D39">
            <v>-4</v>
          </cell>
          <cell r="E39">
            <v>-4</v>
          </cell>
          <cell r="F39">
            <v>-4</v>
          </cell>
          <cell r="G39">
            <v>-4</v>
          </cell>
          <cell r="H39">
            <v>-4</v>
          </cell>
        </row>
        <row r="75">
          <cell r="C75">
            <v>0</v>
          </cell>
          <cell r="D75">
            <v>-0.28399999999999997</v>
          </cell>
          <cell r="E75">
            <v>-0.28399999999999997</v>
          </cell>
          <cell r="F75">
            <v>-0.28399999999999997</v>
          </cell>
          <cell r="G75">
            <v>-0.28399999999999997</v>
          </cell>
          <cell r="H75">
            <v>-0.28399999999999997</v>
          </cell>
        </row>
        <row r="76">
          <cell r="C76">
            <v>-1.7999999999999999E-2</v>
          </cell>
          <cell r="D76">
            <v>-1.7999999999999999E-2</v>
          </cell>
          <cell r="E76">
            <v>-1.7999999999999999E-2</v>
          </cell>
          <cell r="F76">
            <v>-1.7999999999999999E-2</v>
          </cell>
          <cell r="G76">
            <v>-1.7999999999999999E-2</v>
          </cell>
          <cell r="H76">
            <v>-1.7999999999999999E-2</v>
          </cell>
        </row>
        <row r="77">
          <cell r="C77">
            <v>0</v>
          </cell>
          <cell r="D77">
            <v>-2.1441999999999996E-2</v>
          </cell>
          <cell r="E77">
            <v>-2.1441999999999996E-2</v>
          </cell>
          <cell r="F77">
            <v>-2.1441999999999996E-2</v>
          </cell>
          <cell r="G77">
            <v>-2.1441999999999996E-2</v>
          </cell>
          <cell r="H77">
            <v>-2.1441999999999996E-2</v>
          </cell>
        </row>
        <row r="78">
          <cell r="C78">
            <v>3.4999999999999983E-4</v>
          </cell>
          <cell r="D78">
            <v>-3.9907999999999999E-2</v>
          </cell>
          <cell r="E78">
            <v>-3.9907999999999999E-2</v>
          </cell>
          <cell r="F78">
            <v>-3.9907999999999999E-2</v>
          </cell>
          <cell r="G78">
            <v>-3.9907999999999999E-2</v>
          </cell>
          <cell r="H78">
            <v>-3.9907999999999999E-2</v>
          </cell>
        </row>
        <row r="79">
          <cell r="C79">
            <v>-1.3499999999999999E-3</v>
          </cell>
          <cell r="D79">
            <v>-2.265E-2</v>
          </cell>
          <cell r="E79">
            <v>-2.265E-2</v>
          </cell>
          <cell r="F79">
            <v>-2.265E-2</v>
          </cell>
          <cell r="G79">
            <v>-2.265E-2</v>
          </cell>
          <cell r="H79">
            <v>-2.265E-2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-2.5000000000000001E-2</v>
          </cell>
          <cell r="E90">
            <v>-2.5000000000000001E-2</v>
          </cell>
          <cell r="F90">
            <v>-2.5000000000000001E-2</v>
          </cell>
          <cell r="G90">
            <v>-2.5000000000000001E-2</v>
          </cell>
          <cell r="H90">
            <v>-2.5000000000000001E-2</v>
          </cell>
        </row>
        <row r="91">
          <cell r="C91">
            <v>0</v>
          </cell>
          <cell r="D91">
            <v>0</v>
          </cell>
          <cell r="E91">
            <v>0</v>
          </cell>
          <cell r="F91">
            <v>0</v>
          </cell>
          <cell r="G91">
            <v>0</v>
          </cell>
          <cell r="H91">
            <v>0</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tails"/>
      <sheetName val="Summary"/>
      <sheetName val="Sheet2"/>
      <sheetName val="COPsDS"/>
      <sheetName val="DTFds"/>
      <sheetName val="TBTAjrDS"/>
      <sheetName val="TBTAsrDS"/>
      <sheetName val="TranspDS"/>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EG Summary"/>
      <sheetName val="Print Options"/>
      <sheetName val="Admin &amp; Fin Redu -1P"/>
      <sheetName val="Gap Measurements-Eng - 2P"/>
      <sheetName val="Admin Reductions - 3P"/>
      <sheetName val="DCE Ops Support Reduc - 4P"/>
      <sheetName val="E&amp;E Personnel Reduction-5P"/>
      <sheetName val="Electro-Mech Personnel-6P "/>
      <sheetName val="ICC Supt Reduction-7P"/>
      <sheetName val="Replace Hourlies w Cler- 8P"/>
      <sheetName val="Signals - Supt Reduction - 9P"/>
      <sheetName val="10 TWU Apprenticeship Program"/>
      <sheetName val="11 Admin Support Reductions"/>
      <sheetName val="12 Depot Supt Reductions"/>
      <sheetName val="14 Law Outside Counsel"/>
      <sheetName val="15 Law Reduce Law Staff"/>
      <sheetName val="16 Reduce Law OTPS"/>
      <sheetName val="17 EVP 2005 Savings"/>
      <sheetName val="18 HR Tuition Reimb"/>
      <sheetName val="19 HR TWU Apprentice Prog"/>
      <sheetName val="20 Reduce HR Pos and OTPS"/>
      <sheetName val="21 Token Scrap Revenue"/>
      <sheetName val="22R OMB Savings"/>
      <sheetName val="23 Corp Comm Mktg Admin Svgs"/>
      <sheetName val="24 Reduce TIS Staffing"/>
      <sheetName val="25 TIS Efficiency Productivity "/>
      <sheetName val="26 Span of Control"/>
      <sheetName val="27 Reduce AFC Staff"/>
      <sheetName val="28 FB - H&amp;W Mgmt Actions"/>
      <sheetName val="29 Reduce Normal Replacement"/>
      <sheetName val="30 OLR ERP "/>
      <sheetName val="31 Mat'l Cycle Count"/>
      <sheetName val="32 Mat'l Reduce Pos and OTPS"/>
      <sheetName val="33 Controller"/>
      <sheetName val="ParaTran Admin Redux"/>
      <sheetName val="WEP - 35P"/>
      <sheetName val="CleanerVacancies - 36P"/>
      <sheetName val="Sta Op Suppt Red - 38P"/>
      <sheetName val="Sta Agents - 39P"/>
      <sheetName val="Training Float - 40P"/>
      <sheetName val="41 Depot cleaner Reductions"/>
      <sheetName val="43 EVP-rev-time value mc"/>
      <sheetName val="44 Corp Comm Reduce Elim Cust "/>
      <sheetName val="Subway Svc Plan G Line - 48R"/>
      <sheetName val="Guideline Based Adj 50A"/>
      <sheetName val="Off Peak Guidelines 54A"/>
      <sheetName val="Avg Rate &amp; Avail 55A"/>
      <sheetName val="Subway Svc Plan Ev-wkend - 46R"/>
      <sheetName val="Subway Svc Plan 30 Night - 47R"/>
      <sheetName val="Subway Svc Plan 10% Cut - 49R"/>
      <sheetName val="Low Cost Recovery"/>
      <sheetName val="Discontinue Late Night 53A"/>
      <sheetName val="Training Float - RTO 70R"/>
      <sheetName val="Dispatcher Reductions 72R"/>
      <sheetName val="Training Pgm Reductions 74R"/>
      <sheetName val="Shop Mtce Redux 76R"/>
      <sheetName val=" AGS Redux 77R"/>
      <sheetName val="Mtce Support Reductions 84R"/>
      <sheetName val="Service LS Reductions 85R"/>
      <sheetName val="92R Uniform_ Footwear Savings"/>
      <sheetName val="82 Admin Support Reductions"/>
      <sheetName val="Shop Mgmt- Supv 86R "/>
      <sheetName val="88 Transportation Com Ctr"/>
      <sheetName val="89 HR Trng Emp Positions"/>
      <sheetName val="90 OLR Reduce Field Ops Pos"/>
      <sheetName val="OPTO G - 93P"/>
      <sheetName val="OPTO L - 94P"/>
      <sheetName val="Service Support - 95P"/>
      <sheetName val="96 Traffic Checker"/>
      <sheetName val="97 EVP-rev-truck reduction"/>
      <sheetName val="98 EVP Rev Joint coin+bill"/>
      <sheetName val="Worktrain TO - 100P"/>
      <sheetName val="Overtime &amp; NDiff Reduc - 101P"/>
      <sheetName val="Roof Repair - 102P"/>
      <sheetName val="Concrete Work Support-103P"/>
      <sheetName val="HVAC Maintenance-104P"/>
      <sheetName val="Close Work Train - 105P"/>
      <sheetName val="Emerg Generator - 106P"/>
      <sheetName val="Prod Equip Mtc - 107P"/>
      <sheetName val="Track Geometry Car- 108P"/>
      <sheetName val="Track Surfacing Support - 109P"/>
      <sheetName val="Emergency Alarm Mtc Cycle-110P"/>
      <sheetName val="111 4 Year Cycle Change Base"/>
      <sheetName val="112 Amsterdam Annex Quota"/>
      <sheetName val="113 CMF Mgmt-Supv Reductions"/>
      <sheetName val="115 OTPS Savings"/>
      <sheetName val="116 Sup Log Warehousing"/>
      <sheetName val="118 OSS 2005 Svgs Plan"/>
      <sheetName val="119 EVP-rev-contracted security"/>
    </sheetNames>
    <sheetDataSet>
      <sheetData sheetId="0"/>
      <sheetData sheetId="1"/>
      <sheetData sheetId="2">
        <row r="44">
          <cell r="C44">
            <v>0</v>
          </cell>
          <cell r="D44">
            <v>2</v>
          </cell>
          <cell r="E44">
            <v>2</v>
          </cell>
          <cell r="F44">
            <v>2</v>
          </cell>
          <cell r="G44">
            <v>2</v>
          </cell>
          <cell r="H44">
            <v>2</v>
          </cell>
        </row>
      </sheetData>
      <sheetData sheetId="3">
        <row r="44">
          <cell r="C44">
            <v>0</v>
          </cell>
          <cell r="D44">
            <v>0</v>
          </cell>
          <cell r="E44">
            <v>0</v>
          </cell>
          <cell r="F44">
            <v>0</v>
          </cell>
          <cell r="G44">
            <v>0</v>
          </cell>
          <cell r="H44">
            <v>0</v>
          </cell>
        </row>
      </sheetData>
      <sheetData sheetId="4">
        <row r="44">
          <cell r="C44">
            <v>0</v>
          </cell>
          <cell r="D44">
            <v>16</v>
          </cell>
          <cell r="E44">
            <v>16</v>
          </cell>
          <cell r="F44">
            <v>16</v>
          </cell>
          <cell r="G44">
            <v>16</v>
          </cell>
          <cell r="H44">
            <v>16</v>
          </cell>
        </row>
      </sheetData>
      <sheetData sheetId="5">
        <row r="44">
          <cell r="C44">
            <v>0</v>
          </cell>
          <cell r="D44">
            <v>14</v>
          </cell>
          <cell r="E44">
            <v>14</v>
          </cell>
          <cell r="F44">
            <v>14</v>
          </cell>
          <cell r="G44">
            <v>14</v>
          </cell>
          <cell r="H44">
            <v>14</v>
          </cell>
        </row>
      </sheetData>
      <sheetData sheetId="6">
        <row r="44">
          <cell r="C44">
            <v>0</v>
          </cell>
          <cell r="D44">
            <v>6</v>
          </cell>
          <cell r="E44">
            <v>6</v>
          </cell>
          <cell r="F44">
            <v>6</v>
          </cell>
          <cell r="G44">
            <v>6</v>
          </cell>
          <cell r="H44">
            <v>6</v>
          </cell>
        </row>
      </sheetData>
      <sheetData sheetId="7">
        <row r="44">
          <cell r="C44">
            <v>0</v>
          </cell>
          <cell r="D44">
            <v>3</v>
          </cell>
          <cell r="E44">
            <v>3</v>
          </cell>
          <cell r="F44">
            <v>3</v>
          </cell>
          <cell r="G44">
            <v>3</v>
          </cell>
          <cell r="H44">
            <v>3</v>
          </cell>
        </row>
      </sheetData>
      <sheetData sheetId="8">
        <row r="44">
          <cell r="C44">
            <v>0</v>
          </cell>
          <cell r="D44">
            <v>1</v>
          </cell>
          <cell r="E44">
            <v>1</v>
          </cell>
          <cell r="F44">
            <v>1</v>
          </cell>
          <cell r="G44">
            <v>1</v>
          </cell>
          <cell r="H44">
            <v>1</v>
          </cell>
        </row>
      </sheetData>
      <sheetData sheetId="9">
        <row r="44">
          <cell r="C44">
            <v>0</v>
          </cell>
          <cell r="D44">
            <v>0</v>
          </cell>
          <cell r="E44">
            <v>0</v>
          </cell>
          <cell r="F44">
            <v>0</v>
          </cell>
          <cell r="G44">
            <v>0</v>
          </cell>
          <cell r="H44">
            <v>0</v>
          </cell>
        </row>
      </sheetData>
      <sheetData sheetId="10">
        <row r="44">
          <cell r="C44">
            <v>0</v>
          </cell>
          <cell r="D44">
            <v>2</v>
          </cell>
          <cell r="E44">
            <v>2</v>
          </cell>
          <cell r="F44">
            <v>2</v>
          </cell>
          <cell r="G44">
            <v>2</v>
          </cell>
          <cell r="H44">
            <v>2</v>
          </cell>
        </row>
      </sheetData>
      <sheetData sheetId="11">
        <row r="44">
          <cell r="C44">
            <v>45</v>
          </cell>
          <cell r="D44">
            <v>60</v>
          </cell>
          <cell r="E44">
            <v>74</v>
          </cell>
          <cell r="F44">
            <v>74</v>
          </cell>
          <cell r="G44">
            <v>74</v>
          </cell>
          <cell r="H44">
            <v>74</v>
          </cell>
        </row>
      </sheetData>
      <sheetData sheetId="12">
        <row r="44">
          <cell r="C44">
            <v>0</v>
          </cell>
          <cell r="D44">
            <v>21</v>
          </cell>
          <cell r="E44">
            <v>21</v>
          </cell>
          <cell r="F44">
            <v>21</v>
          </cell>
          <cell r="G44">
            <v>21</v>
          </cell>
          <cell r="H44">
            <v>21</v>
          </cell>
        </row>
      </sheetData>
      <sheetData sheetId="13">
        <row r="44">
          <cell r="C44">
            <v>0</v>
          </cell>
          <cell r="D44">
            <v>4</v>
          </cell>
          <cell r="E44">
            <v>4</v>
          </cell>
          <cell r="F44">
            <v>4</v>
          </cell>
          <cell r="G44">
            <v>4</v>
          </cell>
          <cell r="H44">
            <v>4</v>
          </cell>
        </row>
      </sheetData>
      <sheetData sheetId="14">
        <row r="44">
          <cell r="C44">
            <v>0</v>
          </cell>
          <cell r="D44">
            <v>-4</v>
          </cell>
          <cell r="E44">
            <v>-4</v>
          </cell>
          <cell r="F44">
            <v>-4</v>
          </cell>
          <cell r="G44">
            <v>-4</v>
          </cell>
          <cell r="H44">
            <v>-4</v>
          </cell>
        </row>
      </sheetData>
      <sheetData sheetId="15">
        <row r="44">
          <cell r="C44">
            <v>0</v>
          </cell>
          <cell r="D44">
            <v>4</v>
          </cell>
          <cell r="E44">
            <v>4</v>
          </cell>
          <cell r="F44">
            <v>4</v>
          </cell>
          <cell r="G44">
            <v>4</v>
          </cell>
          <cell r="H44">
            <v>4</v>
          </cell>
        </row>
      </sheetData>
      <sheetData sheetId="16">
        <row r="44">
          <cell r="C44">
            <v>0</v>
          </cell>
          <cell r="D44">
            <v>0</v>
          </cell>
          <cell r="E44">
            <v>0</v>
          </cell>
          <cell r="F44">
            <v>0</v>
          </cell>
          <cell r="G44">
            <v>0</v>
          </cell>
          <cell r="H44">
            <v>0</v>
          </cell>
        </row>
      </sheetData>
      <sheetData sheetId="17">
        <row r="44">
          <cell r="C44">
            <v>1</v>
          </cell>
          <cell r="D44">
            <v>2</v>
          </cell>
          <cell r="E44">
            <v>2</v>
          </cell>
          <cell r="F44">
            <v>2</v>
          </cell>
          <cell r="G44">
            <v>2</v>
          </cell>
          <cell r="H44">
            <v>2</v>
          </cell>
        </row>
      </sheetData>
      <sheetData sheetId="18">
        <row r="44">
          <cell r="C44">
            <v>0</v>
          </cell>
          <cell r="D44">
            <v>1</v>
          </cell>
          <cell r="E44">
            <v>1</v>
          </cell>
          <cell r="F44">
            <v>1</v>
          </cell>
          <cell r="G44">
            <v>1</v>
          </cell>
          <cell r="H44">
            <v>1</v>
          </cell>
        </row>
      </sheetData>
      <sheetData sheetId="19">
        <row r="44">
          <cell r="C44">
            <v>6</v>
          </cell>
          <cell r="D44">
            <v>7</v>
          </cell>
          <cell r="E44">
            <v>8</v>
          </cell>
          <cell r="F44">
            <v>8</v>
          </cell>
          <cell r="G44">
            <v>8</v>
          </cell>
          <cell r="H44">
            <v>8</v>
          </cell>
        </row>
      </sheetData>
      <sheetData sheetId="20">
        <row r="44">
          <cell r="C44">
            <v>0</v>
          </cell>
          <cell r="D44">
            <v>7</v>
          </cell>
          <cell r="E44">
            <v>8</v>
          </cell>
          <cell r="F44">
            <v>8</v>
          </cell>
          <cell r="G44">
            <v>8</v>
          </cell>
          <cell r="H44">
            <v>8</v>
          </cell>
        </row>
      </sheetData>
      <sheetData sheetId="21">
        <row r="44">
          <cell r="C44">
            <v>0</v>
          </cell>
          <cell r="D44">
            <v>0</v>
          </cell>
          <cell r="E44">
            <v>0</v>
          </cell>
          <cell r="F44">
            <v>0</v>
          </cell>
          <cell r="G44">
            <v>0</v>
          </cell>
          <cell r="H44">
            <v>0</v>
          </cell>
        </row>
      </sheetData>
      <sheetData sheetId="22">
        <row r="44">
          <cell r="C44">
            <v>1</v>
          </cell>
          <cell r="D44">
            <v>1</v>
          </cell>
          <cell r="E44">
            <v>1</v>
          </cell>
          <cell r="F44">
            <v>1</v>
          </cell>
          <cell r="G44">
            <v>1</v>
          </cell>
          <cell r="H44">
            <v>1</v>
          </cell>
        </row>
      </sheetData>
      <sheetData sheetId="23">
        <row r="44">
          <cell r="C44">
            <v>0</v>
          </cell>
          <cell r="D44">
            <v>4</v>
          </cell>
          <cell r="E44">
            <v>4</v>
          </cell>
          <cell r="F44">
            <v>4</v>
          </cell>
          <cell r="G44">
            <v>4</v>
          </cell>
          <cell r="H44">
            <v>4</v>
          </cell>
        </row>
      </sheetData>
      <sheetData sheetId="24">
        <row r="44">
          <cell r="C44">
            <v>0</v>
          </cell>
          <cell r="D44">
            <v>23</v>
          </cell>
          <cell r="E44">
            <v>23</v>
          </cell>
          <cell r="F44">
            <v>23</v>
          </cell>
          <cell r="G44">
            <v>23</v>
          </cell>
          <cell r="H44">
            <v>23</v>
          </cell>
        </row>
      </sheetData>
      <sheetData sheetId="25">
        <row r="44">
          <cell r="C44">
            <v>0</v>
          </cell>
          <cell r="D44">
            <v>-1</v>
          </cell>
          <cell r="E44">
            <v>-1</v>
          </cell>
          <cell r="F44">
            <v>-1</v>
          </cell>
          <cell r="G44">
            <v>-1</v>
          </cell>
          <cell r="H44">
            <v>-1</v>
          </cell>
        </row>
      </sheetData>
      <sheetData sheetId="26">
        <row r="44">
          <cell r="C44">
            <v>0</v>
          </cell>
          <cell r="D44">
            <v>28</v>
          </cell>
          <cell r="E44">
            <v>28</v>
          </cell>
          <cell r="F44">
            <v>28</v>
          </cell>
          <cell r="G44">
            <v>28</v>
          </cell>
          <cell r="H44">
            <v>28</v>
          </cell>
        </row>
      </sheetData>
      <sheetData sheetId="27">
        <row r="44">
          <cell r="C44">
            <v>0</v>
          </cell>
          <cell r="D44">
            <v>3</v>
          </cell>
          <cell r="E44">
            <v>3</v>
          </cell>
          <cell r="F44">
            <v>3</v>
          </cell>
          <cell r="G44">
            <v>3</v>
          </cell>
          <cell r="H44">
            <v>3</v>
          </cell>
        </row>
      </sheetData>
      <sheetData sheetId="28">
        <row r="44">
          <cell r="C44">
            <v>0</v>
          </cell>
          <cell r="D44">
            <v>0</v>
          </cell>
          <cell r="E44">
            <v>0</v>
          </cell>
          <cell r="F44">
            <v>0</v>
          </cell>
          <cell r="G44">
            <v>0</v>
          </cell>
          <cell r="H44">
            <v>0</v>
          </cell>
        </row>
      </sheetData>
      <sheetData sheetId="29">
        <row r="44">
          <cell r="C44">
            <v>0</v>
          </cell>
          <cell r="D44">
            <v>0</v>
          </cell>
          <cell r="E44">
            <v>0</v>
          </cell>
          <cell r="F44">
            <v>0</v>
          </cell>
          <cell r="G44">
            <v>0</v>
          </cell>
          <cell r="H44">
            <v>0</v>
          </cell>
        </row>
      </sheetData>
      <sheetData sheetId="30">
        <row r="44">
          <cell r="C44">
            <v>0</v>
          </cell>
          <cell r="D44">
            <v>5</v>
          </cell>
          <cell r="E44">
            <v>5</v>
          </cell>
          <cell r="F44">
            <v>5</v>
          </cell>
          <cell r="G44">
            <v>5</v>
          </cell>
          <cell r="H44">
            <v>5</v>
          </cell>
        </row>
      </sheetData>
      <sheetData sheetId="31">
        <row r="44">
          <cell r="C44">
            <v>0</v>
          </cell>
          <cell r="D44">
            <v>0</v>
          </cell>
          <cell r="E44">
            <v>0</v>
          </cell>
          <cell r="F44">
            <v>0</v>
          </cell>
          <cell r="G44">
            <v>0</v>
          </cell>
          <cell r="H44">
            <v>0</v>
          </cell>
        </row>
      </sheetData>
      <sheetData sheetId="32">
        <row r="44">
          <cell r="C44">
            <v>1</v>
          </cell>
          <cell r="D44">
            <v>11</v>
          </cell>
          <cell r="E44">
            <v>11</v>
          </cell>
          <cell r="F44">
            <v>11</v>
          </cell>
          <cell r="G44">
            <v>11</v>
          </cell>
          <cell r="H44">
            <v>11</v>
          </cell>
        </row>
      </sheetData>
      <sheetData sheetId="33">
        <row r="44">
          <cell r="C44">
            <v>0</v>
          </cell>
          <cell r="D44">
            <v>5</v>
          </cell>
          <cell r="E44">
            <v>5</v>
          </cell>
          <cell r="F44">
            <v>5</v>
          </cell>
          <cell r="G44">
            <v>5</v>
          </cell>
          <cell r="H44">
            <v>5</v>
          </cell>
        </row>
      </sheetData>
      <sheetData sheetId="34">
        <row r="44">
          <cell r="C44">
            <v>0</v>
          </cell>
          <cell r="D44">
            <v>8</v>
          </cell>
          <cell r="E44">
            <v>8</v>
          </cell>
          <cell r="F44">
            <v>8</v>
          </cell>
          <cell r="G44">
            <v>8</v>
          </cell>
          <cell r="H44">
            <v>8</v>
          </cell>
        </row>
      </sheetData>
      <sheetData sheetId="35">
        <row r="44">
          <cell r="C44">
            <v>0</v>
          </cell>
          <cell r="D44">
            <v>9</v>
          </cell>
          <cell r="E44">
            <v>9</v>
          </cell>
          <cell r="F44">
            <v>9</v>
          </cell>
          <cell r="G44">
            <v>9</v>
          </cell>
          <cell r="H44">
            <v>9</v>
          </cell>
        </row>
      </sheetData>
      <sheetData sheetId="36">
        <row r="44">
          <cell r="C44">
            <v>0</v>
          </cell>
          <cell r="D44">
            <v>0</v>
          </cell>
          <cell r="E44">
            <v>0</v>
          </cell>
          <cell r="F44">
            <v>0</v>
          </cell>
          <cell r="G44">
            <v>0</v>
          </cell>
          <cell r="H44">
            <v>0</v>
          </cell>
        </row>
      </sheetData>
      <sheetData sheetId="37">
        <row r="44">
          <cell r="C44">
            <v>0</v>
          </cell>
          <cell r="D44">
            <v>2</v>
          </cell>
          <cell r="E44">
            <v>2</v>
          </cell>
          <cell r="F44">
            <v>2</v>
          </cell>
          <cell r="G44">
            <v>2</v>
          </cell>
          <cell r="H44">
            <v>2</v>
          </cell>
        </row>
      </sheetData>
      <sheetData sheetId="38">
        <row r="44">
          <cell r="C44">
            <v>0</v>
          </cell>
          <cell r="D44">
            <v>620</v>
          </cell>
          <cell r="E44">
            <v>620</v>
          </cell>
          <cell r="F44">
            <v>620</v>
          </cell>
          <cell r="G44">
            <v>620</v>
          </cell>
          <cell r="H44">
            <v>620</v>
          </cell>
        </row>
      </sheetData>
      <sheetData sheetId="39">
        <row r="44">
          <cell r="C44">
            <v>0</v>
          </cell>
          <cell r="D44">
            <v>11</v>
          </cell>
          <cell r="E44">
            <v>11</v>
          </cell>
          <cell r="F44">
            <v>11</v>
          </cell>
          <cell r="G44">
            <v>11</v>
          </cell>
          <cell r="H44">
            <v>11</v>
          </cell>
        </row>
      </sheetData>
      <sheetData sheetId="40">
        <row r="44">
          <cell r="C44">
            <v>0</v>
          </cell>
          <cell r="D44">
            <v>20</v>
          </cell>
          <cell r="E44">
            <v>20</v>
          </cell>
          <cell r="F44">
            <v>20</v>
          </cell>
          <cell r="G44">
            <v>20</v>
          </cell>
          <cell r="H44">
            <v>20</v>
          </cell>
        </row>
      </sheetData>
      <sheetData sheetId="41">
        <row r="44">
          <cell r="C44">
            <v>0</v>
          </cell>
          <cell r="D44">
            <v>1</v>
          </cell>
          <cell r="E44">
            <v>1</v>
          </cell>
          <cell r="F44">
            <v>1</v>
          </cell>
          <cell r="G44">
            <v>1</v>
          </cell>
          <cell r="H44">
            <v>1</v>
          </cell>
        </row>
      </sheetData>
      <sheetData sheetId="42">
        <row r="44">
          <cell r="C44">
            <v>0</v>
          </cell>
          <cell r="D44">
            <v>8</v>
          </cell>
          <cell r="E44">
            <v>8</v>
          </cell>
          <cell r="F44">
            <v>8</v>
          </cell>
          <cell r="G44">
            <v>8</v>
          </cell>
          <cell r="H44">
            <v>8</v>
          </cell>
        </row>
      </sheetData>
      <sheetData sheetId="43">
        <row r="44">
          <cell r="C44">
            <v>0</v>
          </cell>
          <cell r="D44">
            <v>12</v>
          </cell>
          <cell r="E44">
            <v>12</v>
          </cell>
          <cell r="F44">
            <v>12</v>
          </cell>
          <cell r="G44">
            <v>12</v>
          </cell>
          <cell r="H44">
            <v>12</v>
          </cell>
        </row>
        <row r="85">
          <cell r="D85">
            <v>-3.6246E-2</v>
          </cell>
          <cell r="E85">
            <v>-4.2000000000000003E-2</v>
          </cell>
          <cell r="F85">
            <v>-4.2000000000000003E-2</v>
          </cell>
          <cell r="G85">
            <v>-4.2000000000000003E-2</v>
          </cell>
          <cell r="H85">
            <v>-4.2000000000000003E-2</v>
          </cell>
        </row>
      </sheetData>
      <sheetData sheetId="44">
        <row r="44">
          <cell r="C44">
            <v>0</v>
          </cell>
          <cell r="D44">
            <v>23</v>
          </cell>
          <cell r="E44">
            <v>23</v>
          </cell>
          <cell r="F44">
            <v>23</v>
          </cell>
          <cell r="G44">
            <v>23</v>
          </cell>
          <cell r="H44">
            <v>23</v>
          </cell>
        </row>
      </sheetData>
      <sheetData sheetId="45">
        <row r="44">
          <cell r="C44">
            <v>0</v>
          </cell>
          <cell r="D44">
            <v>647</v>
          </cell>
          <cell r="E44">
            <v>1094</v>
          </cell>
          <cell r="F44">
            <v>1094</v>
          </cell>
          <cell r="G44">
            <v>1094</v>
          </cell>
          <cell r="H44">
            <v>1094</v>
          </cell>
        </row>
        <row r="85">
          <cell r="D85">
            <v>-10.805999999999999</v>
          </cell>
          <cell r="E85">
            <v>-20.074000000000002</v>
          </cell>
          <cell r="F85">
            <v>-20.074000000000002</v>
          </cell>
          <cell r="G85">
            <v>-20.074000000000002</v>
          </cell>
          <cell r="H85">
            <v>-20.074000000000002</v>
          </cell>
        </row>
      </sheetData>
      <sheetData sheetId="46">
        <row r="44">
          <cell r="C44">
            <v>0</v>
          </cell>
          <cell r="D44">
            <v>-28</v>
          </cell>
          <cell r="E44">
            <v>-86</v>
          </cell>
          <cell r="F44">
            <v>-86</v>
          </cell>
          <cell r="G44">
            <v>-86</v>
          </cell>
          <cell r="H44">
            <v>-86</v>
          </cell>
        </row>
      </sheetData>
      <sheetData sheetId="47">
        <row r="44">
          <cell r="C44">
            <v>0</v>
          </cell>
          <cell r="D44">
            <v>0</v>
          </cell>
          <cell r="E44">
            <v>72</v>
          </cell>
          <cell r="F44">
            <v>72</v>
          </cell>
          <cell r="G44">
            <v>72</v>
          </cell>
          <cell r="H44">
            <v>72</v>
          </cell>
        </row>
        <row r="85">
          <cell r="E85">
            <v>-2.39</v>
          </cell>
          <cell r="F85">
            <v>-2.39</v>
          </cell>
          <cell r="G85">
            <v>-2.39</v>
          </cell>
          <cell r="H85">
            <v>-2.39</v>
          </cell>
        </row>
      </sheetData>
      <sheetData sheetId="48">
        <row r="44">
          <cell r="C44">
            <v>0</v>
          </cell>
          <cell r="D44">
            <v>0</v>
          </cell>
          <cell r="E44">
            <v>24</v>
          </cell>
          <cell r="F44">
            <v>24</v>
          </cell>
          <cell r="G44">
            <v>24</v>
          </cell>
          <cell r="H44">
            <v>24</v>
          </cell>
        </row>
        <row r="85">
          <cell r="E85">
            <v>-1.7969999999999999</v>
          </cell>
          <cell r="F85">
            <v>-1.7969999999999999</v>
          </cell>
          <cell r="G85">
            <v>-1.7969999999999999</v>
          </cell>
          <cell r="H85">
            <v>-1.7969999999999999</v>
          </cell>
        </row>
      </sheetData>
      <sheetData sheetId="49">
        <row r="44">
          <cell r="C44">
            <v>0</v>
          </cell>
          <cell r="D44">
            <v>0</v>
          </cell>
          <cell r="E44">
            <v>375</v>
          </cell>
          <cell r="F44">
            <v>375</v>
          </cell>
          <cell r="G44">
            <v>375</v>
          </cell>
          <cell r="H44">
            <v>375</v>
          </cell>
        </row>
        <row r="85">
          <cell r="E85">
            <v>-10.705</v>
          </cell>
          <cell r="F85">
            <v>-10.705</v>
          </cell>
          <cell r="G85">
            <v>-10.705</v>
          </cell>
          <cell r="H85">
            <v>-10.705</v>
          </cell>
        </row>
      </sheetData>
      <sheetData sheetId="50">
        <row r="44">
          <cell r="C44">
            <v>0</v>
          </cell>
          <cell r="D44">
            <v>0</v>
          </cell>
          <cell r="E44">
            <v>690</v>
          </cell>
          <cell r="F44">
            <v>690</v>
          </cell>
          <cell r="G44">
            <v>690</v>
          </cell>
          <cell r="H44">
            <v>690</v>
          </cell>
        </row>
        <row r="85">
          <cell r="E85">
            <v>-13.544</v>
          </cell>
          <cell r="F85">
            <v>-13.544</v>
          </cell>
          <cell r="G85">
            <v>-13.544</v>
          </cell>
          <cell r="H85">
            <v>-13.544</v>
          </cell>
        </row>
      </sheetData>
      <sheetData sheetId="51">
        <row r="44">
          <cell r="C44">
            <v>0</v>
          </cell>
          <cell r="D44">
            <v>0</v>
          </cell>
          <cell r="E44">
            <v>145</v>
          </cell>
          <cell r="F44">
            <v>145</v>
          </cell>
          <cell r="G44">
            <v>145</v>
          </cell>
          <cell r="H44">
            <v>145</v>
          </cell>
        </row>
        <row r="85">
          <cell r="E85">
            <v>-4.9989999999999997</v>
          </cell>
          <cell r="F85">
            <v>-4.9989999999999997</v>
          </cell>
          <cell r="G85">
            <v>-4.9989999999999997</v>
          </cell>
          <cell r="H85">
            <v>-4.9989999999999997</v>
          </cell>
        </row>
      </sheetData>
      <sheetData sheetId="52">
        <row r="44">
          <cell r="C44">
            <v>0</v>
          </cell>
          <cell r="D44">
            <v>27</v>
          </cell>
          <cell r="E44">
            <v>2</v>
          </cell>
          <cell r="F44">
            <v>2</v>
          </cell>
          <cell r="G44">
            <v>2</v>
          </cell>
          <cell r="H44">
            <v>2</v>
          </cell>
        </row>
      </sheetData>
      <sheetData sheetId="53">
        <row r="44">
          <cell r="C44">
            <v>0</v>
          </cell>
          <cell r="D44">
            <v>24</v>
          </cell>
          <cell r="E44">
            <v>71</v>
          </cell>
          <cell r="F44">
            <v>71</v>
          </cell>
          <cell r="G44">
            <v>71</v>
          </cell>
          <cell r="H44">
            <v>71</v>
          </cell>
        </row>
      </sheetData>
      <sheetData sheetId="54">
        <row r="44">
          <cell r="C44">
            <v>0</v>
          </cell>
          <cell r="D44">
            <v>76</v>
          </cell>
          <cell r="E44">
            <v>73</v>
          </cell>
          <cell r="F44">
            <v>73</v>
          </cell>
          <cell r="G44">
            <v>39</v>
          </cell>
          <cell r="H44">
            <v>5</v>
          </cell>
        </row>
      </sheetData>
      <sheetData sheetId="55">
        <row r="44">
          <cell r="C44">
            <v>0</v>
          </cell>
          <cell r="D44">
            <v>0</v>
          </cell>
          <cell r="E44">
            <v>7</v>
          </cell>
          <cell r="F44">
            <v>30</v>
          </cell>
          <cell r="G44">
            <v>8</v>
          </cell>
          <cell r="H44">
            <v>0</v>
          </cell>
        </row>
      </sheetData>
      <sheetData sheetId="56">
        <row r="44">
          <cell r="C44">
            <v>0</v>
          </cell>
          <cell r="D44">
            <v>2</v>
          </cell>
          <cell r="E44">
            <v>9</v>
          </cell>
          <cell r="F44">
            <v>9</v>
          </cell>
          <cell r="G44">
            <v>9</v>
          </cell>
          <cell r="H44">
            <v>9</v>
          </cell>
        </row>
      </sheetData>
      <sheetData sheetId="57">
        <row r="44">
          <cell r="C44">
            <v>0</v>
          </cell>
          <cell r="D44">
            <v>1</v>
          </cell>
          <cell r="E44">
            <v>2</v>
          </cell>
          <cell r="F44">
            <v>2</v>
          </cell>
          <cell r="G44">
            <v>2</v>
          </cell>
          <cell r="H44">
            <v>2</v>
          </cell>
        </row>
      </sheetData>
      <sheetData sheetId="58">
        <row r="44">
          <cell r="C44">
            <v>0</v>
          </cell>
          <cell r="D44">
            <v>4</v>
          </cell>
          <cell r="E44">
            <v>18</v>
          </cell>
          <cell r="F44">
            <v>18</v>
          </cell>
          <cell r="G44">
            <v>18</v>
          </cell>
          <cell r="H44">
            <v>18</v>
          </cell>
        </row>
      </sheetData>
      <sheetData sheetId="59">
        <row r="44">
          <cell r="C44">
            <v>0</v>
          </cell>
          <cell r="D44">
            <v>0</v>
          </cell>
          <cell r="E44">
            <v>0</v>
          </cell>
          <cell r="F44">
            <v>0</v>
          </cell>
          <cell r="G44">
            <v>0</v>
          </cell>
          <cell r="H44">
            <v>0</v>
          </cell>
        </row>
      </sheetData>
      <sheetData sheetId="60">
        <row r="44">
          <cell r="C44">
            <v>0</v>
          </cell>
          <cell r="D44">
            <v>0</v>
          </cell>
          <cell r="E44">
            <v>2</v>
          </cell>
          <cell r="F44">
            <v>2</v>
          </cell>
          <cell r="G44">
            <v>2</v>
          </cell>
          <cell r="H44">
            <v>2</v>
          </cell>
        </row>
      </sheetData>
      <sheetData sheetId="61">
        <row r="44">
          <cell r="C44">
            <v>0</v>
          </cell>
          <cell r="D44">
            <v>0</v>
          </cell>
          <cell r="E44">
            <v>4</v>
          </cell>
          <cell r="F44">
            <v>4</v>
          </cell>
          <cell r="G44">
            <v>4</v>
          </cell>
          <cell r="H44">
            <v>4</v>
          </cell>
        </row>
      </sheetData>
      <sheetData sheetId="62">
        <row r="44">
          <cell r="C44">
            <v>0</v>
          </cell>
          <cell r="D44">
            <v>0</v>
          </cell>
          <cell r="E44">
            <v>3</v>
          </cell>
          <cell r="F44">
            <v>3</v>
          </cell>
          <cell r="G44">
            <v>3</v>
          </cell>
          <cell r="H44">
            <v>3</v>
          </cell>
        </row>
      </sheetData>
      <sheetData sheetId="63">
        <row r="44">
          <cell r="C44">
            <v>0</v>
          </cell>
          <cell r="D44">
            <v>0</v>
          </cell>
          <cell r="E44">
            <v>3</v>
          </cell>
          <cell r="F44">
            <v>3</v>
          </cell>
          <cell r="G44">
            <v>3</v>
          </cell>
          <cell r="H44">
            <v>3</v>
          </cell>
        </row>
      </sheetData>
      <sheetData sheetId="64">
        <row r="44">
          <cell r="C44">
            <v>0</v>
          </cell>
          <cell r="D44">
            <v>0</v>
          </cell>
          <cell r="E44">
            <v>3</v>
          </cell>
          <cell r="F44">
            <v>3</v>
          </cell>
          <cell r="G44">
            <v>3</v>
          </cell>
          <cell r="H44">
            <v>3</v>
          </cell>
        </row>
      </sheetData>
      <sheetData sheetId="65">
        <row r="44">
          <cell r="C44">
            <v>0</v>
          </cell>
          <cell r="D44">
            <v>36</v>
          </cell>
          <cell r="E44">
            <v>36</v>
          </cell>
          <cell r="F44">
            <v>36</v>
          </cell>
          <cell r="G44">
            <v>36</v>
          </cell>
          <cell r="H44">
            <v>36</v>
          </cell>
        </row>
      </sheetData>
      <sheetData sheetId="66">
        <row r="44">
          <cell r="C44">
            <v>0</v>
          </cell>
          <cell r="D44">
            <v>71</v>
          </cell>
          <cell r="E44">
            <v>71</v>
          </cell>
          <cell r="F44">
            <v>71</v>
          </cell>
          <cell r="G44">
            <v>71</v>
          </cell>
          <cell r="H44">
            <v>71</v>
          </cell>
        </row>
      </sheetData>
      <sheetData sheetId="67">
        <row r="44">
          <cell r="C44">
            <v>0</v>
          </cell>
          <cell r="D44">
            <v>89</v>
          </cell>
          <cell r="E44">
            <v>98</v>
          </cell>
          <cell r="F44">
            <v>98</v>
          </cell>
          <cell r="G44">
            <v>98</v>
          </cell>
          <cell r="H44">
            <v>98</v>
          </cell>
        </row>
      </sheetData>
      <sheetData sheetId="68">
        <row r="44">
          <cell r="C44">
            <v>0</v>
          </cell>
          <cell r="D44">
            <v>5</v>
          </cell>
          <cell r="E44">
            <v>5</v>
          </cell>
          <cell r="F44">
            <v>5</v>
          </cell>
          <cell r="G44">
            <v>5</v>
          </cell>
          <cell r="H44">
            <v>5</v>
          </cell>
        </row>
      </sheetData>
      <sheetData sheetId="69">
        <row r="44">
          <cell r="C44">
            <v>0</v>
          </cell>
          <cell r="D44">
            <v>5</v>
          </cell>
          <cell r="E44">
            <v>5</v>
          </cell>
          <cell r="F44">
            <v>5</v>
          </cell>
          <cell r="G44">
            <v>5</v>
          </cell>
          <cell r="H44">
            <v>5</v>
          </cell>
        </row>
      </sheetData>
      <sheetData sheetId="70">
        <row r="44">
          <cell r="C44">
            <v>0</v>
          </cell>
          <cell r="D44">
            <v>6</v>
          </cell>
          <cell r="E44">
            <v>6</v>
          </cell>
          <cell r="F44">
            <v>6</v>
          </cell>
          <cell r="G44">
            <v>6</v>
          </cell>
          <cell r="H44">
            <v>6</v>
          </cell>
        </row>
      </sheetData>
      <sheetData sheetId="71">
        <row r="44">
          <cell r="C44">
            <v>0</v>
          </cell>
          <cell r="D44">
            <v>9</v>
          </cell>
          <cell r="E44">
            <v>9</v>
          </cell>
          <cell r="F44">
            <v>9</v>
          </cell>
          <cell r="G44">
            <v>9</v>
          </cell>
          <cell r="H44">
            <v>9</v>
          </cell>
        </row>
      </sheetData>
      <sheetData sheetId="72">
        <row r="44">
          <cell r="C44">
            <v>0</v>
          </cell>
          <cell r="D44">
            <v>0</v>
          </cell>
          <cell r="E44">
            <v>0</v>
          </cell>
          <cell r="F44">
            <v>0</v>
          </cell>
          <cell r="G44">
            <v>0</v>
          </cell>
          <cell r="H44">
            <v>0</v>
          </cell>
        </row>
      </sheetData>
      <sheetData sheetId="73">
        <row r="44">
          <cell r="C44">
            <v>0</v>
          </cell>
          <cell r="D44">
            <v>0</v>
          </cell>
          <cell r="E44">
            <v>0</v>
          </cell>
          <cell r="F44">
            <v>0</v>
          </cell>
          <cell r="G44">
            <v>0</v>
          </cell>
          <cell r="H44">
            <v>0</v>
          </cell>
        </row>
      </sheetData>
      <sheetData sheetId="74">
        <row r="44">
          <cell r="C44">
            <v>0</v>
          </cell>
          <cell r="D44">
            <v>3</v>
          </cell>
          <cell r="E44">
            <v>3</v>
          </cell>
          <cell r="F44">
            <v>3</v>
          </cell>
          <cell r="G44">
            <v>3</v>
          </cell>
          <cell r="H44">
            <v>3</v>
          </cell>
        </row>
      </sheetData>
      <sheetData sheetId="75">
        <row r="44">
          <cell r="C44">
            <v>0</v>
          </cell>
          <cell r="D44">
            <v>27</v>
          </cell>
          <cell r="E44">
            <v>27</v>
          </cell>
          <cell r="F44">
            <v>27</v>
          </cell>
          <cell r="G44">
            <v>27</v>
          </cell>
          <cell r="H44">
            <v>27</v>
          </cell>
        </row>
      </sheetData>
      <sheetData sheetId="76">
        <row r="44">
          <cell r="C44">
            <v>0</v>
          </cell>
          <cell r="D44">
            <v>15</v>
          </cell>
          <cell r="E44">
            <v>15</v>
          </cell>
          <cell r="F44">
            <v>15</v>
          </cell>
          <cell r="G44">
            <v>15</v>
          </cell>
          <cell r="H44">
            <v>15</v>
          </cell>
        </row>
      </sheetData>
      <sheetData sheetId="77">
        <row r="44">
          <cell r="C44">
            <v>0</v>
          </cell>
          <cell r="D44">
            <v>2</v>
          </cell>
          <cell r="E44">
            <v>2</v>
          </cell>
          <cell r="F44">
            <v>2</v>
          </cell>
          <cell r="G44">
            <v>2</v>
          </cell>
          <cell r="H44">
            <v>2</v>
          </cell>
        </row>
      </sheetData>
      <sheetData sheetId="78">
        <row r="44">
          <cell r="C44">
            <v>0</v>
          </cell>
          <cell r="D44">
            <v>11</v>
          </cell>
          <cell r="E44">
            <v>11</v>
          </cell>
          <cell r="F44">
            <v>11</v>
          </cell>
          <cell r="G44">
            <v>11</v>
          </cell>
          <cell r="H44">
            <v>11</v>
          </cell>
        </row>
      </sheetData>
      <sheetData sheetId="79">
        <row r="44">
          <cell r="C44">
            <v>0</v>
          </cell>
          <cell r="D44">
            <v>1</v>
          </cell>
          <cell r="E44">
            <v>1</v>
          </cell>
          <cell r="F44">
            <v>1</v>
          </cell>
          <cell r="G44">
            <v>1</v>
          </cell>
          <cell r="H44">
            <v>1</v>
          </cell>
        </row>
      </sheetData>
      <sheetData sheetId="80">
        <row r="44">
          <cell r="C44">
            <v>0</v>
          </cell>
          <cell r="D44">
            <v>4</v>
          </cell>
          <cell r="E44">
            <v>4</v>
          </cell>
          <cell r="F44">
            <v>4</v>
          </cell>
          <cell r="G44">
            <v>4</v>
          </cell>
          <cell r="H44">
            <v>4</v>
          </cell>
        </row>
      </sheetData>
      <sheetData sheetId="81">
        <row r="44">
          <cell r="C44">
            <v>0</v>
          </cell>
          <cell r="D44">
            <v>7</v>
          </cell>
          <cell r="E44">
            <v>7</v>
          </cell>
          <cell r="F44">
            <v>7</v>
          </cell>
          <cell r="G44">
            <v>7</v>
          </cell>
          <cell r="H44">
            <v>7</v>
          </cell>
        </row>
      </sheetData>
      <sheetData sheetId="82">
        <row r="44">
          <cell r="C44">
            <v>0</v>
          </cell>
          <cell r="D44">
            <v>49</v>
          </cell>
          <cell r="E44">
            <v>54</v>
          </cell>
          <cell r="F44">
            <v>-132</v>
          </cell>
          <cell r="G44">
            <v>117</v>
          </cell>
          <cell r="H44">
            <v>61</v>
          </cell>
        </row>
      </sheetData>
      <sheetData sheetId="83">
        <row r="44">
          <cell r="C44">
            <v>0</v>
          </cell>
          <cell r="D44">
            <v>25</v>
          </cell>
          <cell r="E44">
            <v>25</v>
          </cell>
          <cell r="F44">
            <v>25</v>
          </cell>
          <cell r="G44">
            <v>25</v>
          </cell>
          <cell r="H44">
            <v>25</v>
          </cell>
        </row>
      </sheetData>
      <sheetData sheetId="84">
        <row r="44">
          <cell r="C44">
            <v>0</v>
          </cell>
          <cell r="D44">
            <v>11</v>
          </cell>
          <cell r="E44">
            <v>11</v>
          </cell>
          <cell r="F44">
            <v>11</v>
          </cell>
          <cell r="G44">
            <v>11</v>
          </cell>
          <cell r="H44">
            <v>11</v>
          </cell>
        </row>
      </sheetData>
      <sheetData sheetId="85">
        <row r="44">
          <cell r="C44">
            <v>0</v>
          </cell>
          <cell r="D44">
            <v>0</v>
          </cell>
          <cell r="E44">
            <v>0</v>
          </cell>
          <cell r="F44">
            <v>0</v>
          </cell>
          <cell r="G44">
            <v>0</v>
          </cell>
          <cell r="H44">
            <v>0</v>
          </cell>
        </row>
      </sheetData>
      <sheetData sheetId="86">
        <row r="44">
          <cell r="C44">
            <v>0</v>
          </cell>
          <cell r="D44">
            <v>12</v>
          </cell>
          <cell r="E44">
            <v>12</v>
          </cell>
          <cell r="F44">
            <v>12</v>
          </cell>
          <cell r="G44">
            <v>12</v>
          </cell>
          <cell r="H44">
            <v>12</v>
          </cell>
        </row>
      </sheetData>
      <sheetData sheetId="87">
        <row r="44">
          <cell r="C44">
            <v>0</v>
          </cell>
          <cell r="D44">
            <v>5</v>
          </cell>
          <cell r="E44">
            <v>5</v>
          </cell>
          <cell r="F44">
            <v>5</v>
          </cell>
          <cell r="G44">
            <v>5</v>
          </cell>
          <cell r="H44">
            <v>5</v>
          </cell>
        </row>
      </sheetData>
      <sheetData sheetId="88">
        <row r="44">
          <cell r="C44">
            <v>0</v>
          </cell>
          <cell r="D44">
            <v>0</v>
          </cell>
          <cell r="E44">
            <v>0</v>
          </cell>
          <cell r="F44">
            <v>0</v>
          </cell>
          <cell r="G44">
            <v>0</v>
          </cell>
          <cell r="H44">
            <v>0</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ugust_Flat file"/>
      <sheetName val="TB_disbtribution"/>
      <sheetName val="Accr to Cash"/>
      <sheetName val="Aug TD-1"/>
      <sheetName val="AP Qry"/>
      <sheetName val="AP Details"/>
      <sheetName val="Farebox"/>
      <sheetName val="Advertising"/>
      <sheetName val="Other Rev"/>
      <sheetName val="Payroll"/>
      <sheetName val="FICA"/>
      <sheetName val="Environ Remed"/>
      <sheetName val="Health &amp; Welfare"/>
      <sheetName val="Pension"/>
      <sheetName val="Insurance"/>
      <sheetName val="Claims"/>
      <sheetName val="Materials"/>
      <sheetName val="Prof Serv Contr"/>
      <sheetName val="Gasoline"/>
      <sheetName val="Maintenance"/>
      <sheetName val="Other Bus Exp"/>
      <sheetName val="RWA"/>
      <sheetName val="H&amp;W accrual"/>
      <sheetName val="OPEB Analysis"/>
      <sheetName val="Reimbursable Costs"/>
      <sheetName val="Intercompany receip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udget Summary"/>
      <sheetName val="RATES"/>
      <sheetName val="82to04CFreq"/>
      <sheetName val="05to07CFreq"/>
      <sheetName val="Incremental"/>
      <sheetName val="Incremental Summary"/>
      <sheetName val="funds"/>
      <sheetName val="affordability"/>
      <sheetName val="allocations"/>
      <sheetName val="TotalDS"/>
      <sheetName val="COPsDS"/>
      <sheetName val="TBTAsrDS"/>
      <sheetName val="TBTAjrDS"/>
      <sheetName val="DTFds"/>
      <sheetName val="TranspDS"/>
      <sheetName val="Budget_Summary"/>
      <sheetName val="Incremental_Summary"/>
    </sheetNames>
    <sheetDataSet>
      <sheetData sheetId="0"/>
      <sheetData sheetId="1"/>
      <sheetData sheetId="2"/>
      <sheetData sheetId="3"/>
      <sheetData sheetId="4"/>
      <sheetData sheetId="5"/>
      <sheetData sheetId="6"/>
      <sheetData sheetId="7"/>
      <sheetData sheetId="8"/>
      <sheetData sheetId="9"/>
      <sheetData sheetId="10" refreshError="1">
        <row r="8">
          <cell r="B8">
            <v>37803</v>
          </cell>
          <cell r="C8">
            <v>0</v>
          </cell>
          <cell r="D8">
            <v>11340544.380000001</v>
          </cell>
        </row>
        <row r="9">
          <cell r="A9">
            <v>2003</v>
          </cell>
          <cell r="B9">
            <v>37987</v>
          </cell>
          <cell r="C9">
            <v>9360000</v>
          </cell>
          <cell r="D9">
            <v>11340544.380000001</v>
          </cell>
          <cell r="E9">
            <v>22681088.760000002</v>
          </cell>
          <cell r="F9">
            <v>32041088.760000005</v>
          </cell>
        </row>
        <row r="10">
          <cell r="B10">
            <v>38169</v>
          </cell>
          <cell r="C10">
            <v>0</v>
          </cell>
          <cell r="D10">
            <v>11123828.130000001</v>
          </cell>
        </row>
        <row r="11">
          <cell r="A11">
            <v>2004</v>
          </cell>
          <cell r="B11">
            <v>38353</v>
          </cell>
          <cell r="C11">
            <v>9720000</v>
          </cell>
          <cell r="D11">
            <v>11123828.130000001</v>
          </cell>
          <cell r="E11">
            <v>22247656.260000002</v>
          </cell>
          <cell r="F11">
            <v>31967656.260000005</v>
          </cell>
        </row>
        <row r="12">
          <cell r="B12">
            <v>38534</v>
          </cell>
          <cell r="C12">
            <v>0</v>
          </cell>
          <cell r="D12">
            <v>10894883.130000001</v>
          </cell>
        </row>
        <row r="13">
          <cell r="A13">
            <v>2005</v>
          </cell>
          <cell r="B13">
            <v>38718</v>
          </cell>
          <cell r="C13">
            <v>10105000</v>
          </cell>
          <cell r="D13">
            <v>10894883.130000001</v>
          </cell>
          <cell r="E13">
            <v>21789766.260000002</v>
          </cell>
          <cell r="F13">
            <v>31894766.260000005</v>
          </cell>
        </row>
        <row r="14">
          <cell r="B14">
            <v>38899</v>
          </cell>
          <cell r="C14">
            <v>0</v>
          </cell>
          <cell r="D14">
            <v>10651873.130000001</v>
          </cell>
        </row>
        <row r="15">
          <cell r="A15">
            <v>2006</v>
          </cell>
          <cell r="B15">
            <v>39083</v>
          </cell>
          <cell r="C15">
            <v>8840000</v>
          </cell>
          <cell r="D15">
            <v>10651873.130000001</v>
          </cell>
          <cell r="E15">
            <v>21303746.260000002</v>
          </cell>
          <cell r="F15">
            <v>30143746.260000005</v>
          </cell>
        </row>
        <row r="16">
          <cell r="B16">
            <v>39264</v>
          </cell>
          <cell r="C16">
            <v>0</v>
          </cell>
          <cell r="D16">
            <v>10438728.130000001</v>
          </cell>
        </row>
        <row r="17">
          <cell r="A17">
            <v>2007</v>
          </cell>
          <cell r="B17">
            <v>39448</v>
          </cell>
          <cell r="C17">
            <v>9270000</v>
          </cell>
          <cell r="D17">
            <v>10438728.130000001</v>
          </cell>
          <cell r="E17">
            <v>20877456.260000002</v>
          </cell>
          <cell r="F17">
            <v>30147456.260000005</v>
          </cell>
        </row>
        <row r="18">
          <cell r="B18">
            <v>39630</v>
          </cell>
          <cell r="C18">
            <v>0</v>
          </cell>
          <cell r="D18">
            <v>10193358.130000001</v>
          </cell>
        </row>
        <row r="19">
          <cell r="A19">
            <v>2008</v>
          </cell>
          <cell r="B19">
            <v>39814</v>
          </cell>
          <cell r="C19">
            <v>9760000</v>
          </cell>
          <cell r="D19">
            <v>10193358.130000001</v>
          </cell>
          <cell r="E19">
            <v>20386716.260000002</v>
          </cell>
          <cell r="F19">
            <v>30146716.260000005</v>
          </cell>
        </row>
        <row r="20">
          <cell r="B20">
            <v>39995</v>
          </cell>
          <cell r="C20">
            <v>0</v>
          </cell>
          <cell r="D20">
            <v>9948180.6300000008</v>
          </cell>
        </row>
        <row r="21">
          <cell r="A21">
            <v>2009</v>
          </cell>
          <cell r="B21">
            <v>40179</v>
          </cell>
          <cell r="C21">
            <v>10250000</v>
          </cell>
          <cell r="D21">
            <v>9948180.6300000008</v>
          </cell>
          <cell r="E21">
            <v>19896361.260000002</v>
          </cell>
          <cell r="F21">
            <v>30146361.260000005</v>
          </cell>
        </row>
        <row r="22">
          <cell r="B22">
            <v>40360</v>
          </cell>
          <cell r="C22">
            <v>0</v>
          </cell>
          <cell r="D22">
            <v>9665158.75</v>
          </cell>
        </row>
        <row r="23">
          <cell r="A23">
            <v>2010</v>
          </cell>
          <cell r="B23">
            <v>40544</v>
          </cell>
          <cell r="C23">
            <v>10815000</v>
          </cell>
          <cell r="D23">
            <v>9665158.75</v>
          </cell>
          <cell r="E23">
            <v>19330317.5</v>
          </cell>
          <cell r="F23">
            <v>30145317.5</v>
          </cell>
        </row>
        <row r="24">
          <cell r="B24">
            <v>40725</v>
          </cell>
          <cell r="C24">
            <v>0</v>
          </cell>
          <cell r="D24">
            <v>9365211.8800000008</v>
          </cell>
        </row>
        <row r="25">
          <cell r="A25">
            <v>2011</v>
          </cell>
          <cell r="B25">
            <v>40909</v>
          </cell>
          <cell r="C25">
            <v>11415000</v>
          </cell>
          <cell r="D25">
            <v>9365211.8800000008</v>
          </cell>
          <cell r="E25">
            <v>18730423.760000002</v>
          </cell>
          <cell r="F25">
            <v>30145423.760000005</v>
          </cell>
        </row>
        <row r="26">
          <cell r="B26">
            <v>41091</v>
          </cell>
          <cell r="C26">
            <v>0</v>
          </cell>
          <cell r="D26">
            <v>9048617.5</v>
          </cell>
        </row>
        <row r="27">
          <cell r="A27">
            <v>2012</v>
          </cell>
          <cell r="B27">
            <v>41275</v>
          </cell>
          <cell r="C27">
            <v>12050000</v>
          </cell>
          <cell r="D27">
            <v>9048617.5</v>
          </cell>
          <cell r="E27">
            <v>18097235</v>
          </cell>
          <cell r="F27">
            <v>30147235</v>
          </cell>
        </row>
        <row r="28">
          <cell r="B28">
            <v>41456</v>
          </cell>
          <cell r="C28">
            <v>0</v>
          </cell>
          <cell r="D28">
            <v>8713317.5099999998</v>
          </cell>
        </row>
        <row r="29">
          <cell r="A29">
            <v>2013</v>
          </cell>
          <cell r="B29">
            <v>41640</v>
          </cell>
          <cell r="C29">
            <v>12720000</v>
          </cell>
          <cell r="D29">
            <v>8713317.5099999998</v>
          </cell>
          <cell r="E29">
            <v>17426635.02</v>
          </cell>
          <cell r="F29">
            <v>30146635.019999996</v>
          </cell>
        </row>
        <row r="30">
          <cell r="B30">
            <v>41821</v>
          </cell>
          <cell r="C30">
            <v>0</v>
          </cell>
          <cell r="D30">
            <v>8358987.5099999998</v>
          </cell>
        </row>
        <row r="31">
          <cell r="A31">
            <v>2014</v>
          </cell>
          <cell r="B31">
            <v>42005</v>
          </cell>
          <cell r="C31">
            <v>13430000</v>
          </cell>
          <cell r="D31">
            <v>8358987.5099999998</v>
          </cell>
          <cell r="E31">
            <v>16717975.02</v>
          </cell>
          <cell r="F31">
            <v>30147975.019999996</v>
          </cell>
        </row>
        <row r="32">
          <cell r="B32">
            <v>42186</v>
          </cell>
          <cell r="C32">
            <v>0</v>
          </cell>
          <cell r="D32">
            <v>7983271.8799999999</v>
          </cell>
        </row>
        <row r="33">
          <cell r="A33">
            <v>2015</v>
          </cell>
          <cell r="B33">
            <v>42370</v>
          </cell>
          <cell r="C33">
            <v>14180000</v>
          </cell>
          <cell r="D33">
            <v>7983271.8799999999</v>
          </cell>
          <cell r="E33">
            <v>15966543.76</v>
          </cell>
          <cell r="F33">
            <v>30146543.759999998</v>
          </cell>
        </row>
        <row r="34">
          <cell r="B34">
            <v>42552</v>
          </cell>
          <cell r="C34">
            <v>0</v>
          </cell>
          <cell r="D34">
            <v>7594496.8799999999</v>
          </cell>
        </row>
        <row r="35">
          <cell r="A35">
            <v>2016</v>
          </cell>
          <cell r="B35">
            <v>42736</v>
          </cell>
          <cell r="C35">
            <v>14960000</v>
          </cell>
          <cell r="D35">
            <v>7594496.8799999999</v>
          </cell>
          <cell r="E35">
            <v>15188993.76</v>
          </cell>
          <cell r="F35">
            <v>30148993.759999998</v>
          </cell>
        </row>
        <row r="36">
          <cell r="B36">
            <v>42917</v>
          </cell>
          <cell r="C36">
            <v>0</v>
          </cell>
          <cell r="D36">
            <v>7184320.6299999999</v>
          </cell>
        </row>
        <row r="37">
          <cell r="A37">
            <v>2017</v>
          </cell>
          <cell r="B37">
            <v>43101</v>
          </cell>
          <cell r="C37">
            <v>15775000</v>
          </cell>
          <cell r="D37">
            <v>7184320.6299999999</v>
          </cell>
          <cell r="E37">
            <v>14368641.26</v>
          </cell>
          <cell r="F37">
            <v>30143641.259999998</v>
          </cell>
        </row>
        <row r="38">
          <cell r="B38">
            <v>43282</v>
          </cell>
          <cell r="C38">
            <v>0</v>
          </cell>
          <cell r="D38">
            <v>6751780.6299999999</v>
          </cell>
        </row>
        <row r="39">
          <cell r="A39">
            <v>2018</v>
          </cell>
          <cell r="B39">
            <v>43466</v>
          </cell>
          <cell r="C39">
            <v>16645000</v>
          </cell>
          <cell r="D39">
            <v>6751780.6299999999</v>
          </cell>
          <cell r="E39">
            <v>13503561.26</v>
          </cell>
          <cell r="F39">
            <v>30148561.259999998</v>
          </cell>
        </row>
        <row r="40">
          <cell r="B40">
            <v>43647</v>
          </cell>
          <cell r="C40">
            <v>0</v>
          </cell>
          <cell r="D40">
            <v>6295365.6299999999</v>
          </cell>
        </row>
        <row r="41">
          <cell r="A41">
            <v>2019</v>
          </cell>
          <cell r="B41">
            <v>43831</v>
          </cell>
          <cell r="C41">
            <v>17560000</v>
          </cell>
          <cell r="D41">
            <v>6295365.6299999999</v>
          </cell>
          <cell r="E41">
            <v>12590731.26</v>
          </cell>
          <cell r="F41">
            <v>30150731.259999998</v>
          </cell>
        </row>
        <row r="42">
          <cell r="B42">
            <v>44013</v>
          </cell>
          <cell r="C42">
            <v>0</v>
          </cell>
          <cell r="D42">
            <v>5823840.6299999999</v>
          </cell>
        </row>
        <row r="43">
          <cell r="A43">
            <v>2020</v>
          </cell>
          <cell r="B43">
            <v>44197</v>
          </cell>
          <cell r="C43">
            <v>18500000</v>
          </cell>
          <cell r="D43">
            <v>5823840.6299999999</v>
          </cell>
          <cell r="E43">
            <v>11647681.26</v>
          </cell>
          <cell r="F43">
            <v>30147681.259999998</v>
          </cell>
        </row>
        <row r="44">
          <cell r="B44">
            <v>44378</v>
          </cell>
          <cell r="C44">
            <v>0</v>
          </cell>
          <cell r="D44">
            <v>5324246.88</v>
          </cell>
        </row>
        <row r="45">
          <cell r="A45">
            <v>2021</v>
          </cell>
          <cell r="B45">
            <v>44562</v>
          </cell>
          <cell r="C45">
            <v>19500000</v>
          </cell>
          <cell r="D45">
            <v>5324246.88</v>
          </cell>
          <cell r="E45">
            <v>10648493.76</v>
          </cell>
          <cell r="F45">
            <v>30148493.759999998</v>
          </cell>
        </row>
        <row r="46">
          <cell r="B46">
            <v>44743</v>
          </cell>
          <cell r="C46">
            <v>0</v>
          </cell>
          <cell r="D46">
            <v>4797575</v>
          </cell>
        </row>
        <row r="47">
          <cell r="A47">
            <v>2022</v>
          </cell>
          <cell r="B47">
            <v>44927</v>
          </cell>
          <cell r="C47">
            <v>20550000</v>
          </cell>
          <cell r="D47">
            <v>4797575</v>
          </cell>
          <cell r="E47">
            <v>9595150</v>
          </cell>
          <cell r="F47">
            <v>30145150</v>
          </cell>
        </row>
        <row r="48">
          <cell r="B48">
            <v>45108</v>
          </cell>
          <cell r="C48">
            <v>0</v>
          </cell>
          <cell r="D48">
            <v>4242481.25</v>
          </cell>
        </row>
        <row r="49">
          <cell r="A49">
            <v>2023</v>
          </cell>
          <cell r="B49">
            <v>45292</v>
          </cell>
          <cell r="C49">
            <v>21660000</v>
          </cell>
          <cell r="D49">
            <v>4242481.25</v>
          </cell>
          <cell r="E49">
            <v>8484962.5</v>
          </cell>
          <cell r="F49">
            <v>30144962.5</v>
          </cell>
        </row>
        <row r="50">
          <cell r="B50">
            <v>45474</v>
          </cell>
          <cell r="C50">
            <v>0</v>
          </cell>
          <cell r="D50">
            <v>3657328.13</v>
          </cell>
        </row>
        <row r="51">
          <cell r="A51">
            <v>2024</v>
          </cell>
          <cell r="B51">
            <v>45658</v>
          </cell>
          <cell r="C51">
            <v>22835000</v>
          </cell>
          <cell r="D51">
            <v>3657328.13</v>
          </cell>
          <cell r="E51">
            <v>7314656.2599999998</v>
          </cell>
          <cell r="F51">
            <v>30149656.259999998</v>
          </cell>
        </row>
        <row r="52">
          <cell r="B52">
            <v>45839</v>
          </cell>
          <cell r="C52">
            <v>0</v>
          </cell>
          <cell r="D52">
            <v>3040346.88</v>
          </cell>
        </row>
        <row r="53">
          <cell r="A53">
            <v>2025</v>
          </cell>
          <cell r="B53">
            <v>46023</v>
          </cell>
          <cell r="C53">
            <v>24070000</v>
          </cell>
          <cell r="D53">
            <v>3040346.88</v>
          </cell>
          <cell r="E53">
            <v>6080693.7599999998</v>
          </cell>
          <cell r="F53">
            <v>30150693.759999998</v>
          </cell>
        </row>
        <row r="54">
          <cell r="B54">
            <v>46204</v>
          </cell>
          <cell r="C54">
            <v>0</v>
          </cell>
          <cell r="D54">
            <v>2389915.63</v>
          </cell>
        </row>
        <row r="55">
          <cell r="A55">
            <v>2026</v>
          </cell>
          <cell r="B55">
            <v>46388</v>
          </cell>
          <cell r="C55">
            <v>25370000</v>
          </cell>
          <cell r="D55">
            <v>2389915.63</v>
          </cell>
          <cell r="E55">
            <v>4779831.26</v>
          </cell>
          <cell r="F55">
            <v>30149831.259999998</v>
          </cell>
        </row>
        <row r="56">
          <cell r="B56">
            <v>46569</v>
          </cell>
          <cell r="C56">
            <v>0</v>
          </cell>
          <cell r="D56">
            <v>1704265.63</v>
          </cell>
        </row>
        <row r="57">
          <cell r="A57">
            <v>2027</v>
          </cell>
          <cell r="B57">
            <v>46753</v>
          </cell>
          <cell r="C57">
            <v>26740000</v>
          </cell>
          <cell r="D57">
            <v>1704265.63</v>
          </cell>
          <cell r="E57">
            <v>3408531.26</v>
          </cell>
          <cell r="F57">
            <v>30148531.259999998</v>
          </cell>
        </row>
        <row r="58">
          <cell r="B58">
            <v>46935</v>
          </cell>
          <cell r="C58">
            <v>0</v>
          </cell>
          <cell r="D58">
            <v>981496.88</v>
          </cell>
        </row>
        <row r="59">
          <cell r="A59">
            <v>2028</v>
          </cell>
          <cell r="B59">
            <v>47119</v>
          </cell>
          <cell r="C59">
            <v>28185000</v>
          </cell>
          <cell r="D59">
            <v>981496.88</v>
          </cell>
          <cell r="E59">
            <v>1962993.76</v>
          </cell>
          <cell r="F59">
            <v>30147993.759999998</v>
          </cell>
        </row>
        <row r="60">
          <cell r="B60">
            <v>47300</v>
          </cell>
          <cell r="C60">
            <v>0</v>
          </cell>
          <cell r="D60">
            <v>219578.13</v>
          </cell>
        </row>
        <row r="61">
          <cell r="A61">
            <v>2029</v>
          </cell>
          <cell r="B61">
            <v>47484</v>
          </cell>
          <cell r="C61">
            <v>7475000</v>
          </cell>
          <cell r="D61">
            <v>219578.13</v>
          </cell>
          <cell r="E61">
            <v>439156.26</v>
          </cell>
          <cell r="F61">
            <v>7914156.2599999998</v>
          </cell>
        </row>
        <row r="62">
          <cell r="A62">
            <v>2030</v>
          </cell>
          <cell r="C62">
            <v>0</v>
          </cell>
          <cell r="E62">
            <v>0</v>
          </cell>
          <cell r="F62">
            <v>0</v>
          </cell>
        </row>
        <row r="63">
          <cell r="A63">
            <v>2031</v>
          </cell>
          <cell r="C63">
            <v>0</v>
          </cell>
          <cell r="E63">
            <v>0</v>
          </cell>
          <cell r="F63">
            <v>0</v>
          </cell>
        </row>
        <row r="64">
          <cell r="A64">
            <v>2032</v>
          </cell>
          <cell r="C64">
            <v>0</v>
          </cell>
          <cell r="E64">
            <v>0</v>
          </cell>
          <cell r="F64">
            <v>0</v>
          </cell>
        </row>
      </sheetData>
      <sheetData sheetId="11" refreshError="1">
        <row r="9">
          <cell r="A9">
            <v>2003</v>
          </cell>
          <cell r="B9">
            <v>5818750</v>
          </cell>
          <cell r="C9">
            <v>201584356.44120967</v>
          </cell>
          <cell r="D9">
            <v>207403106.44120967</v>
          </cell>
        </row>
        <row r="10">
          <cell r="A10">
            <v>2004</v>
          </cell>
          <cell r="B10">
            <v>48062500</v>
          </cell>
          <cell r="C10">
            <v>218571458.70999998</v>
          </cell>
          <cell r="D10">
            <v>266633958.70999998</v>
          </cell>
        </row>
        <row r="11">
          <cell r="A11">
            <v>2005</v>
          </cell>
          <cell r="B11">
            <v>78056875</v>
          </cell>
          <cell r="C11">
            <v>216578919.37</v>
          </cell>
          <cell r="D11">
            <v>294635794.37</v>
          </cell>
        </row>
        <row r="12">
          <cell r="A12">
            <v>2006</v>
          </cell>
          <cell r="B12">
            <v>81011875</v>
          </cell>
          <cell r="C12">
            <v>213007819.30999997</v>
          </cell>
          <cell r="D12">
            <v>294019694.30999994</v>
          </cell>
        </row>
        <row r="13">
          <cell r="A13">
            <v>2007</v>
          </cell>
          <cell r="B13">
            <v>85270625</v>
          </cell>
          <cell r="C13">
            <v>209408513.24999997</v>
          </cell>
          <cell r="D13">
            <v>294679138.25</v>
          </cell>
        </row>
        <row r="14">
          <cell r="A14">
            <v>2008</v>
          </cell>
          <cell r="B14">
            <v>89382708.333333328</v>
          </cell>
          <cell r="C14">
            <v>205243014.59750003</v>
          </cell>
          <cell r="D14">
            <v>294625722.93083334</v>
          </cell>
        </row>
        <row r="15">
          <cell r="A15">
            <v>2009</v>
          </cell>
          <cell r="B15">
            <v>93523958.333333328</v>
          </cell>
          <cell r="C15">
            <v>201253385.95500004</v>
          </cell>
          <cell r="D15">
            <v>294777344.28833336</v>
          </cell>
        </row>
        <row r="16">
          <cell r="A16">
            <v>2010</v>
          </cell>
          <cell r="B16">
            <v>98072916.666666672</v>
          </cell>
          <cell r="C16">
            <v>196467579.13749996</v>
          </cell>
          <cell r="D16">
            <v>294540495.80416662</v>
          </cell>
        </row>
        <row r="17">
          <cell r="A17">
            <v>2011</v>
          </cell>
          <cell r="B17">
            <v>101845833.33333333</v>
          </cell>
          <cell r="C17">
            <v>191682669.31000003</v>
          </cell>
          <cell r="D17">
            <v>293528502.64333338</v>
          </cell>
        </row>
        <row r="18">
          <cell r="A18">
            <v>2012</v>
          </cell>
          <cell r="B18">
            <v>106801250</v>
          </cell>
          <cell r="C18">
            <v>186661432.30000001</v>
          </cell>
          <cell r="D18">
            <v>293462682.30000001</v>
          </cell>
        </row>
        <row r="19">
          <cell r="A19">
            <v>2013</v>
          </cell>
          <cell r="B19">
            <v>114031041.66666667</v>
          </cell>
          <cell r="C19">
            <v>180403822.92750001</v>
          </cell>
          <cell r="D19">
            <v>294434864.5941667</v>
          </cell>
        </row>
        <row r="20">
          <cell r="A20">
            <v>2014</v>
          </cell>
          <cell r="B20">
            <v>119364166.66666667</v>
          </cell>
          <cell r="C20">
            <v>173760857.65000001</v>
          </cell>
          <cell r="D20">
            <v>293125024.31666666</v>
          </cell>
        </row>
        <row r="21">
          <cell r="A21">
            <v>2015</v>
          </cell>
          <cell r="B21">
            <v>125628333.33333333</v>
          </cell>
          <cell r="C21">
            <v>167699762.83000001</v>
          </cell>
          <cell r="D21">
            <v>293328096.16333336</v>
          </cell>
        </row>
        <row r="22">
          <cell r="A22">
            <v>2016</v>
          </cell>
          <cell r="B22">
            <v>132049583.33333333</v>
          </cell>
          <cell r="C22">
            <v>161024297.59</v>
          </cell>
          <cell r="D22">
            <v>293073880.92333335</v>
          </cell>
        </row>
        <row r="23">
          <cell r="A23">
            <v>2017</v>
          </cell>
          <cell r="B23">
            <v>139111875</v>
          </cell>
          <cell r="C23">
            <v>154178699.42499998</v>
          </cell>
          <cell r="D23">
            <v>293290574.42499995</v>
          </cell>
        </row>
        <row r="24">
          <cell r="A24">
            <v>2018</v>
          </cell>
          <cell r="B24">
            <v>146014166.66666666</v>
          </cell>
          <cell r="C24">
            <v>147117074.5275</v>
          </cell>
          <cell r="D24">
            <v>293131241.19416666</v>
          </cell>
        </row>
        <row r="25">
          <cell r="A25">
            <v>2019</v>
          </cell>
          <cell r="B25">
            <v>153383750</v>
          </cell>
          <cell r="C25">
            <v>139748710.10749999</v>
          </cell>
          <cell r="D25">
            <v>293132460.10749996</v>
          </cell>
        </row>
        <row r="26">
          <cell r="A26">
            <v>2020</v>
          </cell>
          <cell r="B26">
            <v>160956666.66666666</v>
          </cell>
          <cell r="C26">
            <v>132266194.45</v>
          </cell>
          <cell r="D26">
            <v>293222861.11666667</v>
          </cell>
        </row>
        <row r="27">
          <cell r="A27">
            <v>2021</v>
          </cell>
          <cell r="B27">
            <v>166096875</v>
          </cell>
          <cell r="C27">
            <v>124417438.74999999</v>
          </cell>
          <cell r="D27">
            <v>290514313.75</v>
          </cell>
        </row>
        <row r="28">
          <cell r="A28">
            <v>2022</v>
          </cell>
          <cell r="B28">
            <v>176809166.66666666</v>
          </cell>
          <cell r="C28">
            <v>116515338.67999999</v>
          </cell>
          <cell r="D28">
            <v>293324505.34666663</v>
          </cell>
        </row>
        <row r="29">
          <cell r="A29">
            <v>2023</v>
          </cell>
          <cell r="B29">
            <v>180968750</v>
          </cell>
          <cell r="C29">
            <v>108122582.45499998</v>
          </cell>
          <cell r="D29">
            <v>289091332.45499998</v>
          </cell>
        </row>
        <row r="30">
          <cell r="A30">
            <v>2024</v>
          </cell>
          <cell r="B30">
            <v>193608750</v>
          </cell>
          <cell r="C30">
            <v>99532198.320000008</v>
          </cell>
          <cell r="D30">
            <v>293140948.31999999</v>
          </cell>
        </row>
        <row r="31">
          <cell r="A31">
            <v>2025</v>
          </cell>
          <cell r="B31">
            <v>202886250</v>
          </cell>
          <cell r="C31">
            <v>90256894</v>
          </cell>
          <cell r="D31">
            <v>293143144</v>
          </cell>
        </row>
        <row r="32">
          <cell r="A32">
            <v>2026</v>
          </cell>
          <cell r="B32">
            <v>210920833.33333334</v>
          </cell>
          <cell r="C32">
            <v>80585604.980000004</v>
          </cell>
          <cell r="D32">
            <v>291506438.31333333</v>
          </cell>
        </row>
        <row r="33">
          <cell r="A33">
            <v>2027</v>
          </cell>
          <cell r="B33">
            <v>220877916.66666666</v>
          </cell>
          <cell r="C33">
            <v>70410492.299999997</v>
          </cell>
          <cell r="D33">
            <v>291288408.96666664</v>
          </cell>
        </row>
        <row r="34">
          <cell r="A34">
            <v>2028</v>
          </cell>
          <cell r="B34">
            <v>233316875</v>
          </cell>
          <cell r="C34">
            <v>59808116.227499999</v>
          </cell>
          <cell r="D34">
            <v>293124991.22750002</v>
          </cell>
        </row>
        <row r="35">
          <cell r="A35">
            <v>2029</v>
          </cell>
          <cell r="B35">
            <v>242685208.33333334</v>
          </cell>
          <cell r="C35">
            <v>48565184.332499996</v>
          </cell>
          <cell r="D35">
            <v>291250392.66583335</v>
          </cell>
        </row>
        <row r="36">
          <cell r="A36">
            <v>2030</v>
          </cell>
          <cell r="B36">
            <v>256282916.66666666</v>
          </cell>
          <cell r="C36">
            <v>36860681.510000005</v>
          </cell>
          <cell r="D36">
            <v>293143598.17666668</v>
          </cell>
        </row>
        <row r="37">
          <cell r="A37">
            <v>2031</v>
          </cell>
          <cell r="B37">
            <v>291078333.33333331</v>
          </cell>
          <cell r="C37">
            <v>24539216.090000004</v>
          </cell>
          <cell r="D37">
            <v>315617549.42333329</v>
          </cell>
        </row>
        <row r="38">
          <cell r="A38">
            <v>2032</v>
          </cell>
          <cell r="B38">
            <v>215861250</v>
          </cell>
          <cell r="C38">
            <v>10427626.405000001</v>
          </cell>
          <cell r="D38">
            <v>226288876.405</v>
          </cell>
        </row>
      </sheetData>
      <sheetData sheetId="12" refreshError="1">
        <row r="9">
          <cell r="A9">
            <v>2003</v>
          </cell>
          <cell r="B9">
            <v>21546250</v>
          </cell>
          <cell r="C9">
            <v>96783870.517336071</v>
          </cell>
          <cell r="D9">
            <v>118330120.51733607</v>
          </cell>
        </row>
        <row r="10">
          <cell r="A10">
            <v>2004</v>
          </cell>
          <cell r="B10">
            <v>34115625</v>
          </cell>
          <cell r="C10">
            <v>108203941.16999999</v>
          </cell>
          <cell r="D10">
            <v>142319566.16999999</v>
          </cell>
        </row>
        <row r="11">
          <cell r="A11">
            <v>2005</v>
          </cell>
          <cell r="B11">
            <v>36330000</v>
          </cell>
          <cell r="C11">
            <v>106464459.33999999</v>
          </cell>
          <cell r="D11">
            <v>142794459.33999997</v>
          </cell>
        </row>
        <row r="12">
          <cell r="A12">
            <v>2006</v>
          </cell>
          <cell r="B12">
            <v>37426041.666666664</v>
          </cell>
          <cell r="C12">
            <v>105245870.72</v>
          </cell>
          <cell r="D12">
            <v>142671912.38666666</v>
          </cell>
        </row>
        <row r="13">
          <cell r="A13">
            <v>2007</v>
          </cell>
          <cell r="B13">
            <v>39878958.333333336</v>
          </cell>
          <cell r="C13">
            <v>102683647.41</v>
          </cell>
          <cell r="D13">
            <v>142562605.74333334</v>
          </cell>
        </row>
        <row r="14">
          <cell r="A14">
            <v>2008</v>
          </cell>
          <cell r="B14">
            <v>41064791.666666664</v>
          </cell>
          <cell r="C14">
            <v>101747022.23999999</v>
          </cell>
          <cell r="D14">
            <v>142811813.90666667</v>
          </cell>
        </row>
        <row r="15">
          <cell r="A15">
            <v>2009</v>
          </cell>
          <cell r="B15">
            <v>44158541.666666664</v>
          </cell>
          <cell r="C15">
            <v>98509026.519999996</v>
          </cell>
          <cell r="D15">
            <v>142667568.18666667</v>
          </cell>
        </row>
        <row r="16">
          <cell r="A16">
            <v>2010</v>
          </cell>
          <cell r="B16">
            <v>46266666.666666664</v>
          </cell>
          <cell r="C16">
            <v>96335762.932500005</v>
          </cell>
          <cell r="D16">
            <v>142602429.59916666</v>
          </cell>
        </row>
        <row r="17">
          <cell r="A17">
            <v>2011</v>
          </cell>
          <cell r="B17">
            <v>48219583.333333336</v>
          </cell>
          <cell r="C17">
            <v>94431761.949999988</v>
          </cell>
          <cell r="D17">
            <v>142651345.28333333</v>
          </cell>
        </row>
        <row r="18">
          <cell r="A18">
            <v>2012</v>
          </cell>
          <cell r="B18">
            <v>51662291.666666664</v>
          </cell>
          <cell r="C18">
            <v>91410403.155000001</v>
          </cell>
          <cell r="D18">
            <v>143072694.82166666</v>
          </cell>
        </row>
        <row r="19">
          <cell r="A19">
            <v>2013</v>
          </cell>
          <cell r="B19">
            <v>53588333.333333328</v>
          </cell>
          <cell r="C19">
            <v>88999225.375</v>
          </cell>
          <cell r="D19">
            <v>142587558.70833331</v>
          </cell>
        </row>
        <row r="20">
          <cell r="A20">
            <v>2014</v>
          </cell>
          <cell r="B20">
            <v>57157291.666666664</v>
          </cell>
          <cell r="C20">
            <v>85410237.902500004</v>
          </cell>
          <cell r="D20">
            <v>142567529.56916666</v>
          </cell>
        </row>
        <row r="21">
          <cell r="A21">
            <v>2015</v>
          </cell>
          <cell r="B21">
            <v>59472708.333333328</v>
          </cell>
          <cell r="C21">
            <v>83374701.632499993</v>
          </cell>
          <cell r="D21">
            <v>142847409.96583331</v>
          </cell>
        </row>
        <row r="22">
          <cell r="A22">
            <v>2016</v>
          </cell>
          <cell r="B22">
            <v>63559583.333333328</v>
          </cell>
          <cell r="C22">
            <v>79072507.394999996</v>
          </cell>
          <cell r="D22">
            <v>142632090.72833332</v>
          </cell>
        </row>
        <row r="23">
          <cell r="A23">
            <v>2017</v>
          </cell>
          <cell r="B23">
            <v>69786250</v>
          </cell>
          <cell r="C23">
            <v>76553186.430000007</v>
          </cell>
          <cell r="D23">
            <v>146339436.43000001</v>
          </cell>
        </row>
        <row r="24">
          <cell r="A24">
            <v>2018</v>
          </cell>
          <cell r="B24">
            <v>72895833.333333328</v>
          </cell>
          <cell r="C24">
            <v>72295197.652500004</v>
          </cell>
          <cell r="D24">
            <v>145191030.98583335</v>
          </cell>
        </row>
        <row r="25">
          <cell r="A25">
            <v>2019</v>
          </cell>
          <cell r="B25">
            <v>74274375</v>
          </cell>
          <cell r="C25">
            <v>68605836.400000006</v>
          </cell>
          <cell r="D25">
            <v>142880211.40000001</v>
          </cell>
        </row>
        <row r="26">
          <cell r="A26">
            <v>2020</v>
          </cell>
          <cell r="B26">
            <v>77531458.333333328</v>
          </cell>
          <cell r="C26">
            <v>65027662.912500001</v>
          </cell>
          <cell r="D26">
            <v>142559121.24583334</v>
          </cell>
        </row>
        <row r="27">
          <cell r="A27">
            <v>2021</v>
          </cell>
          <cell r="B27">
            <v>82649375</v>
          </cell>
          <cell r="C27">
            <v>60387394.512500003</v>
          </cell>
          <cell r="D27">
            <v>143036769.51249999</v>
          </cell>
        </row>
        <row r="28">
          <cell r="A28">
            <v>2022</v>
          </cell>
          <cell r="B28">
            <v>85936875</v>
          </cell>
          <cell r="C28">
            <v>56939239.82</v>
          </cell>
          <cell r="D28">
            <v>142876114.81999999</v>
          </cell>
        </row>
        <row r="29">
          <cell r="A29">
            <v>2023</v>
          </cell>
          <cell r="B29">
            <v>90684375</v>
          </cell>
          <cell r="C29">
            <v>52032522.307499997</v>
          </cell>
          <cell r="D29">
            <v>142716897.3075</v>
          </cell>
        </row>
        <row r="30">
          <cell r="A30">
            <v>2024</v>
          </cell>
          <cell r="B30">
            <v>94879583.333333343</v>
          </cell>
          <cell r="C30">
            <v>48304205.039999999</v>
          </cell>
          <cell r="D30">
            <v>143183788.37333333</v>
          </cell>
        </row>
        <row r="31">
          <cell r="A31">
            <v>2025</v>
          </cell>
          <cell r="B31">
            <v>99226250</v>
          </cell>
          <cell r="C31">
            <v>43219651.259999998</v>
          </cell>
          <cell r="D31">
            <v>142445901.25999999</v>
          </cell>
        </row>
        <row r="32">
          <cell r="A32">
            <v>2026</v>
          </cell>
          <cell r="B32">
            <v>104062083.33333333</v>
          </cell>
          <cell r="C32">
            <v>38686413.942499995</v>
          </cell>
          <cell r="D32">
            <v>142748497.27583331</v>
          </cell>
        </row>
        <row r="33">
          <cell r="A33">
            <v>2027</v>
          </cell>
          <cell r="B33">
            <v>108998750</v>
          </cell>
          <cell r="C33">
            <v>33846900.619999997</v>
          </cell>
          <cell r="D33">
            <v>142845650.62</v>
          </cell>
        </row>
        <row r="34">
          <cell r="A34">
            <v>2028</v>
          </cell>
          <cell r="B34">
            <v>114342708.33333333</v>
          </cell>
          <cell r="C34">
            <v>28527913.27</v>
          </cell>
          <cell r="D34">
            <v>142870621.60333332</v>
          </cell>
        </row>
        <row r="35">
          <cell r="A35">
            <v>2029</v>
          </cell>
          <cell r="B35">
            <v>119630833.33333334</v>
          </cell>
          <cell r="C35">
            <v>23150885.2425</v>
          </cell>
          <cell r="D35">
            <v>142781718.57583335</v>
          </cell>
        </row>
        <row r="36">
          <cell r="A36">
            <v>2030</v>
          </cell>
          <cell r="B36">
            <v>125634791.66666666</v>
          </cell>
          <cell r="C36">
            <v>17175173.890000001</v>
          </cell>
          <cell r="D36">
            <v>142809965.55666667</v>
          </cell>
        </row>
        <row r="37">
          <cell r="A37">
            <v>2031</v>
          </cell>
          <cell r="B37">
            <v>129206041.66666667</v>
          </cell>
          <cell r="C37">
            <v>11251103.439999999</v>
          </cell>
          <cell r="D37">
            <v>140457145.10666668</v>
          </cell>
        </row>
        <row r="38">
          <cell r="A38">
            <v>2032</v>
          </cell>
          <cell r="B38">
            <v>103303750</v>
          </cell>
          <cell r="C38">
            <v>4973373.3</v>
          </cell>
          <cell r="D38">
            <v>108277123.3</v>
          </cell>
        </row>
      </sheetData>
      <sheetData sheetId="13" refreshError="1">
        <row r="8">
          <cell r="A8">
            <v>2003</v>
          </cell>
          <cell r="B8">
            <v>37173000</v>
          </cell>
          <cell r="C8">
            <v>104127340.02000001</v>
          </cell>
          <cell r="D8">
            <v>141300340.02000001</v>
          </cell>
        </row>
        <row r="9">
          <cell r="A9">
            <v>2004</v>
          </cell>
          <cell r="B9">
            <v>38513000</v>
          </cell>
          <cell r="C9">
            <v>102837314.15000001</v>
          </cell>
          <cell r="D9">
            <v>141350314.15000001</v>
          </cell>
        </row>
        <row r="10">
          <cell r="A10">
            <v>2005</v>
          </cell>
          <cell r="B10">
            <v>39907000</v>
          </cell>
          <cell r="C10">
            <v>101401615.06</v>
          </cell>
          <cell r="D10">
            <v>141308615.06</v>
          </cell>
        </row>
        <row r="11">
          <cell r="A11">
            <v>2006</v>
          </cell>
          <cell r="B11">
            <v>41483000</v>
          </cell>
          <cell r="C11">
            <v>99770261.549999997</v>
          </cell>
          <cell r="D11">
            <v>141253261.55000001</v>
          </cell>
        </row>
        <row r="12">
          <cell r="A12">
            <v>2007</v>
          </cell>
          <cell r="B12">
            <v>42975000</v>
          </cell>
          <cell r="C12">
            <v>98326242.519999996</v>
          </cell>
          <cell r="D12">
            <v>141301242.51999998</v>
          </cell>
        </row>
        <row r="13">
          <cell r="A13">
            <v>2008</v>
          </cell>
          <cell r="B13">
            <v>44704000</v>
          </cell>
          <cell r="C13">
            <v>96594201.689999998</v>
          </cell>
          <cell r="D13">
            <v>141298201.69</v>
          </cell>
        </row>
        <row r="14">
          <cell r="A14">
            <v>2009</v>
          </cell>
          <cell r="B14">
            <v>46556000</v>
          </cell>
          <cell r="C14">
            <v>94851374.530000001</v>
          </cell>
          <cell r="D14">
            <v>141407374.53</v>
          </cell>
        </row>
        <row r="15">
          <cell r="A15">
            <v>2010</v>
          </cell>
          <cell r="B15">
            <v>48525000</v>
          </cell>
          <cell r="C15">
            <v>92730833.049999997</v>
          </cell>
          <cell r="D15">
            <v>141255833.05000001</v>
          </cell>
        </row>
        <row r="16">
          <cell r="A16">
            <v>2011</v>
          </cell>
          <cell r="B16">
            <v>50871000</v>
          </cell>
          <cell r="C16">
            <v>90430780.50999999</v>
          </cell>
          <cell r="D16">
            <v>141301780.50999999</v>
          </cell>
        </row>
        <row r="17">
          <cell r="A17">
            <v>2012</v>
          </cell>
          <cell r="B17">
            <v>53356000</v>
          </cell>
          <cell r="C17">
            <v>87902055.219999999</v>
          </cell>
          <cell r="D17">
            <v>141258055.22</v>
          </cell>
        </row>
        <row r="18">
          <cell r="A18">
            <v>2013</v>
          </cell>
          <cell r="B18">
            <v>56081000</v>
          </cell>
          <cell r="C18">
            <v>85225737.707999989</v>
          </cell>
          <cell r="D18">
            <v>141306737.708</v>
          </cell>
        </row>
        <row r="19">
          <cell r="A19">
            <v>2014</v>
          </cell>
          <cell r="B19">
            <v>58856000</v>
          </cell>
          <cell r="C19">
            <v>82525802.860000014</v>
          </cell>
          <cell r="D19">
            <v>141381802.86000001</v>
          </cell>
        </row>
        <row r="20">
          <cell r="A20">
            <v>2015</v>
          </cell>
          <cell r="B20">
            <v>61536000</v>
          </cell>
          <cell r="C20">
            <v>80081139.810000002</v>
          </cell>
          <cell r="D20">
            <v>141617139.81</v>
          </cell>
        </row>
        <row r="21">
          <cell r="A21">
            <v>2016</v>
          </cell>
          <cell r="B21">
            <v>64348000</v>
          </cell>
          <cell r="C21">
            <v>77312325.480000004</v>
          </cell>
          <cell r="D21">
            <v>141660325.48000002</v>
          </cell>
        </row>
        <row r="22">
          <cell r="A22">
            <v>2017</v>
          </cell>
          <cell r="B22">
            <v>67310000</v>
          </cell>
          <cell r="C22">
            <v>74541468.780000001</v>
          </cell>
          <cell r="D22">
            <v>141851468.78</v>
          </cell>
        </row>
        <row r="23">
          <cell r="A23">
            <v>2018</v>
          </cell>
          <cell r="B23">
            <v>70392000</v>
          </cell>
          <cell r="C23">
            <v>71667620.050000012</v>
          </cell>
          <cell r="D23">
            <v>142059620.05000001</v>
          </cell>
        </row>
        <row r="24">
          <cell r="A24">
            <v>2019</v>
          </cell>
          <cell r="B24">
            <v>73634000</v>
          </cell>
          <cell r="C24">
            <v>68613999.600000009</v>
          </cell>
          <cell r="D24">
            <v>142247999.60000002</v>
          </cell>
        </row>
        <row r="25">
          <cell r="A25">
            <v>2020</v>
          </cell>
          <cell r="B25">
            <v>77029000</v>
          </cell>
          <cell r="C25">
            <v>65438430.468000002</v>
          </cell>
          <cell r="D25">
            <v>142467430.46799999</v>
          </cell>
        </row>
        <row r="26">
          <cell r="A26">
            <v>2021</v>
          </cell>
          <cell r="B26">
            <v>80552000</v>
          </cell>
          <cell r="C26">
            <v>62078546.299999997</v>
          </cell>
          <cell r="D26">
            <v>142630546.30000001</v>
          </cell>
        </row>
        <row r="27">
          <cell r="A27">
            <v>2022</v>
          </cell>
          <cell r="B27">
            <v>84233000</v>
          </cell>
          <cell r="C27">
            <v>58622281.380000003</v>
          </cell>
          <cell r="D27">
            <v>142855281.38</v>
          </cell>
        </row>
        <row r="28">
          <cell r="A28">
            <v>2023</v>
          </cell>
          <cell r="B28">
            <v>88210000</v>
          </cell>
          <cell r="C28">
            <v>54756497.5</v>
          </cell>
          <cell r="D28">
            <v>142966497.5</v>
          </cell>
        </row>
        <row r="29">
          <cell r="A29">
            <v>2024</v>
          </cell>
          <cell r="B29">
            <v>92701000</v>
          </cell>
          <cell r="C29">
            <v>50266035</v>
          </cell>
          <cell r="D29">
            <v>142967035</v>
          </cell>
        </row>
        <row r="30">
          <cell r="A30">
            <v>2025</v>
          </cell>
          <cell r="B30">
            <v>97506000</v>
          </cell>
          <cell r="C30">
            <v>45460705</v>
          </cell>
          <cell r="D30">
            <v>142966705</v>
          </cell>
        </row>
        <row r="31">
          <cell r="A31">
            <v>2026</v>
          </cell>
          <cell r="B31">
            <v>102563000</v>
          </cell>
          <cell r="C31">
            <v>40405860</v>
          </cell>
          <cell r="D31">
            <v>142968860</v>
          </cell>
        </row>
        <row r="32">
          <cell r="A32">
            <v>2027</v>
          </cell>
          <cell r="B32">
            <v>107819000</v>
          </cell>
          <cell r="C32">
            <v>35149840</v>
          </cell>
          <cell r="D32">
            <v>142968840</v>
          </cell>
        </row>
        <row r="33">
          <cell r="A33">
            <v>2028</v>
          </cell>
          <cell r="B33">
            <v>113115000</v>
          </cell>
          <cell r="C33">
            <v>29850050</v>
          </cell>
          <cell r="D33">
            <v>142965050</v>
          </cell>
        </row>
        <row r="34">
          <cell r="A34">
            <v>2029</v>
          </cell>
          <cell r="B34">
            <v>118771000</v>
          </cell>
          <cell r="C34">
            <v>24194300</v>
          </cell>
          <cell r="D34">
            <v>142965300</v>
          </cell>
        </row>
        <row r="35">
          <cell r="A35">
            <v>2030</v>
          </cell>
          <cell r="B35">
            <v>124715000</v>
          </cell>
          <cell r="C35">
            <v>18250750</v>
          </cell>
          <cell r="D35">
            <v>142965750</v>
          </cell>
        </row>
        <row r="36">
          <cell r="A36">
            <v>2031</v>
          </cell>
          <cell r="B36">
            <v>130972000</v>
          </cell>
          <cell r="C36">
            <v>11995000</v>
          </cell>
          <cell r="D36">
            <v>142967000</v>
          </cell>
        </row>
        <row r="37">
          <cell r="A37">
            <v>2032</v>
          </cell>
          <cell r="B37">
            <v>108928000</v>
          </cell>
          <cell r="C37">
            <v>5446400</v>
          </cell>
          <cell r="D37">
            <v>114374400</v>
          </cell>
        </row>
      </sheetData>
      <sheetData sheetId="14" refreshError="1">
        <row r="8">
          <cell r="A8">
            <v>2003</v>
          </cell>
          <cell r="B8">
            <v>28641041.666666664</v>
          </cell>
          <cell r="C8">
            <v>242664253.84903252</v>
          </cell>
          <cell r="D8">
            <v>271305295.51569921</v>
          </cell>
        </row>
        <row r="9">
          <cell r="A9">
            <v>2004</v>
          </cell>
          <cell r="B9">
            <v>110776666.66666667</v>
          </cell>
          <cell r="C9">
            <v>303348347.60250002</v>
          </cell>
          <cell r="D9">
            <v>414125014.26916671</v>
          </cell>
        </row>
        <row r="10">
          <cell r="A10">
            <v>2005</v>
          </cell>
          <cell r="B10">
            <v>114072708.33333334</v>
          </cell>
          <cell r="C10">
            <v>304258065.83500004</v>
          </cell>
          <cell r="D10">
            <v>418330774.16833341</v>
          </cell>
        </row>
        <row r="11">
          <cell r="A11">
            <v>2006</v>
          </cell>
          <cell r="B11">
            <v>117512500</v>
          </cell>
          <cell r="C11">
            <v>305599203.15500003</v>
          </cell>
          <cell r="D11">
            <v>423111703.15500003</v>
          </cell>
        </row>
        <row r="12">
          <cell r="A12">
            <v>2007</v>
          </cell>
          <cell r="B12">
            <v>120597500</v>
          </cell>
          <cell r="C12">
            <v>301272118.38</v>
          </cell>
          <cell r="D12">
            <v>421869618.38</v>
          </cell>
        </row>
        <row r="13">
          <cell r="A13">
            <v>2008</v>
          </cell>
          <cell r="B13">
            <v>125215208.33333333</v>
          </cell>
          <cell r="C13">
            <v>296402153.65000004</v>
          </cell>
          <cell r="D13">
            <v>421617361.98333335</v>
          </cell>
        </row>
        <row r="14">
          <cell r="A14">
            <v>2009</v>
          </cell>
          <cell r="B14">
            <v>136416575.85489601</v>
          </cell>
          <cell r="C14">
            <v>297189039.75</v>
          </cell>
          <cell r="D14">
            <v>433605615.60489601</v>
          </cell>
        </row>
        <row r="15">
          <cell r="A15">
            <v>2010</v>
          </cell>
          <cell r="B15">
            <v>142400945.86024863</v>
          </cell>
          <cell r="C15">
            <v>290958930.8204807</v>
          </cell>
          <cell r="D15">
            <v>433359876.68072933</v>
          </cell>
        </row>
        <row r="16">
          <cell r="A16">
            <v>2011</v>
          </cell>
          <cell r="B16">
            <v>148798630.17422897</v>
          </cell>
          <cell r="C16">
            <v>284725386.16900039</v>
          </cell>
          <cell r="D16">
            <v>433524016.34322935</v>
          </cell>
        </row>
        <row r="17">
          <cell r="A17">
            <v>2012</v>
          </cell>
          <cell r="B17">
            <v>155119779.83381152</v>
          </cell>
          <cell r="C17">
            <v>277682671.15275115</v>
          </cell>
          <cell r="D17">
            <v>432802450.98656267</v>
          </cell>
        </row>
        <row r="18">
          <cell r="A18">
            <v>2013</v>
          </cell>
          <cell r="B18">
            <v>163651891.6830045</v>
          </cell>
          <cell r="C18">
            <v>270282040.94855815</v>
          </cell>
          <cell r="D18">
            <v>433933932.63156265</v>
          </cell>
        </row>
        <row r="19">
          <cell r="A19">
            <v>2014</v>
          </cell>
          <cell r="B19">
            <v>171229811.35056975</v>
          </cell>
          <cell r="C19">
            <v>262209360.4326596</v>
          </cell>
          <cell r="D19">
            <v>433439171.78322935</v>
          </cell>
        </row>
        <row r="20">
          <cell r="A20">
            <v>2015</v>
          </cell>
          <cell r="B20">
            <v>179805944.72485107</v>
          </cell>
          <cell r="C20">
            <v>253781075.55171156</v>
          </cell>
          <cell r="D20">
            <v>433587020.27656263</v>
          </cell>
        </row>
        <row r="21">
          <cell r="A21">
            <v>2016</v>
          </cell>
          <cell r="B21">
            <v>188993177.93471789</v>
          </cell>
          <cell r="C21">
            <v>244416698.64351144</v>
          </cell>
          <cell r="D21">
            <v>433409876.57822931</v>
          </cell>
        </row>
        <row r="22">
          <cell r="A22">
            <v>2017</v>
          </cell>
          <cell r="B22">
            <v>198634047.51279402</v>
          </cell>
          <cell r="C22">
            <v>234638351.10543528</v>
          </cell>
          <cell r="D22">
            <v>433272398.61822927</v>
          </cell>
        </row>
        <row r="23">
          <cell r="A23">
            <v>2018</v>
          </cell>
          <cell r="B23">
            <v>209226160.75099772</v>
          </cell>
          <cell r="C23">
            <v>224520676.37306497</v>
          </cell>
          <cell r="D23">
            <v>433746837.12406266</v>
          </cell>
        </row>
        <row r="24">
          <cell r="A24">
            <v>2019</v>
          </cell>
          <cell r="B24">
            <v>221003032.92563596</v>
          </cell>
          <cell r="C24">
            <v>213767744.64592674</v>
          </cell>
          <cell r="D24">
            <v>434770777.57156271</v>
          </cell>
        </row>
        <row r="25">
          <cell r="A25">
            <v>2020</v>
          </cell>
          <cell r="B25">
            <v>231011383.06987926</v>
          </cell>
          <cell r="C25">
            <v>202718093.34918344</v>
          </cell>
          <cell r="D25">
            <v>433729476.41906273</v>
          </cell>
        </row>
        <row r="26">
          <cell r="A26">
            <v>2021</v>
          </cell>
          <cell r="B26">
            <v>242187179.97205591</v>
          </cell>
          <cell r="C26">
            <v>191513134.02200675</v>
          </cell>
          <cell r="D26">
            <v>433700313.99406266</v>
          </cell>
        </row>
        <row r="27">
          <cell r="A27">
            <v>2022</v>
          </cell>
          <cell r="B27">
            <v>251258355.07885233</v>
          </cell>
          <cell r="C27">
            <v>180001670.9877103</v>
          </cell>
          <cell r="D27">
            <v>431260026.06656265</v>
          </cell>
        </row>
        <row r="28">
          <cell r="A28">
            <v>2023</v>
          </cell>
          <cell r="B28">
            <v>265247932.31652254</v>
          </cell>
          <cell r="C28">
            <v>168047483.61504009</v>
          </cell>
          <cell r="D28">
            <v>433295415.93156266</v>
          </cell>
        </row>
        <row r="29">
          <cell r="A29">
            <v>2024</v>
          </cell>
          <cell r="B29">
            <v>278090908.17726463</v>
          </cell>
          <cell r="C29">
            <v>155259397.54429805</v>
          </cell>
          <cell r="D29">
            <v>433350305.72156268</v>
          </cell>
        </row>
        <row r="30">
          <cell r="A30">
            <v>2025</v>
          </cell>
          <cell r="B30">
            <v>290638423.75201416</v>
          </cell>
          <cell r="C30">
            <v>141865835.90871513</v>
          </cell>
          <cell r="D30">
            <v>432504259.66072929</v>
          </cell>
        </row>
        <row r="31">
          <cell r="A31">
            <v>2026</v>
          </cell>
          <cell r="B31">
            <v>304745062.058375</v>
          </cell>
          <cell r="C31">
            <v>127819934.45068769</v>
          </cell>
          <cell r="D31">
            <v>432564996.50906271</v>
          </cell>
        </row>
        <row r="32">
          <cell r="A32">
            <v>2027</v>
          </cell>
          <cell r="B32">
            <v>320670729.01325226</v>
          </cell>
          <cell r="C32">
            <v>112655177.68414374</v>
          </cell>
          <cell r="D32">
            <v>433325906.69739598</v>
          </cell>
        </row>
        <row r="33">
          <cell r="A33">
            <v>2028</v>
          </cell>
          <cell r="B33">
            <v>336708784.73398113</v>
          </cell>
          <cell r="C33">
            <v>96623934.243414864</v>
          </cell>
          <cell r="D33">
            <v>433332718.97739601</v>
          </cell>
        </row>
        <row r="34">
          <cell r="A34">
            <v>2029</v>
          </cell>
          <cell r="B34">
            <v>353506050.1860168</v>
          </cell>
          <cell r="C34">
            <v>79886279.740545899</v>
          </cell>
          <cell r="D34">
            <v>433392329.92656267</v>
          </cell>
        </row>
        <row r="35">
          <cell r="A35">
            <v>2030</v>
          </cell>
          <cell r="B35">
            <v>371184689.19624764</v>
          </cell>
          <cell r="C35">
            <v>62204974.406981647</v>
          </cell>
          <cell r="D35">
            <v>433389663.60322928</v>
          </cell>
        </row>
        <row r="36">
          <cell r="A36">
            <v>2031</v>
          </cell>
          <cell r="B36">
            <v>387110340.8520413</v>
          </cell>
          <cell r="C36">
            <v>43604519.184521362</v>
          </cell>
          <cell r="D36">
            <v>430714860.03656268</v>
          </cell>
        </row>
        <row r="37">
          <cell r="A37">
            <v>2032</v>
          </cell>
          <cell r="B37">
            <v>309990877.30723691</v>
          </cell>
          <cell r="C37">
            <v>23941230.701825753</v>
          </cell>
          <cell r="D37">
            <v>333932108.00906265</v>
          </cell>
        </row>
      </sheetData>
      <sheetData sheetId="15"/>
      <sheetData sheetId="16"/>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00 VK Cash 6"/>
      <sheetName val="2000 VK Cash 6 (11_9_00)"/>
      <sheetName val="2000 VK Cash 6 (12_8_00)"/>
      <sheetName val="2000 VK Cash 6 (12_8_00) Act"/>
      <sheetName val="2000 VK Cash 6 (12_8_00) Alt 3"/>
      <sheetName val="2000 VK Cash 6 (12_8_00) Alt 2"/>
      <sheetName val="2000 VK Cash 6 (12_8_00) Alt"/>
      <sheetName val="2000 vkcsh006 Presentation"/>
      <sheetName val="99vk3 Presentation"/>
      <sheetName val="1998 Prepay Recap"/>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rsw"/>
      <sheetName val="mats"/>
      <sheetName val="rm"/>
      <sheetName val="nondept"/>
      <sheetName val="caprmb"/>
      <sheetName val="cap4th"/>
      <sheetName val="police"/>
      <sheetName val="balsht1"/>
      <sheetName val="trialbal"/>
      <sheetName val="balsht2"/>
      <sheetName val="newexp"/>
      <sheetName val="provs"/>
      <sheetName val="fprec"/>
      <sheetName val="budrec"/>
    </sheetNames>
    <sheetDataSet>
      <sheetData sheetId="0">
        <row r="1">
          <cell r="A1">
            <v>2013</v>
          </cell>
        </row>
      </sheetData>
      <sheetData sheetId="1">
        <row r="31">
          <cell r="H31">
            <v>-4.3847083400000244</v>
          </cell>
        </row>
      </sheetData>
      <sheetData sheetId="2">
        <row r="76">
          <cell r="H76">
            <v>-30.478883900000032</v>
          </cell>
        </row>
      </sheetData>
      <sheetData sheetId="3" refreshError="1"/>
      <sheetData sheetId="4">
        <row r="1">
          <cell r="B1" t="str">
            <v>2013 ESTIMATE</v>
          </cell>
        </row>
      </sheetData>
      <sheetData sheetId="5"/>
      <sheetData sheetId="6"/>
      <sheetData sheetId="7">
        <row r="589">
          <cell r="A589" t="str">
            <v>Current Assets</v>
          </cell>
          <cell r="B589" t="str">
            <v>as of 0613</v>
          </cell>
          <cell r="C589" t="str">
            <v>as of 1212</v>
          </cell>
        </row>
        <row r="590">
          <cell r="A590" t="str">
            <v>101569</v>
          </cell>
          <cell r="B590">
            <v>2284592.52</v>
          </cell>
          <cell r="C590">
            <v>2378626.94</v>
          </cell>
        </row>
        <row r="591">
          <cell r="A591" t="str">
            <v>101570</v>
          </cell>
          <cell r="B591">
            <v>231094.59</v>
          </cell>
          <cell r="C591">
            <v>104968.4</v>
          </cell>
        </row>
        <row r="592">
          <cell r="A592" t="str">
            <v>101571</v>
          </cell>
          <cell r="B592">
            <v>33357.879999999997</v>
          </cell>
          <cell r="C592">
            <v>28281.62</v>
          </cell>
        </row>
        <row r="593">
          <cell r="A593" t="str">
            <v>101573</v>
          </cell>
          <cell r="B593">
            <v>3580000</v>
          </cell>
          <cell r="C593">
            <v>3580000</v>
          </cell>
        </row>
        <row r="594">
          <cell r="A594" t="str">
            <v>101574</v>
          </cell>
          <cell r="B594">
            <v>1498616.42</v>
          </cell>
          <cell r="C594">
            <v>1264431.03</v>
          </cell>
        </row>
        <row r="595">
          <cell r="A595" t="str">
            <v>101575</v>
          </cell>
          <cell r="B595">
            <v>1634147218.8</v>
          </cell>
          <cell r="C595">
            <v>1634147218.8</v>
          </cell>
        </row>
        <row r="596">
          <cell r="A596" t="str">
            <v>101576</v>
          </cell>
          <cell r="B596">
            <v>233999.75</v>
          </cell>
          <cell r="C596">
            <v>458475.39</v>
          </cell>
        </row>
        <row r="597">
          <cell r="A597" t="str">
            <v>101577</v>
          </cell>
          <cell r="B597">
            <v>23287.91</v>
          </cell>
          <cell r="C597">
            <v>-1419.88</v>
          </cell>
        </row>
        <row r="598">
          <cell r="A598" t="str">
            <v>101578</v>
          </cell>
          <cell r="B598">
            <v>10693691.57</v>
          </cell>
          <cell r="C598">
            <v>8031280.9800000004</v>
          </cell>
        </row>
        <row r="599">
          <cell r="A599" t="str">
            <v>101580</v>
          </cell>
          <cell r="B599">
            <v>44988188.560000002</v>
          </cell>
          <cell r="C599">
            <v>44988188.560000002</v>
          </cell>
        </row>
        <row r="600">
          <cell r="A600" t="str">
            <v>101581</v>
          </cell>
          <cell r="B600">
            <v>-0.41</v>
          </cell>
          <cell r="C600">
            <v>-0.41</v>
          </cell>
        </row>
        <row r="601">
          <cell r="A601" t="str">
            <v>101582</v>
          </cell>
          <cell r="B601">
            <v>-3613357.88</v>
          </cell>
          <cell r="C601">
            <v>-3608281.62</v>
          </cell>
        </row>
        <row r="602">
          <cell r="A602" t="str">
            <v>101583</v>
          </cell>
          <cell r="B602">
            <v>-1634147218.8</v>
          </cell>
          <cell r="C602">
            <v>-1634147218.8</v>
          </cell>
        </row>
        <row r="603">
          <cell r="A603" t="str">
            <v>101584</v>
          </cell>
          <cell r="B603">
            <v>-13418605.67</v>
          </cell>
          <cell r="C603">
            <v>-8481395.1500000004</v>
          </cell>
        </row>
        <row r="604">
          <cell r="A604" t="str">
            <v>101585</v>
          </cell>
          <cell r="B604">
            <v>20626.439999999999</v>
          </cell>
          <cell r="C604">
            <v>-6941.34</v>
          </cell>
        </row>
        <row r="605">
          <cell r="A605" t="str">
            <v>101587</v>
          </cell>
          <cell r="B605">
            <v>-44988188.560000002</v>
          </cell>
          <cell r="C605">
            <v>-44988188.560000002</v>
          </cell>
        </row>
        <row r="606">
          <cell r="A606" t="str">
            <v>101588</v>
          </cell>
          <cell r="B606">
            <v>-1252037.5900000001</v>
          </cell>
          <cell r="C606">
            <v>-1252037.5900000001</v>
          </cell>
        </row>
        <row r="607">
          <cell r="A607" t="str">
            <v>101589</v>
          </cell>
          <cell r="B607">
            <v>-2380267.06</v>
          </cell>
          <cell r="C607">
            <v>-2378626.94</v>
          </cell>
        </row>
        <row r="608">
          <cell r="A608" t="str">
            <v>102008</v>
          </cell>
          <cell r="B608">
            <v>-22886179.5</v>
          </cell>
          <cell r="C608">
            <v>-21551441.949999999</v>
          </cell>
        </row>
        <row r="609">
          <cell r="A609" t="str">
            <v>102009</v>
          </cell>
          <cell r="B609">
            <v>-2965492.27</v>
          </cell>
          <cell r="C609">
            <v>-575688.52</v>
          </cell>
        </row>
        <row r="610">
          <cell r="A610" t="str">
            <v>102117</v>
          </cell>
          <cell r="B610">
            <v>800.23</v>
          </cell>
          <cell r="C610">
            <v>800.23</v>
          </cell>
        </row>
        <row r="611">
          <cell r="A611" t="str">
            <v>102132</v>
          </cell>
          <cell r="B611">
            <v>1435.5</v>
          </cell>
          <cell r="C611">
            <v>1435.5</v>
          </cell>
        </row>
        <row r="612">
          <cell r="A612" t="str">
            <v>102193</v>
          </cell>
          <cell r="B612">
            <v>1210000</v>
          </cell>
          <cell r="C612">
            <v>1010000</v>
          </cell>
        </row>
        <row r="613">
          <cell r="A613" t="str">
            <v>102201</v>
          </cell>
          <cell r="B613">
            <v>23737194.850000001</v>
          </cell>
          <cell r="C613">
            <v>24901935.649999999</v>
          </cell>
        </row>
        <row r="614">
          <cell r="A614" t="str">
            <v>102202</v>
          </cell>
          <cell r="B614">
            <v>33151.120000000003</v>
          </cell>
          <cell r="C614">
            <v>3524.13</v>
          </cell>
        </row>
        <row r="615">
          <cell r="A615" t="str">
            <v>102204</v>
          </cell>
          <cell r="B615">
            <v>223719.8</v>
          </cell>
          <cell r="C615">
            <v>347368.04</v>
          </cell>
        </row>
        <row r="616">
          <cell r="A616" t="str">
            <v>102205</v>
          </cell>
          <cell r="B616">
            <v>308706.71999999997</v>
          </cell>
          <cell r="C616">
            <v>302044.56</v>
          </cell>
        </row>
        <row r="617">
          <cell r="A617" t="str">
            <v>102207</v>
          </cell>
          <cell r="B617">
            <v>245</v>
          </cell>
          <cell r="C617">
            <v>4432.5</v>
          </cell>
        </row>
        <row r="618">
          <cell r="A618" t="str">
            <v>102213</v>
          </cell>
          <cell r="B618">
            <v>7688351.4000000004</v>
          </cell>
          <cell r="C618">
            <v>7211350.5499999998</v>
          </cell>
        </row>
        <row r="619">
          <cell r="A619" t="str">
            <v>102234</v>
          </cell>
          <cell r="B619">
            <v>3122539.81</v>
          </cell>
          <cell r="C619">
            <v>4846094.57</v>
          </cell>
        </row>
        <row r="620">
          <cell r="A620" t="str">
            <v>102241</v>
          </cell>
          <cell r="B620">
            <v>30000</v>
          </cell>
          <cell r="C620">
            <v>30000</v>
          </cell>
        </row>
        <row r="621">
          <cell r="A621" t="str">
            <v>102242</v>
          </cell>
          <cell r="B621">
            <v>89829.43</v>
          </cell>
          <cell r="C621">
            <v>61714.99</v>
          </cell>
        </row>
        <row r="622">
          <cell r="A622" t="str">
            <v>102252</v>
          </cell>
          <cell r="B622">
            <v>717500</v>
          </cell>
          <cell r="C622">
            <v>717500</v>
          </cell>
        </row>
        <row r="623">
          <cell r="A623" t="str">
            <v>102253</v>
          </cell>
          <cell r="B623">
            <v>74687.33</v>
          </cell>
          <cell r="C623">
            <v>79787.33</v>
          </cell>
        </row>
        <row r="624">
          <cell r="A624" t="str">
            <v>102257</v>
          </cell>
          <cell r="B624">
            <v>608245</v>
          </cell>
          <cell r="C624">
            <v>598045</v>
          </cell>
        </row>
        <row r="625">
          <cell r="A625" t="str">
            <v>102260</v>
          </cell>
          <cell r="B625">
            <v>-2336020.71</v>
          </cell>
          <cell r="C625">
            <v>-2477321.44</v>
          </cell>
        </row>
        <row r="626">
          <cell r="A626" t="str">
            <v>102261</v>
          </cell>
          <cell r="B626">
            <v>2500</v>
          </cell>
          <cell r="C626">
            <v>2500</v>
          </cell>
        </row>
        <row r="627">
          <cell r="A627" t="str">
            <v>102262</v>
          </cell>
          <cell r="B627">
            <v>47301.07</v>
          </cell>
          <cell r="C627">
            <v>51648.1</v>
          </cell>
        </row>
        <row r="628">
          <cell r="A628" t="str">
            <v>102264</v>
          </cell>
        </row>
        <row r="629">
          <cell r="A629" t="str">
            <v>102266</v>
          </cell>
          <cell r="B629">
            <v>-10647621.640000001</v>
          </cell>
          <cell r="C629">
            <v>-12241882.800000001</v>
          </cell>
        </row>
        <row r="630">
          <cell r="A630" t="str">
            <v>102267</v>
          </cell>
          <cell r="B630">
            <v>223202.57</v>
          </cell>
          <cell r="C630">
            <v>201313.2</v>
          </cell>
        </row>
        <row r="631">
          <cell r="A631" t="str">
            <v>102268</v>
          </cell>
          <cell r="B631">
            <v>7287.78</v>
          </cell>
          <cell r="C631">
            <v>87690.44</v>
          </cell>
        </row>
        <row r="632">
          <cell r="A632" t="str">
            <v>102270</v>
          </cell>
          <cell r="B632">
            <v>-166.68</v>
          </cell>
        </row>
        <row r="633">
          <cell r="A633" t="str">
            <v>102271</v>
          </cell>
          <cell r="B633">
            <v>266225.52</v>
          </cell>
          <cell r="C633">
            <v>258969.84</v>
          </cell>
        </row>
        <row r="634">
          <cell r="A634" t="str">
            <v>102274</v>
          </cell>
          <cell r="B634">
            <v>300000</v>
          </cell>
          <cell r="C634">
            <v>300000</v>
          </cell>
        </row>
        <row r="635">
          <cell r="A635" t="str">
            <v>102350</v>
          </cell>
          <cell r="B635">
            <v>1691.45</v>
          </cell>
          <cell r="C635">
            <v>1650.8</v>
          </cell>
        </row>
        <row r="636">
          <cell r="A636" t="str">
            <v>102602</v>
          </cell>
          <cell r="B636">
            <v>3783.22</v>
          </cell>
          <cell r="C636">
            <v>3783.22</v>
          </cell>
        </row>
        <row r="637">
          <cell r="A637" t="str">
            <v>102721</v>
          </cell>
          <cell r="B637">
            <v>697.5</v>
          </cell>
          <cell r="C637">
            <v>697.5</v>
          </cell>
        </row>
        <row r="638">
          <cell r="A638" t="str">
            <v>112151</v>
          </cell>
          <cell r="B638">
            <v>-485205399.11000001</v>
          </cell>
          <cell r="C638">
            <v>-481159652.05000001</v>
          </cell>
        </row>
        <row r="639">
          <cell r="A639" t="str">
            <v>112152</v>
          </cell>
          <cell r="B639">
            <v>3580000</v>
          </cell>
          <cell r="C639">
            <v>3580000</v>
          </cell>
        </row>
        <row r="640">
          <cell r="A640" t="str">
            <v>112153</v>
          </cell>
          <cell r="B640">
            <v>60421464.310000002</v>
          </cell>
          <cell r="C640">
            <v>42771447.400000006</v>
          </cell>
        </row>
        <row r="641">
          <cell r="A641" t="str">
            <v>121551</v>
          </cell>
          <cell r="B641">
            <v>30090623.690000001</v>
          </cell>
          <cell r="C641">
            <v>63548100.689999998</v>
          </cell>
        </row>
        <row r="642">
          <cell r="A642" t="str">
            <v>121561</v>
          </cell>
          <cell r="B642">
            <v>54839069.640000001</v>
          </cell>
          <cell r="C642">
            <v>15000000</v>
          </cell>
        </row>
        <row r="643">
          <cell r="A643" t="str">
            <v>121562</v>
          </cell>
          <cell r="B643">
            <v>-51312750</v>
          </cell>
        </row>
        <row r="644">
          <cell r="A644" t="str">
            <v>121572</v>
          </cell>
          <cell r="B644">
            <v>6837586</v>
          </cell>
        </row>
        <row r="645">
          <cell r="A645" t="str">
            <v>121805</v>
          </cell>
          <cell r="B645">
            <v>-367643.01</v>
          </cell>
          <cell r="C645">
            <v>-367643.01</v>
          </cell>
        </row>
        <row r="646">
          <cell r="A646" t="str">
            <v>121806</v>
          </cell>
          <cell r="B646">
            <v>5477476.5899999999</v>
          </cell>
          <cell r="C646">
            <v>3800490</v>
          </cell>
        </row>
        <row r="647">
          <cell r="A647" t="str">
            <v>121808</v>
          </cell>
          <cell r="B647">
            <v>2532338.42</v>
          </cell>
          <cell r="C647">
            <v>2044629.41</v>
          </cell>
        </row>
        <row r="648">
          <cell r="A648" t="str">
            <v>141073</v>
          </cell>
          <cell r="B648">
            <v>6932.42</v>
          </cell>
          <cell r="C648">
            <v>6932.42</v>
          </cell>
        </row>
        <row r="649">
          <cell r="A649" t="str">
            <v>141101</v>
          </cell>
          <cell r="B649">
            <v>165463.54999999999</v>
          </cell>
        </row>
        <row r="650">
          <cell r="A650" t="str">
            <v>141102</v>
          </cell>
          <cell r="B650">
            <v>167590001.41</v>
          </cell>
          <cell r="C650">
            <v>136352379.86000001</v>
          </cell>
        </row>
        <row r="651">
          <cell r="A651" t="str">
            <v>141108</v>
          </cell>
          <cell r="B651">
            <v>9402948.6119999997</v>
          </cell>
          <cell r="C651">
            <v>9402948.6119999997</v>
          </cell>
        </row>
        <row r="652">
          <cell r="A652" t="str">
            <v>141110</v>
          </cell>
          <cell r="B652">
            <v>3558</v>
          </cell>
          <cell r="C652">
            <v>3245391.67</v>
          </cell>
        </row>
        <row r="653">
          <cell r="A653" t="str">
            <v>141117</v>
          </cell>
          <cell r="B653">
            <v>291731.98</v>
          </cell>
          <cell r="C653">
            <v>291731.98</v>
          </cell>
        </row>
        <row r="654">
          <cell r="A654" t="str">
            <v>141118</v>
          </cell>
          <cell r="B654">
            <v>1316116.82</v>
          </cell>
          <cell r="C654">
            <v>3408019.76</v>
          </cell>
        </row>
        <row r="655">
          <cell r="A655" t="str">
            <v>141119</v>
          </cell>
          <cell r="B655">
            <v>53428.55</v>
          </cell>
          <cell r="C655">
            <v>53428.55</v>
          </cell>
        </row>
        <row r="656">
          <cell r="A656" t="str">
            <v>141126</v>
          </cell>
          <cell r="B656">
            <v>115966235.37</v>
          </cell>
          <cell r="C656">
            <v>94231625.340000004</v>
          </cell>
        </row>
        <row r="657">
          <cell r="A657" t="str">
            <v>141128</v>
          </cell>
          <cell r="B657">
            <v>4442093</v>
          </cell>
          <cell r="C657">
            <v>-227476.49999999997</v>
          </cell>
        </row>
        <row r="658">
          <cell r="A658" t="str">
            <v>141131</v>
          </cell>
          <cell r="B658">
            <v>-31273924.390000001</v>
          </cell>
          <cell r="C658">
            <v>-38888326.549999997</v>
          </cell>
        </row>
        <row r="659">
          <cell r="A659" t="str">
            <v>141132</v>
          </cell>
          <cell r="B659">
            <v>-0.03</v>
          </cell>
          <cell r="C659">
            <v>-0.03</v>
          </cell>
        </row>
        <row r="660">
          <cell r="A660" t="str">
            <v>141133</v>
          </cell>
          <cell r="B660">
            <v>-118217587.70999999</v>
          </cell>
          <cell r="C660">
            <v>-118217587.70999999</v>
          </cell>
        </row>
        <row r="661">
          <cell r="A661" t="str">
            <v>141134</v>
          </cell>
          <cell r="B661">
            <v>3576229.7</v>
          </cell>
          <cell r="C661">
            <v>2823616.87</v>
          </cell>
        </row>
        <row r="662">
          <cell r="A662" t="str">
            <v>141135</v>
          </cell>
          <cell r="B662">
            <v>176826.46</v>
          </cell>
          <cell r="C662">
            <v>134927.44</v>
          </cell>
        </row>
        <row r="663">
          <cell r="A663" t="str">
            <v>141137</v>
          </cell>
          <cell r="B663">
            <v>83955658.370000005</v>
          </cell>
          <cell r="C663">
            <v>62003689.710000001</v>
          </cell>
        </row>
        <row r="664">
          <cell r="A664" t="str">
            <v>141139</v>
          </cell>
          <cell r="B664">
            <v>198541.63</v>
          </cell>
          <cell r="C664">
            <v>72351.05</v>
          </cell>
        </row>
        <row r="665">
          <cell r="A665" t="str">
            <v>141140</v>
          </cell>
          <cell r="B665">
            <v>54810.109999999986</v>
          </cell>
          <cell r="C665">
            <v>-555230.84000000008</v>
          </cell>
        </row>
        <row r="666">
          <cell r="A666" t="str">
            <v>141141</v>
          </cell>
          <cell r="B666">
            <v>190445.91</v>
          </cell>
          <cell r="C666">
            <v>274062.44</v>
          </cell>
        </row>
        <row r="667">
          <cell r="A667" t="str">
            <v>141142</v>
          </cell>
          <cell r="B667">
            <v>1538900.94</v>
          </cell>
          <cell r="C667">
            <v>645474.76</v>
          </cell>
        </row>
        <row r="668">
          <cell r="A668" t="str">
            <v>141145</v>
          </cell>
          <cell r="B668">
            <v>4836904.25</v>
          </cell>
          <cell r="C668">
            <v>6626442.1600000001</v>
          </cell>
        </row>
        <row r="669">
          <cell r="A669" t="str">
            <v>141151</v>
          </cell>
          <cell r="C669">
            <v>17831.97</v>
          </cell>
        </row>
        <row r="670">
          <cell r="A670" t="str">
            <v>141155</v>
          </cell>
          <cell r="B670">
            <v>559629.12</v>
          </cell>
          <cell r="C670">
            <v>468818.77</v>
          </cell>
        </row>
        <row r="671">
          <cell r="A671" t="str">
            <v>141156</v>
          </cell>
          <cell r="B671">
            <v>-474530.89</v>
          </cell>
          <cell r="C671">
            <v>-298372.73</v>
          </cell>
        </row>
        <row r="672">
          <cell r="A672" t="str">
            <v>141157</v>
          </cell>
          <cell r="B672">
            <v>6527313.4199999999</v>
          </cell>
          <cell r="C672">
            <v>11921861.07</v>
          </cell>
        </row>
        <row r="673">
          <cell r="A673" t="str">
            <v>141158</v>
          </cell>
          <cell r="B673">
            <v>645.87</v>
          </cell>
        </row>
        <row r="674">
          <cell r="A674" t="str">
            <v>141159</v>
          </cell>
          <cell r="B674">
            <v>969844.98</v>
          </cell>
        </row>
        <row r="675">
          <cell r="A675" t="str">
            <v>141162</v>
          </cell>
          <cell r="B675">
            <v>129244.71</v>
          </cell>
        </row>
        <row r="676">
          <cell r="A676" t="str">
            <v>141163</v>
          </cell>
          <cell r="B676">
            <v>13946.61</v>
          </cell>
          <cell r="C676">
            <v>201742.77</v>
          </cell>
        </row>
        <row r="677">
          <cell r="A677" t="str">
            <v>141164</v>
          </cell>
          <cell r="B677">
            <v>839562.15</v>
          </cell>
          <cell r="C677">
            <v>530822.81000000006</v>
          </cell>
        </row>
        <row r="678">
          <cell r="A678" t="str">
            <v>141165</v>
          </cell>
          <cell r="B678">
            <v>393882</v>
          </cell>
          <cell r="C678">
            <v>370711</v>
          </cell>
        </row>
        <row r="679">
          <cell r="A679" t="str">
            <v>141166</v>
          </cell>
          <cell r="C679">
            <v>87695.34</v>
          </cell>
        </row>
        <row r="680">
          <cell r="A680" t="str">
            <v>141168</v>
          </cell>
          <cell r="B680">
            <v>352097.28000000003</v>
          </cell>
          <cell r="C680">
            <v>322624.3</v>
          </cell>
        </row>
        <row r="681">
          <cell r="A681" t="str">
            <v>141170</v>
          </cell>
          <cell r="B681">
            <v>804231.87</v>
          </cell>
          <cell r="C681">
            <v>686614.63</v>
          </cell>
        </row>
        <row r="682">
          <cell r="A682" t="str">
            <v>141171</v>
          </cell>
          <cell r="B682">
            <v>209500</v>
          </cell>
          <cell r="C682">
            <v>209500</v>
          </cell>
        </row>
        <row r="683">
          <cell r="A683" t="str">
            <v>141172</v>
          </cell>
          <cell r="B683">
            <v>1050402975</v>
          </cell>
          <cell r="C683">
            <v>776902975</v>
          </cell>
        </row>
        <row r="684">
          <cell r="A684" t="str">
            <v>141173</v>
          </cell>
          <cell r="B684">
            <v>-870732.37</v>
          </cell>
          <cell r="C684">
            <v>-1127721.1100000001</v>
          </cell>
        </row>
        <row r="685">
          <cell r="A685" t="str">
            <v>141174</v>
          </cell>
          <cell r="B685">
            <v>68674</v>
          </cell>
          <cell r="C685">
            <v>-31078</v>
          </cell>
        </row>
        <row r="686">
          <cell r="A686" t="str">
            <v>141175</v>
          </cell>
          <cell r="B686">
            <v>23200</v>
          </cell>
          <cell r="C686">
            <v>20800</v>
          </cell>
        </row>
        <row r="687">
          <cell r="A687" t="str">
            <v>141176</v>
          </cell>
          <cell r="B687">
            <v>-494202.4</v>
          </cell>
          <cell r="C687">
            <v>-634864.87</v>
          </cell>
        </row>
        <row r="688">
          <cell r="A688" t="str">
            <v>141177</v>
          </cell>
          <cell r="B688">
            <v>18029941</v>
          </cell>
          <cell r="C688">
            <v>4860231</v>
          </cell>
        </row>
        <row r="689">
          <cell r="A689" t="str">
            <v>141178</v>
          </cell>
          <cell r="B689">
            <v>-313935.3</v>
          </cell>
          <cell r="C689">
            <v>-275865.93</v>
          </cell>
        </row>
        <row r="690">
          <cell r="A690" t="str">
            <v>141179</v>
          </cell>
          <cell r="B690">
            <v>-134584.89000000001</v>
          </cell>
          <cell r="C690">
            <v>-97613.95</v>
          </cell>
        </row>
        <row r="691">
          <cell r="A691" t="str">
            <v>141180</v>
          </cell>
          <cell r="B691">
            <v>-894466.3</v>
          </cell>
          <cell r="C691">
            <v>-913765.45</v>
          </cell>
        </row>
        <row r="692">
          <cell r="A692" t="str">
            <v>141181</v>
          </cell>
          <cell r="B692">
            <v>-241809.88</v>
          </cell>
          <cell r="C692">
            <v>-235820.12</v>
          </cell>
        </row>
        <row r="693">
          <cell r="A693" t="str">
            <v>141182</v>
          </cell>
          <cell r="B693">
            <v>7048272.04</v>
          </cell>
          <cell r="C693">
            <v>6943886.8700000001</v>
          </cell>
        </row>
        <row r="694">
          <cell r="A694" t="str">
            <v>141183</v>
          </cell>
          <cell r="B694">
            <v>-18251.75</v>
          </cell>
          <cell r="C694">
            <v>-17519.64</v>
          </cell>
        </row>
        <row r="695">
          <cell r="A695" t="str">
            <v>141184</v>
          </cell>
          <cell r="B695">
            <v>2660</v>
          </cell>
          <cell r="C695">
            <v>3880</v>
          </cell>
        </row>
        <row r="696">
          <cell r="A696" t="str">
            <v>141185</v>
          </cell>
          <cell r="B696">
            <v>-821090.29</v>
          </cell>
          <cell r="C696">
            <v>-1142290.95</v>
          </cell>
        </row>
        <row r="697">
          <cell r="A697" t="str">
            <v>141187</v>
          </cell>
          <cell r="B697">
            <v>-202849.75</v>
          </cell>
          <cell r="C697">
            <v>-312173.73</v>
          </cell>
        </row>
        <row r="698">
          <cell r="A698" t="str">
            <v>141192</v>
          </cell>
          <cell r="B698">
            <v>13965185.949999999</v>
          </cell>
          <cell r="C698">
            <v>7836940.5</v>
          </cell>
        </row>
        <row r="699">
          <cell r="A699" t="str">
            <v>141194</v>
          </cell>
          <cell r="B699">
            <v>14569444</v>
          </cell>
          <cell r="C699">
            <v>13620304.15</v>
          </cell>
        </row>
        <row r="700">
          <cell r="A700" t="str">
            <v>141195</v>
          </cell>
          <cell r="B700">
            <v>1688834.25</v>
          </cell>
          <cell r="C700">
            <v>1686509.25</v>
          </cell>
        </row>
        <row r="701">
          <cell r="A701" t="str">
            <v>141423</v>
          </cell>
          <cell r="B701">
            <v>11373.87</v>
          </cell>
          <cell r="C701">
            <v>2666.69</v>
          </cell>
        </row>
        <row r="702">
          <cell r="A702" t="str">
            <v>141993</v>
          </cell>
          <cell r="B702">
            <v>596430936.38</v>
          </cell>
          <cell r="C702">
            <v>448970196.97000003</v>
          </cell>
        </row>
        <row r="703">
          <cell r="A703" t="str">
            <v>151123</v>
          </cell>
          <cell r="B703">
            <v>4135</v>
          </cell>
          <cell r="C703">
            <v>4135</v>
          </cell>
        </row>
        <row r="704">
          <cell r="A704" t="str">
            <v>151227</v>
          </cell>
          <cell r="B704">
            <v>8193823.8199999994</v>
          </cell>
        </row>
        <row r="705">
          <cell r="A705" t="str">
            <v>151303</v>
          </cell>
          <cell r="B705">
            <v>156953121.81999999</v>
          </cell>
          <cell r="C705">
            <v>126227638.21000001</v>
          </cell>
        </row>
        <row r="706">
          <cell r="A706" t="str">
            <v>151307</v>
          </cell>
          <cell r="B706">
            <v>8888813.1600000001</v>
          </cell>
          <cell r="C706">
            <v>8436563.8499999996</v>
          </cell>
        </row>
        <row r="707">
          <cell r="A707" t="str">
            <v>151309</v>
          </cell>
          <cell r="B707">
            <v>662531186.87</v>
          </cell>
          <cell r="C707">
            <v>553788329.36000001</v>
          </cell>
        </row>
        <row r="708">
          <cell r="A708" t="str">
            <v>151310</v>
          </cell>
          <cell r="B708">
            <v>-673425679.11000001</v>
          </cell>
          <cell r="C708">
            <v>-552764361.5</v>
          </cell>
        </row>
        <row r="709">
          <cell r="A709" t="str">
            <v>151314</v>
          </cell>
          <cell r="B709">
            <v>80664293.909999996</v>
          </cell>
          <cell r="C709">
            <v>67973919.49000001</v>
          </cell>
        </row>
        <row r="710">
          <cell r="A710" t="str">
            <v>151315</v>
          </cell>
          <cell r="B710">
            <v>117284.55</v>
          </cell>
          <cell r="C710">
            <v>772011.73</v>
          </cell>
        </row>
        <row r="711">
          <cell r="A711" t="str">
            <v>151316</v>
          </cell>
          <cell r="B711">
            <v>-116.6</v>
          </cell>
          <cell r="C711">
            <v>-116.6</v>
          </cell>
        </row>
        <row r="712">
          <cell r="A712" t="str">
            <v>151318</v>
          </cell>
          <cell r="B712">
            <v>44899988.950000003</v>
          </cell>
          <cell r="C712">
            <v>17712881.940000001</v>
          </cell>
        </row>
        <row r="713">
          <cell r="A713" t="str">
            <v>151319</v>
          </cell>
          <cell r="B713">
            <v>12296874.26</v>
          </cell>
          <cell r="C713">
            <v>3541184.4099999997</v>
          </cell>
        </row>
        <row r="714">
          <cell r="A714" t="str">
            <v>151320</v>
          </cell>
          <cell r="B714">
            <v>22025.129999999997</v>
          </cell>
          <cell r="C714">
            <v>22025.129999999997</v>
          </cell>
        </row>
        <row r="715">
          <cell r="A715" t="str">
            <v>151321</v>
          </cell>
          <cell r="B715">
            <v>68251115.310000002</v>
          </cell>
          <cell r="C715">
            <v>31666888.620000001</v>
          </cell>
        </row>
        <row r="716">
          <cell r="A716" t="str">
            <v>151322</v>
          </cell>
          <cell r="B716">
            <v>6391062.5899999999</v>
          </cell>
          <cell r="C716">
            <v>10564799.939999999</v>
          </cell>
        </row>
        <row r="717">
          <cell r="A717" t="str">
            <v>151323</v>
          </cell>
          <cell r="B717">
            <v>3005043.39</v>
          </cell>
          <cell r="C717">
            <v>1055788.1499999999</v>
          </cell>
        </row>
        <row r="718">
          <cell r="A718" t="str">
            <v>151324</v>
          </cell>
          <cell r="B718">
            <v>60219.822999999997</v>
          </cell>
          <cell r="C718">
            <v>-265782.37699999998</v>
          </cell>
        </row>
        <row r="719">
          <cell r="A719" t="str">
            <v>151325</v>
          </cell>
          <cell r="B719">
            <v>1555357.74</v>
          </cell>
          <cell r="C719">
            <v>8560936.879999999</v>
          </cell>
        </row>
        <row r="720">
          <cell r="A720" t="str">
            <v>151326</v>
          </cell>
          <cell r="B720">
            <v>2179.92</v>
          </cell>
          <cell r="C720">
            <v>2179.92</v>
          </cell>
        </row>
        <row r="721">
          <cell r="A721" t="str">
            <v>151328</v>
          </cell>
          <cell r="B721">
            <v>6529602.8700000001</v>
          </cell>
          <cell r="C721">
            <v>5195124.29</v>
          </cell>
        </row>
        <row r="722">
          <cell r="A722" t="str">
            <v>151333</v>
          </cell>
          <cell r="B722">
            <v>56204.639999999999</v>
          </cell>
        </row>
        <row r="723">
          <cell r="A723" t="str">
            <v>154086</v>
          </cell>
          <cell r="B723">
            <v>0.02</v>
          </cell>
          <cell r="C723">
            <v>0.02</v>
          </cell>
        </row>
        <row r="724">
          <cell r="A724" t="str">
            <v>154190</v>
          </cell>
          <cell r="B724">
            <v>2558741842.3499999</v>
          </cell>
          <cell r="C724">
            <v>2451505963.3499999</v>
          </cell>
        </row>
        <row r="725">
          <cell r="A725" t="str">
            <v>154191</v>
          </cell>
          <cell r="B725">
            <v>-2558741842.3499999</v>
          </cell>
          <cell r="C725">
            <v>-2442325270.3499999</v>
          </cell>
        </row>
        <row r="726">
          <cell r="A726" t="str">
            <v>154388</v>
          </cell>
          <cell r="B726">
            <v>139379800.13</v>
          </cell>
          <cell r="C726">
            <v>139379800.13</v>
          </cell>
        </row>
        <row r="727">
          <cell r="A727" t="str">
            <v>154485</v>
          </cell>
          <cell r="B727">
            <v>-162196676.81999999</v>
          </cell>
          <cell r="C727">
            <v>-162196676.81999999</v>
          </cell>
        </row>
        <row r="728">
          <cell r="A728" t="str">
            <v>154514</v>
          </cell>
          <cell r="B728">
            <v>29862638.460000001</v>
          </cell>
          <cell r="C728">
            <v>50619112.460000001</v>
          </cell>
        </row>
        <row r="729">
          <cell r="A729" t="str">
            <v>160401</v>
          </cell>
          <cell r="B729">
            <v>-2678823.06</v>
          </cell>
          <cell r="C729">
            <v>-2591188.0100000002</v>
          </cell>
        </row>
        <row r="730">
          <cell r="A730" t="str">
            <v>160406</v>
          </cell>
          <cell r="B730">
            <v>-152101.18</v>
          </cell>
          <cell r="C730">
            <v>-152101.18</v>
          </cell>
        </row>
        <row r="731">
          <cell r="A731" t="str">
            <v>160407</v>
          </cell>
          <cell r="B731">
            <v>88685.88</v>
          </cell>
          <cell r="C731">
            <v>88685.88</v>
          </cell>
        </row>
        <row r="732">
          <cell r="A732" t="str">
            <v>160408</v>
          </cell>
          <cell r="B732">
            <v>14223671.09</v>
          </cell>
          <cell r="C732">
            <v>12856282.800000001</v>
          </cell>
        </row>
        <row r="733">
          <cell r="A733" t="str">
            <v>160409</v>
          </cell>
          <cell r="B733">
            <v>3038546.45</v>
          </cell>
          <cell r="C733">
            <v>2819896.45</v>
          </cell>
        </row>
        <row r="734">
          <cell r="A734" t="str">
            <v>160411</v>
          </cell>
          <cell r="B734">
            <v>740733.11</v>
          </cell>
          <cell r="C734">
            <v>1134168.53</v>
          </cell>
        </row>
        <row r="735">
          <cell r="A735" t="str">
            <v>161199</v>
          </cell>
          <cell r="B735">
            <v>9696.6200000000008</v>
          </cell>
          <cell r="C735">
            <v>12976.62</v>
          </cell>
        </row>
        <row r="736">
          <cell r="A736" t="str">
            <v>161214</v>
          </cell>
          <cell r="B736">
            <v>2339381.71</v>
          </cell>
          <cell r="C736">
            <v>-1856516.08</v>
          </cell>
        </row>
        <row r="737">
          <cell r="A737" t="str">
            <v>161239</v>
          </cell>
          <cell r="B737">
            <v>59557.61</v>
          </cell>
          <cell r="C737">
            <v>41818.75</v>
          </cell>
        </row>
        <row r="738">
          <cell r="A738" t="str">
            <v>161502</v>
          </cell>
          <cell r="B738">
            <v>327.12</v>
          </cell>
          <cell r="C738">
            <v>327.12</v>
          </cell>
        </row>
        <row r="739">
          <cell r="A739" t="str">
            <v>161551</v>
          </cell>
          <cell r="B739">
            <v>924095.53</v>
          </cell>
          <cell r="C739">
            <v>971664.26</v>
          </cell>
        </row>
        <row r="740">
          <cell r="A740" t="str">
            <v>161552</v>
          </cell>
          <cell r="B740">
            <v>-3880</v>
          </cell>
          <cell r="C740">
            <v>-3880</v>
          </cell>
        </row>
        <row r="741">
          <cell r="A741" t="str">
            <v>161575</v>
          </cell>
          <cell r="B741">
            <v>22370.400000000001</v>
          </cell>
          <cell r="C741">
            <v>22370.400000000001</v>
          </cell>
        </row>
        <row r="742">
          <cell r="A742" t="str">
            <v>161702</v>
          </cell>
          <cell r="B742">
            <v>96935.75</v>
          </cell>
          <cell r="C742">
            <v>96935.75</v>
          </cell>
        </row>
        <row r="743">
          <cell r="A743" t="str">
            <v>161703</v>
          </cell>
          <cell r="B743">
            <v>-111937965.58</v>
          </cell>
          <cell r="C743">
            <v>3031880.0100000002</v>
          </cell>
        </row>
        <row r="744">
          <cell r="A744" t="str">
            <v>161705</v>
          </cell>
          <cell r="B744">
            <v>26044.639999999999</v>
          </cell>
          <cell r="C744">
            <v>26044.639999999999</v>
          </cell>
        </row>
        <row r="745">
          <cell r="A745" t="str">
            <v>161709</v>
          </cell>
          <cell r="B745">
            <v>24</v>
          </cell>
          <cell r="C745">
            <v>24</v>
          </cell>
        </row>
        <row r="746">
          <cell r="A746" t="str">
            <v>161710</v>
          </cell>
          <cell r="B746">
            <v>271501.31</v>
          </cell>
          <cell r="C746">
            <v>150494.74</v>
          </cell>
        </row>
        <row r="747">
          <cell r="A747" t="str">
            <v>161711</v>
          </cell>
          <cell r="B747">
            <v>-30708773.649999999</v>
          </cell>
        </row>
        <row r="748">
          <cell r="A748" t="str">
            <v>161715</v>
          </cell>
          <cell r="B748">
            <v>1900</v>
          </cell>
          <cell r="C748">
            <v>1900</v>
          </cell>
        </row>
        <row r="749">
          <cell r="A749" t="str">
            <v>161723</v>
          </cell>
          <cell r="B749">
            <v>204646.65</v>
          </cell>
          <cell r="C749">
            <v>219001.43</v>
          </cell>
        </row>
        <row r="750">
          <cell r="A750" t="str">
            <v>161724</v>
          </cell>
          <cell r="B750">
            <v>0.03</v>
          </cell>
          <cell r="C750">
            <v>1977</v>
          </cell>
        </row>
        <row r="751">
          <cell r="A751" t="str">
            <v>161726</v>
          </cell>
          <cell r="B751">
            <v>2428686</v>
          </cell>
        </row>
        <row r="752">
          <cell r="A752" t="str">
            <v>161731</v>
          </cell>
          <cell r="B752">
            <v>-223157.38</v>
          </cell>
          <cell r="C752">
            <v>-168221.93</v>
          </cell>
        </row>
        <row r="753">
          <cell r="A753" t="str">
            <v>161736</v>
          </cell>
          <cell r="B753">
            <v>7974</v>
          </cell>
          <cell r="C753">
            <v>7974</v>
          </cell>
        </row>
        <row r="754">
          <cell r="A754" t="str">
            <v>161738</v>
          </cell>
          <cell r="B754">
            <v>14628978.029999999</v>
          </cell>
          <cell r="C754">
            <v>15711716.529999999</v>
          </cell>
        </row>
        <row r="755">
          <cell r="A755" t="str">
            <v>161739</v>
          </cell>
          <cell r="B755">
            <v>11832077.119999999</v>
          </cell>
          <cell r="C755">
            <v>19629663.760000002</v>
          </cell>
        </row>
        <row r="756">
          <cell r="A756" t="str">
            <v>161740</v>
          </cell>
          <cell r="B756">
            <v>165397.32999999999</v>
          </cell>
          <cell r="C756">
            <v>42439.83</v>
          </cell>
        </row>
        <row r="757">
          <cell r="A757" t="str">
            <v>161741</v>
          </cell>
          <cell r="B757">
            <v>535703</v>
          </cell>
          <cell r="C757">
            <v>535703</v>
          </cell>
        </row>
        <row r="758">
          <cell r="A758" t="str">
            <v>161743</v>
          </cell>
          <cell r="B758">
            <v>4181.6099999999997</v>
          </cell>
          <cell r="C758">
            <v>4181.6099999999997</v>
          </cell>
        </row>
        <row r="759">
          <cell r="A759" t="str">
            <v>161753</v>
          </cell>
          <cell r="B759">
            <v>20408297.469999999</v>
          </cell>
          <cell r="C759">
            <v>19119749.199999999</v>
          </cell>
        </row>
        <row r="760">
          <cell r="A760" t="str">
            <v>161754</v>
          </cell>
          <cell r="B760">
            <v>2435937.42</v>
          </cell>
          <cell r="C760">
            <v>4322134.03</v>
          </cell>
        </row>
        <row r="761">
          <cell r="A761" t="str">
            <v>161756</v>
          </cell>
          <cell r="B761">
            <v>793003.06</v>
          </cell>
          <cell r="C761">
            <v>1182106.21</v>
          </cell>
        </row>
        <row r="762">
          <cell r="A762" t="str">
            <v>161757</v>
          </cell>
          <cell r="B762">
            <v>1135703.6599999999</v>
          </cell>
          <cell r="C762">
            <v>729745.88</v>
          </cell>
        </row>
        <row r="763">
          <cell r="A763" t="str">
            <v>161758</v>
          </cell>
          <cell r="B763">
            <v>6771.71</v>
          </cell>
          <cell r="C763">
            <v>-47048.29</v>
          </cell>
        </row>
        <row r="764">
          <cell r="A764" t="str">
            <v>161759</v>
          </cell>
          <cell r="B764">
            <v>98458.94</v>
          </cell>
          <cell r="C764">
            <v>1871590.32</v>
          </cell>
        </row>
        <row r="765">
          <cell r="A765" t="str">
            <v>161760</v>
          </cell>
          <cell r="B765">
            <v>955193.26</v>
          </cell>
          <cell r="C765">
            <v>1493082.34</v>
          </cell>
        </row>
        <row r="766">
          <cell r="A766" t="str">
            <v>161761</v>
          </cell>
          <cell r="B766">
            <v>7124315.1200000001</v>
          </cell>
          <cell r="C766">
            <v>3247512.52</v>
          </cell>
        </row>
        <row r="767">
          <cell r="A767" t="str">
            <v>161767</v>
          </cell>
          <cell r="B767">
            <v>8012042.3899999997</v>
          </cell>
          <cell r="C767">
            <v>5952723.25</v>
          </cell>
        </row>
        <row r="768">
          <cell r="A768" t="str">
            <v>161779</v>
          </cell>
          <cell r="B768">
            <v>5594065.0099999998</v>
          </cell>
          <cell r="C768">
            <v>4468537.53</v>
          </cell>
        </row>
        <row r="769">
          <cell r="A769" t="str">
            <v>161780</v>
          </cell>
          <cell r="B769">
            <v>396663.2</v>
          </cell>
          <cell r="C769">
            <v>333763.64</v>
          </cell>
        </row>
        <row r="770">
          <cell r="A770" t="str">
            <v>161781</v>
          </cell>
          <cell r="B770">
            <v>10362.66</v>
          </cell>
          <cell r="C770">
            <v>7866</v>
          </cell>
        </row>
        <row r="771">
          <cell r="A771" t="str">
            <v>161789</v>
          </cell>
          <cell r="B771">
            <v>3204.56</v>
          </cell>
          <cell r="C771">
            <v>3204.56</v>
          </cell>
        </row>
        <row r="772">
          <cell r="A772" t="str">
            <v>162111</v>
          </cell>
          <cell r="B772">
            <v>10585150.949999999</v>
          </cell>
          <cell r="C772">
            <v>10089108.039999999</v>
          </cell>
        </row>
        <row r="773">
          <cell r="A773" t="str">
            <v>162203</v>
          </cell>
          <cell r="B773">
            <v>1619129.36</v>
          </cell>
        </row>
        <row r="774">
          <cell r="A774" t="str">
            <v>162206</v>
          </cell>
          <cell r="B774">
            <v>460191.33</v>
          </cell>
          <cell r="C774">
            <v>811153.9</v>
          </cell>
        </row>
        <row r="775">
          <cell r="A775" t="str">
            <v>162211</v>
          </cell>
          <cell r="C775">
            <v>2756.12</v>
          </cell>
        </row>
        <row r="776">
          <cell r="A776" t="str">
            <v>162213</v>
          </cell>
          <cell r="B776">
            <v>2006042</v>
          </cell>
          <cell r="C776">
            <v>4236541</v>
          </cell>
        </row>
        <row r="777">
          <cell r="A777" t="str">
            <v>162214</v>
          </cell>
          <cell r="B777">
            <v>63740042.640000001</v>
          </cell>
        </row>
        <row r="778">
          <cell r="A778" t="str">
            <v>162216</v>
          </cell>
          <cell r="B778">
            <v>-9607410.2100000009</v>
          </cell>
          <cell r="C778">
            <v>2803925.46</v>
          </cell>
        </row>
        <row r="779">
          <cell r="A779" t="str">
            <v>162226</v>
          </cell>
          <cell r="B779">
            <v>38708282</v>
          </cell>
        </row>
        <row r="780">
          <cell r="A780" t="str">
            <v>162291</v>
          </cell>
          <cell r="B780">
            <v>783253.85</v>
          </cell>
          <cell r="C780">
            <v>690269.55</v>
          </cell>
        </row>
        <row r="781">
          <cell r="A781" t="str">
            <v>162292</v>
          </cell>
          <cell r="C781">
            <v>7276.17</v>
          </cell>
        </row>
        <row r="782">
          <cell r="A782" t="str">
            <v>162336</v>
          </cell>
          <cell r="B782">
            <v>-74987.83</v>
          </cell>
          <cell r="C782">
            <v>-75000</v>
          </cell>
        </row>
        <row r="783">
          <cell r="A783" t="str">
            <v>162339</v>
          </cell>
          <cell r="B783">
            <v>-9979764.1500000004</v>
          </cell>
          <cell r="C783">
            <v>-11429425.42</v>
          </cell>
        </row>
        <row r="784">
          <cell r="A784" t="str">
            <v>162703</v>
          </cell>
          <cell r="B784">
            <v>-1470953.69</v>
          </cell>
          <cell r="C784">
            <v>-1470953.69</v>
          </cell>
        </row>
        <row r="785">
          <cell r="A785" t="str">
            <v>162780</v>
          </cell>
          <cell r="B785">
            <v>21126000</v>
          </cell>
          <cell r="C785">
            <v>20881000</v>
          </cell>
        </row>
        <row r="786">
          <cell r="A786" t="str">
            <v>162781</v>
          </cell>
          <cell r="B786">
            <v>229919191.03999999</v>
          </cell>
          <cell r="C786">
            <v>209392861.30000001</v>
          </cell>
        </row>
        <row r="787">
          <cell r="A787" t="str">
            <v>162782</v>
          </cell>
          <cell r="B787">
            <v>25544674.949999999</v>
          </cell>
          <cell r="C787">
            <v>24860920.529999997</v>
          </cell>
        </row>
        <row r="788">
          <cell r="A788" t="str">
            <v>162783</v>
          </cell>
          <cell r="B788">
            <v>2609615.31</v>
          </cell>
          <cell r="C788">
            <v>2442773.29</v>
          </cell>
        </row>
        <row r="789">
          <cell r="A789" t="str">
            <v>162854</v>
          </cell>
          <cell r="B789">
            <v>-500000</v>
          </cell>
          <cell r="C789">
            <v>-500000</v>
          </cell>
        </row>
        <row r="790">
          <cell r="A790" t="str">
            <v>162855</v>
          </cell>
          <cell r="B790">
            <v>-74500000</v>
          </cell>
          <cell r="C790">
            <v>-73800000</v>
          </cell>
        </row>
        <row r="791">
          <cell r="A791" t="str">
            <v>163031</v>
          </cell>
          <cell r="B791">
            <v>37404383</v>
          </cell>
          <cell r="C791">
            <v>37404383</v>
          </cell>
        </row>
        <row r="792">
          <cell r="A792" t="str">
            <v>163160</v>
          </cell>
          <cell r="B792">
            <v>36344870.700000003</v>
          </cell>
          <cell r="C792">
            <v>29913781.5</v>
          </cell>
        </row>
        <row r="793">
          <cell r="A793" t="str">
            <v>163322</v>
          </cell>
          <cell r="B793">
            <v>473075.93</v>
          </cell>
          <cell r="C793">
            <v>255568.65</v>
          </cell>
        </row>
        <row r="794">
          <cell r="A794" t="str">
            <v>163355</v>
          </cell>
          <cell r="B794">
            <v>35000</v>
          </cell>
          <cell r="C794">
            <v>2999942.11</v>
          </cell>
        </row>
        <row r="795">
          <cell r="A795" t="str">
            <v>163405</v>
          </cell>
          <cell r="B795">
            <v>15667716.52</v>
          </cell>
        </row>
        <row r="796">
          <cell r="A796" t="str">
            <v>163411</v>
          </cell>
          <cell r="C796">
            <v>15421680.810000001</v>
          </cell>
        </row>
        <row r="797">
          <cell r="A797" t="str">
            <v>163413</v>
          </cell>
          <cell r="B797">
            <v>6108090.5800000001</v>
          </cell>
        </row>
        <row r="798">
          <cell r="A798" t="str">
            <v>171014</v>
          </cell>
          <cell r="B798">
            <v>4079158408.3200002</v>
          </cell>
          <cell r="C798">
            <v>3473163755.4299998</v>
          </cell>
        </row>
        <row r="799">
          <cell r="A799" t="str">
            <v>171401</v>
          </cell>
          <cell r="B799">
            <v>-56629725.07</v>
          </cell>
          <cell r="C799">
            <v>-56160049.18</v>
          </cell>
        </row>
        <row r="800">
          <cell r="A800" t="str">
            <v>171626</v>
          </cell>
          <cell r="B800">
            <v>23504990.710000001</v>
          </cell>
          <cell r="C800">
            <v>23504990.710000001</v>
          </cell>
        </row>
        <row r="801">
          <cell r="A801" t="str">
            <v>171627</v>
          </cell>
          <cell r="B801">
            <v>323049141.73000002</v>
          </cell>
          <cell r="C801">
            <v>323049141.73000002</v>
          </cell>
        </row>
        <row r="802">
          <cell r="A802" t="str">
            <v>171628</v>
          </cell>
          <cell r="B802">
            <v>-160210586.72</v>
          </cell>
          <cell r="C802">
            <v>-144973842.77000001</v>
          </cell>
        </row>
        <row r="803">
          <cell r="A803" t="str">
            <v>171630</v>
          </cell>
          <cell r="B803">
            <v>279323072</v>
          </cell>
          <cell r="C803">
            <v>279323072</v>
          </cell>
        </row>
        <row r="804">
          <cell r="A804" t="str">
            <v>171639</v>
          </cell>
          <cell r="B804">
            <v>209686417.84999999</v>
          </cell>
          <cell r="C804">
            <v>209686417.84999999</v>
          </cell>
        </row>
        <row r="805">
          <cell r="A805" t="str">
            <v>171640</v>
          </cell>
          <cell r="B805">
            <v>30985863.940000001</v>
          </cell>
          <cell r="C805">
            <v>30985863.940000001</v>
          </cell>
        </row>
        <row r="806">
          <cell r="A806" t="str">
            <v>172004</v>
          </cell>
          <cell r="B806">
            <v>6995463539.9499998</v>
          </cell>
          <cell r="C806">
            <v>6938213210.3100004</v>
          </cell>
        </row>
        <row r="807">
          <cell r="A807" t="str">
            <v>172013</v>
          </cell>
          <cell r="B807">
            <v>242474017.22</v>
          </cell>
          <cell r="C807">
            <v>242293160.28</v>
          </cell>
        </row>
        <row r="808">
          <cell r="A808" t="str">
            <v>172016</v>
          </cell>
          <cell r="B808">
            <v>165220799.05000001</v>
          </cell>
          <cell r="C808">
            <v>163547331.36000001</v>
          </cell>
        </row>
        <row r="809">
          <cell r="A809" t="str">
            <v>172032</v>
          </cell>
          <cell r="B809">
            <v>1316091824.3599999</v>
          </cell>
          <cell r="C809">
            <v>949651905.49000001</v>
          </cell>
        </row>
        <row r="810">
          <cell r="A810" t="str">
            <v>172033</v>
          </cell>
          <cell r="B810">
            <v>1538670870.3299999</v>
          </cell>
          <cell r="C810">
            <v>1528003232.2</v>
          </cell>
        </row>
        <row r="811">
          <cell r="A811" t="str">
            <v>172034</v>
          </cell>
          <cell r="B811">
            <v>1363992172.5</v>
          </cell>
          <cell r="C811">
            <v>1313790097.77</v>
          </cell>
        </row>
        <row r="812">
          <cell r="A812" t="str">
            <v>172035</v>
          </cell>
          <cell r="B812">
            <v>172216081.03</v>
          </cell>
          <cell r="C812">
            <v>171229328.99000001</v>
          </cell>
        </row>
        <row r="813">
          <cell r="A813" t="str">
            <v>172037</v>
          </cell>
          <cell r="B813">
            <v>9159886.3599999994</v>
          </cell>
          <cell r="C813">
            <v>9159532.3599999994</v>
          </cell>
        </row>
        <row r="814">
          <cell r="A814" t="str">
            <v>172160</v>
          </cell>
          <cell r="B814">
            <v>3262892.2</v>
          </cell>
          <cell r="C814">
            <v>3262892.2</v>
          </cell>
        </row>
        <row r="815">
          <cell r="A815" t="str">
            <v>172161</v>
          </cell>
          <cell r="B815">
            <v>166649429.55000001</v>
          </cell>
          <cell r="C815">
            <v>166649429.55000001</v>
          </cell>
        </row>
        <row r="816">
          <cell r="A816" t="str">
            <v>172162</v>
          </cell>
          <cell r="B816">
            <v>2372933543.73</v>
          </cell>
          <cell r="C816">
            <v>2342930864.8600001</v>
          </cell>
        </row>
        <row r="817">
          <cell r="A817" t="str">
            <v>172163</v>
          </cell>
          <cell r="B817">
            <v>2720021051.9899998</v>
          </cell>
          <cell r="C817">
            <v>2661766177.0599999</v>
          </cell>
        </row>
        <row r="818">
          <cell r="A818" t="str">
            <v>172164</v>
          </cell>
          <cell r="B818">
            <v>1105198475.6500001</v>
          </cell>
          <cell r="C818">
            <v>1105198475.6500001</v>
          </cell>
        </row>
        <row r="819">
          <cell r="A819" t="str">
            <v>172210</v>
          </cell>
          <cell r="B819">
            <v>1007167142.72</v>
          </cell>
          <cell r="C819">
            <v>998924511.09000003</v>
          </cell>
        </row>
        <row r="820">
          <cell r="A820" t="str">
            <v>172211</v>
          </cell>
          <cell r="B820">
            <v>746955550.75</v>
          </cell>
          <cell r="C820">
            <v>745924913.71000004</v>
          </cell>
        </row>
        <row r="821">
          <cell r="A821" t="str">
            <v>172212</v>
          </cell>
          <cell r="B821">
            <v>1591745440.74</v>
          </cell>
          <cell r="C821">
            <v>1578278641.4200001</v>
          </cell>
        </row>
        <row r="822">
          <cell r="A822" t="str">
            <v>173101</v>
          </cell>
          <cell r="B822">
            <v>114489514</v>
          </cell>
          <cell r="C822">
            <v>114489514</v>
          </cell>
        </row>
        <row r="823">
          <cell r="A823" t="str">
            <v>174182</v>
          </cell>
          <cell r="B823">
            <v>86148007.609999999</v>
          </cell>
          <cell r="C823">
            <v>86148007.609999999</v>
          </cell>
        </row>
        <row r="824">
          <cell r="A824" t="str">
            <v>174183</v>
          </cell>
          <cell r="B824">
            <v>130791650.77</v>
          </cell>
          <cell r="C824">
            <v>130791650.77</v>
          </cell>
        </row>
        <row r="825">
          <cell r="A825" t="str">
            <v>174205</v>
          </cell>
          <cell r="B825">
            <v>11434436.810000001</v>
          </cell>
          <cell r="C825">
            <v>11434436.810000001</v>
          </cell>
        </row>
        <row r="826">
          <cell r="A826" t="str">
            <v>174308</v>
          </cell>
          <cell r="B826">
            <v>10780976.630000001</v>
          </cell>
          <cell r="C826">
            <v>10780976.630000001</v>
          </cell>
        </row>
        <row r="827">
          <cell r="A827" t="str">
            <v>174407</v>
          </cell>
          <cell r="B827">
            <v>13702031.02</v>
          </cell>
          <cell r="C827">
            <v>13702031.02</v>
          </cell>
        </row>
        <row r="828">
          <cell r="A828" t="str">
            <v>174574</v>
          </cell>
          <cell r="B828">
            <v>30464644.030000001</v>
          </cell>
          <cell r="C828">
            <v>30464644.030000001</v>
          </cell>
        </row>
        <row r="829">
          <cell r="A829" t="str">
            <v>174576</v>
          </cell>
          <cell r="B829">
            <v>17781267</v>
          </cell>
          <cell r="C829">
            <v>17781267</v>
          </cell>
        </row>
        <row r="830">
          <cell r="A830" t="str">
            <v>174579</v>
          </cell>
          <cell r="B830">
            <v>6893190.7599999998</v>
          </cell>
          <cell r="C830">
            <v>6893190.7599999998</v>
          </cell>
        </row>
        <row r="831">
          <cell r="A831" t="str">
            <v>175005</v>
          </cell>
          <cell r="B831">
            <v>3799850641.8099999</v>
          </cell>
          <cell r="C831">
            <v>3795911162.5</v>
          </cell>
        </row>
        <row r="832">
          <cell r="A832" t="str">
            <v>175007</v>
          </cell>
          <cell r="B832">
            <v>724067703.70000005</v>
          </cell>
          <cell r="C832">
            <v>724067703.70000005</v>
          </cell>
        </row>
        <row r="833">
          <cell r="A833" t="str">
            <v>176101</v>
          </cell>
          <cell r="B833">
            <v>95291848.689999998</v>
          </cell>
          <cell r="C833">
            <v>95291848.689999998</v>
          </cell>
        </row>
        <row r="834">
          <cell r="A834" t="str">
            <v>176104</v>
          </cell>
          <cell r="B834">
            <v>306076022.75999999</v>
          </cell>
          <cell r="C834">
            <v>306076022.75999999</v>
          </cell>
        </row>
        <row r="835">
          <cell r="A835" t="str">
            <v>176109</v>
          </cell>
          <cell r="B835">
            <v>814736017.11000001</v>
          </cell>
          <cell r="C835">
            <v>814736017.11000001</v>
          </cell>
        </row>
        <row r="836">
          <cell r="A836" t="str">
            <v>176111</v>
          </cell>
          <cell r="B836">
            <v>798164833.25999999</v>
          </cell>
          <cell r="C836">
            <v>798164833.25999999</v>
          </cell>
        </row>
        <row r="837">
          <cell r="A837" t="str">
            <v>176112</v>
          </cell>
          <cell r="B837">
            <v>491522193.29000002</v>
          </cell>
          <cell r="C837">
            <v>491522193.29000002</v>
          </cell>
        </row>
        <row r="838">
          <cell r="A838" t="str">
            <v>176113</v>
          </cell>
          <cell r="B838">
            <v>2752268</v>
          </cell>
          <cell r="C838">
            <v>2752268</v>
          </cell>
        </row>
        <row r="839">
          <cell r="A839" t="str">
            <v>176116</v>
          </cell>
          <cell r="B839">
            <v>2066932</v>
          </cell>
          <cell r="C839">
            <v>2066932</v>
          </cell>
        </row>
        <row r="840">
          <cell r="A840" t="str">
            <v>176117</v>
          </cell>
          <cell r="B840">
            <v>5860088</v>
          </cell>
          <cell r="C840">
            <v>5860088</v>
          </cell>
        </row>
        <row r="841">
          <cell r="A841" t="str">
            <v>176119</v>
          </cell>
          <cell r="B841">
            <v>2314322</v>
          </cell>
          <cell r="C841">
            <v>2314322</v>
          </cell>
        </row>
        <row r="842">
          <cell r="A842" t="str">
            <v>176122</v>
          </cell>
          <cell r="B842">
            <v>81463627.099999994</v>
          </cell>
          <cell r="C842">
            <v>81463627.099999994</v>
          </cell>
        </row>
        <row r="843">
          <cell r="A843" t="str">
            <v>176124</v>
          </cell>
          <cell r="B843">
            <v>223524388</v>
          </cell>
          <cell r="C843">
            <v>223524388</v>
          </cell>
        </row>
        <row r="844">
          <cell r="A844" t="str">
            <v>176131</v>
          </cell>
          <cell r="B844">
            <v>154118343.03999999</v>
          </cell>
          <cell r="C844">
            <v>154118343.03999999</v>
          </cell>
        </row>
        <row r="845">
          <cell r="A845" t="str">
            <v>176132</v>
          </cell>
          <cell r="B845">
            <v>115871336.41</v>
          </cell>
          <cell r="C845">
            <v>115871336.41</v>
          </cell>
        </row>
        <row r="846">
          <cell r="A846" t="str">
            <v>176133</v>
          </cell>
          <cell r="B846">
            <v>268254383.44</v>
          </cell>
          <cell r="C846">
            <v>268254383.44</v>
          </cell>
        </row>
        <row r="847">
          <cell r="A847" t="str">
            <v>176136</v>
          </cell>
          <cell r="B847">
            <v>338069687.57999998</v>
          </cell>
          <cell r="C847">
            <v>338069687.57999998</v>
          </cell>
        </row>
        <row r="848">
          <cell r="A848" t="str">
            <v>176137</v>
          </cell>
          <cell r="B848">
            <v>141966990.65000001</v>
          </cell>
          <cell r="C848">
            <v>141966990.65000001</v>
          </cell>
        </row>
        <row r="849">
          <cell r="A849" t="str">
            <v>176138</v>
          </cell>
          <cell r="B849">
            <v>25348766.489999998</v>
          </cell>
          <cell r="C849">
            <v>25348766.489999998</v>
          </cell>
        </row>
        <row r="850">
          <cell r="A850" t="str">
            <v>176141</v>
          </cell>
          <cell r="B850">
            <v>1523087528.4000001</v>
          </cell>
          <cell r="C850">
            <v>1523087528.4000001</v>
          </cell>
        </row>
        <row r="851">
          <cell r="A851" t="str">
            <v>176142</v>
          </cell>
          <cell r="B851">
            <v>380886728.72000003</v>
          </cell>
          <cell r="C851">
            <v>380886728.72000003</v>
          </cell>
        </row>
        <row r="852">
          <cell r="A852" t="str">
            <v>176143</v>
          </cell>
          <cell r="B852">
            <v>218607106.5</v>
          </cell>
          <cell r="C852">
            <v>218607106.5</v>
          </cell>
        </row>
        <row r="853">
          <cell r="A853" t="str">
            <v>176144</v>
          </cell>
          <cell r="B853">
            <v>488884198.39999998</v>
          </cell>
          <cell r="C853">
            <v>488884198.39999998</v>
          </cell>
        </row>
        <row r="854">
          <cell r="A854" t="str">
            <v>176145</v>
          </cell>
          <cell r="B854">
            <v>1192471040.54</v>
          </cell>
          <cell r="C854">
            <v>1192471040.54</v>
          </cell>
        </row>
        <row r="855">
          <cell r="A855" t="str">
            <v>176146</v>
          </cell>
          <cell r="B855">
            <v>95458461.599999994</v>
          </cell>
          <cell r="C855">
            <v>95458461.599999994</v>
          </cell>
        </row>
        <row r="856">
          <cell r="A856" t="str">
            <v>176147</v>
          </cell>
          <cell r="B856">
            <v>1248337940.3199999</v>
          </cell>
          <cell r="C856">
            <v>1248337940.3199999</v>
          </cell>
        </row>
        <row r="857">
          <cell r="A857" t="str">
            <v>176320</v>
          </cell>
          <cell r="B857">
            <v>2027454297.6199999</v>
          </cell>
          <cell r="C857">
            <v>2027454297.6199999</v>
          </cell>
        </row>
        <row r="858">
          <cell r="A858" t="str">
            <v>176471</v>
          </cell>
          <cell r="B858">
            <v>177342806.53</v>
          </cell>
          <cell r="C858">
            <v>168328289.41</v>
          </cell>
        </row>
        <row r="859">
          <cell r="A859" t="str">
            <v>176472</v>
          </cell>
          <cell r="B859">
            <v>21730384.329999998</v>
          </cell>
          <cell r="C859">
            <v>21730384.329999998</v>
          </cell>
        </row>
        <row r="860">
          <cell r="A860" t="str">
            <v>176608</v>
          </cell>
          <cell r="B860">
            <v>5113284386.9799995</v>
          </cell>
          <cell r="C860">
            <v>5080523201.9300003</v>
          </cell>
        </row>
        <row r="861">
          <cell r="A861" t="str">
            <v>176609</v>
          </cell>
          <cell r="B861">
            <v>1441591701.22</v>
          </cell>
          <cell r="C861">
            <v>1319358482.27</v>
          </cell>
        </row>
        <row r="862">
          <cell r="A862" t="str">
            <v>176873</v>
          </cell>
          <cell r="B862">
            <v>40403490.060000002</v>
          </cell>
          <cell r="C862">
            <v>40403490.060000002</v>
          </cell>
        </row>
        <row r="863">
          <cell r="A863" t="str">
            <v>176876</v>
          </cell>
          <cell r="B863">
            <v>1597704230.53</v>
          </cell>
          <cell r="C863">
            <v>1574552833.04</v>
          </cell>
        </row>
        <row r="864">
          <cell r="A864" t="str">
            <v>176877</v>
          </cell>
          <cell r="B864">
            <v>34701579.939999998</v>
          </cell>
          <cell r="C864">
            <v>34701579.939999998</v>
          </cell>
        </row>
        <row r="865">
          <cell r="A865" t="str">
            <v>182070</v>
          </cell>
          <cell r="B865">
            <v>-2308372871.5700002</v>
          </cell>
          <cell r="C865">
            <v>-2197122237.1900001</v>
          </cell>
        </row>
        <row r="866">
          <cell r="A866" t="str">
            <v>182071</v>
          </cell>
          <cell r="B866">
            <v>-134613418.22</v>
          </cell>
          <cell r="C866">
            <v>-128154690.56</v>
          </cell>
        </row>
        <row r="867">
          <cell r="A867" t="str">
            <v>182072</v>
          </cell>
          <cell r="B867">
            <v>-82522575.109999999</v>
          </cell>
          <cell r="C867">
            <v>-68296894.159999996</v>
          </cell>
        </row>
        <row r="868">
          <cell r="A868" t="str">
            <v>182073</v>
          </cell>
          <cell r="B868">
            <v>-83895663.829999998</v>
          </cell>
          <cell r="C868">
            <v>-64633686.310000002</v>
          </cell>
        </row>
        <row r="869">
          <cell r="A869" t="str">
            <v>182074</v>
          </cell>
          <cell r="B869">
            <v>-132331174.86</v>
          </cell>
          <cell r="C869">
            <v>-115504060.84</v>
          </cell>
        </row>
        <row r="870">
          <cell r="A870" t="str">
            <v>182075</v>
          </cell>
          <cell r="B870">
            <v>-40232899.579999998</v>
          </cell>
          <cell r="C870">
            <v>-35173654.960000001</v>
          </cell>
        </row>
        <row r="871">
          <cell r="A871" t="str">
            <v>182077</v>
          </cell>
          <cell r="B871">
            <v>-1065525.6299999999</v>
          </cell>
          <cell r="C871">
            <v>-760084.56</v>
          </cell>
        </row>
        <row r="872">
          <cell r="A872" t="str">
            <v>182078</v>
          </cell>
          <cell r="B872">
            <v>-163412116.44</v>
          </cell>
          <cell r="C872">
            <v>-163334711.84</v>
          </cell>
        </row>
        <row r="873">
          <cell r="A873" t="str">
            <v>182171</v>
          </cell>
          <cell r="B873">
            <v>-783701967.13</v>
          </cell>
          <cell r="C873">
            <v>-751144474.55999994</v>
          </cell>
        </row>
        <row r="874">
          <cell r="A874" t="str">
            <v>182172</v>
          </cell>
          <cell r="B874">
            <v>-739268781.17999995</v>
          </cell>
          <cell r="C874">
            <v>-702645194.09000003</v>
          </cell>
        </row>
        <row r="875">
          <cell r="A875" t="str">
            <v>182174</v>
          </cell>
          <cell r="B875">
            <v>-73342356.590000004</v>
          </cell>
          <cell r="C875">
            <v>-71643178.790000007</v>
          </cell>
        </row>
        <row r="876">
          <cell r="A876" t="str">
            <v>182179</v>
          </cell>
          <cell r="B876">
            <v>-552774122.50999999</v>
          </cell>
          <cell r="C876">
            <v>-537246046.13</v>
          </cell>
        </row>
        <row r="877">
          <cell r="A877" t="str">
            <v>182215</v>
          </cell>
          <cell r="B877">
            <v>-461930761.99000001</v>
          </cell>
          <cell r="C877">
            <v>-447502959.70999998</v>
          </cell>
        </row>
        <row r="878">
          <cell r="A878" t="str">
            <v>182216</v>
          </cell>
          <cell r="B878">
            <v>-226287602.88999999</v>
          </cell>
          <cell r="C878">
            <v>-215755041.15000001</v>
          </cell>
        </row>
        <row r="879">
          <cell r="A879" t="str">
            <v>182217</v>
          </cell>
          <cell r="B879">
            <v>-548860774.54999995</v>
          </cell>
          <cell r="C879">
            <v>-528800348.05999994</v>
          </cell>
        </row>
        <row r="880">
          <cell r="A880" t="str">
            <v>183148</v>
          </cell>
          <cell r="B880">
            <v>-34563773.579999998</v>
          </cell>
          <cell r="C880">
            <v>-33357941.579999998</v>
          </cell>
        </row>
        <row r="881">
          <cell r="A881" t="str">
            <v>184171</v>
          </cell>
          <cell r="B881">
            <v>-130791650.54000001</v>
          </cell>
          <cell r="C881">
            <v>-130791650.54000001</v>
          </cell>
        </row>
        <row r="882">
          <cell r="A882" t="str">
            <v>184271</v>
          </cell>
          <cell r="B882">
            <v>-11434436.939999999</v>
          </cell>
          <cell r="C882">
            <v>-11434436.939999999</v>
          </cell>
        </row>
        <row r="883">
          <cell r="A883" t="str">
            <v>184372</v>
          </cell>
          <cell r="B883">
            <v>-10780976.550000001</v>
          </cell>
          <cell r="C883">
            <v>-10780976.550000001</v>
          </cell>
        </row>
        <row r="884">
          <cell r="A884" t="str">
            <v>184473</v>
          </cell>
          <cell r="B884">
            <v>-3661644.15</v>
          </cell>
          <cell r="C884">
            <v>-3485586.03</v>
          </cell>
        </row>
        <row r="885">
          <cell r="A885" t="str">
            <v>184574</v>
          </cell>
          <cell r="B885">
            <v>-1722031.06</v>
          </cell>
          <cell r="C885">
            <v>-1650217.48</v>
          </cell>
        </row>
        <row r="886">
          <cell r="A886" t="str">
            <v>184579</v>
          </cell>
          <cell r="B886">
            <v>-35286476.259999998</v>
          </cell>
          <cell r="C886">
            <v>-33922039.240000002</v>
          </cell>
        </row>
        <row r="887">
          <cell r="A887" t="str">
            <v>185003</v>
          </cell>
          <cell r="B887">
            <v>-906415946.86000001</v>
          </cell>
          <cell r="C887">
            <v>-858014328.78999996</v>
          </cell>
        </row>
        <row r="888">
          <cell r="A888" t="str">
            <v>185004</v>
          </cell>
          <cell r="B888">
            <v>-369211166.12</v>
          </cell>
          <cell r="C888">
            <v>-358737882.74000001</v>
          </cell>
        </row>
        <row r="889">
          <cell r="A889" t="str">
            <v>186101</v>
          </cell>
          <cell r="B889">
            <v>-82984965.549999997</v>
          </cell>
          <cell r="C889">
            <v>-81623641.390000001</v>
          </cell>
        </row>
        <row r="890">
          <cell r="A890" t="str">
            <v>186102</v>
          </cell>
          <cell r="B890">
            <v>-251115119.05000001</v>
          </cell>
          <cell r="C890">
            <v>-246742598.77000001</v>
          </cell>
        </row>
        <row r="891">
          <cell r="A891" t="str">
            <v>186103</v>
          </cell>
          <cell r="B891">
            <v>-625063470.15999997</v>
          </cell>
          <cell r="C891">
            <v>-613424366.25999999</v>
          </cell>
        </row>
        <row r="892">
          <cell r="A892" t="str">
            <v>186104</v>
          </cell>
          <cell r="B892">
            <v>-364458158.80000001</v>
          </cell>
          <cell r="C892">
            <v>-358132619.57999998</v>
          </cell>
        </row>
        <row r="893">
          <cell r="A893" t="str">
            <v>186111</v>
          </cell>
          <cell r="B893">
            <v>-79658987.689999998</v>
          </cell>
          <cell r="C893">
            <v>-68256639.290000007</v>
          </cell>
        </row>
        <row r="894">
          <cell r="A894" t="str">
            <v>186121</v>
          </cell>
          <cell r="B894">
            <v>-2130555.6800000002</v>
          </cell>
          <cell r="C894">
            <v>-2091237.44</v>
          </cell>
        </row>
        <row r="895">
          <cell r="A895" t="str">
            <v>186124</v>
          </cell>
          <cell r="B895">
            <v>-1561234.94</v>
          </cell>
          <cell r="C895">
            <v>-1531512.38</v>
          </cell>
        </row>
        <row r="896">
          <cell r="A896" t="str">
            <v>186125</v>
          </cell>
          <cell r="B896">
            <v>-4706131.17</v>
          </cell>
          <cell r="C896">
            <v>-4622415.03</v>
          </cell>
        </row>
        <row r="897">
          <cell r="A897" t="str">
            <v>186127</v>
          </cell>
          <cell r="B897">
            <v>-1931233.9</v>
          </cell>
          <cell r="C897">
            <v>-1898171.74</v>
          </cell>
        </row>
        <row r="898">
          <cell r="A898" t="str">
            <v>186133</v>
          </cell>
          <cell r="B898">
            <v>-156499000.69999999</v>
          </cell>
          <cell r="C898">
            <v>-153305788.69999999</v>
          </cell>
        </row>
        <row r="899">
          <cell r="A899" t="str">
            <v>186135</v>
          </cell>
          <cell r="B899">
            <v>-108145472.91</v>
          </cell>
          <cell r="C899">
            <v>-105943774.23</v>
          </cell>
        </row>
        <row r="900">
          <cell r="A900" t="str">
            <v>186136</v>
          </cell>
          <cell r="B900">
            <v>-81114820.700000003</v>
          </cell>
          <cell r="C900">
            <v>-79459505.900000006</v>
          </cell>
        </row>
        <row r="901">
          <cell r="A901" t="str">
            <v>186137</v>
          </cell>
          <cell r="B901">
            <v>-184434025.99000001</v>
          </cell>
          <cell r="C901">
            <v>-180601808.11000001</v>
          </cell>
        </row>
        <row r="902">
          <cell r="A902" t="str">
            <v>186139</v>
          </cell>
          <cell r="B902">
            <v>-58941907.229999997</v>
          </cell>
          <cell r="C902">
            <v>-57778137.030000001</v>
          </cell>
        </row>
        <row r="903">
          <cell r="A903" t="str">
            <v>186140</v>
          </cell>
          <cell r="B903">
            <v>-318836068.13</v>
          </cell>
          <cell r="C903">
            <v>-312047731.83999997</v>
          </cell>
        </row>
        <row r="904">
          <cell r="A904" t="str">
            <v>186143</v>
          </cell>
          <cell r="B904">
            <v>-86620680.150000006</v>
          </cell>
          <cell r="C904">
            <v>-84592577.730000004</v>
          </cell>
        </row>
        <row r="905">
          <cell r="A905" t="str">
            <v>186145</v>
          </cell>
          <cell r="B905">
            <v>-11346588.619999999</v>
          </cell>
          <cell r="C905">
            <v>-10984463.539999999</v>
          </cell>
        </row>
        <row r="906">
          <cell r="A906" t="str">
            <v>186146</v>
          </cell>
          <cell r="B906">
            <v>-445650866.93000001</v>
          </cell>
          <cell r="C906">
            <v>-426645629.32999998</v>
          </cell>
        </row>
        <row r="907">
          <cell r="A907" t="str">
            <v>186147</v>
          </cell>
          <cell r="B907">
            <v>-164810857.78999999</v>
          </cell>
          <cell r="C907">
            <v>-157191377.38999999</v>
          </cell>
        </row>
        <row r="908">
          <cell r="A908" t="str">
            <v>186155</v>
          </cell>
          <cell r="B908">
            <v>-130861232.77</v>
          </cell>
          <cell r="C908">
            <v>-124749333.67</v>
          </cell>
        </row>
        <row r="909">
          <cell r="A909" t="str">
            <v>186156</v>
          </cell>
          <cell r="B909">
            <v>-55092028.799999997</v>
          </cell>
          <cell r="C909">
            <v>-52359439.799999997</v>
          </cell>
        </row>
        <row r="910">
          <cell r="A910" t="str">
            <v>186157</v>
          </cell>
          <cell r="B910">
            <v>-185141058.34999999</v>
          </cell>
          <cell r="C910">
            <v>-169797646.31</v>
          </cell>
        </row>
        <row r="911">
          <cell r="A911" t="str">
            <v>186158</v>
          </cell>
          <cell r="B911">
            <v>-20260068.48</v>
          </cell>
          <cell r="C911">
            <v>-19066836.48</v>
          </cell>
        </row>
        <row r="912">
          <cell r="A912" t="str">
            <v>186178</v>
          </cell>
          <cell r="B912">
            <v>-153627735.22</v>
          </cell>
          <cell r="C912">
            <v>-137564734.30000001</v>
          </cell>
        </row>
        <row r="913">
          <cell r="A913" t="str">
            <v>186379</v>
          </cell>
          <cell r="B913">
            <v>-1034016686.3099999</v>
          </cell>
          <cell r="C913">
            <v>-966715071.5</v>
          </cell>
        </row>
        <row r="914">
          <cell r="A914" t="str">
            <v>186475</v>
          </cell>
          <cell r="B914">
            <v>-78514524.670000002</v>
          </cell>
          <cell r="C914">
            <v>-74468831.010000005</v>
          </cell>
        </row>
        <row r="915">
          <cell r="A915" t="str">
            <v>186476</v>
          </cell>
          <cell r="B915">
            <v>-19987497.059999999</v>
          </cell>
          <cell r="C915">
            <v>-19291981.719999999</v>
          </cell>
        </row>
        <row r="916">
          <cell r="A916" t="str">
            <v>186613</v>
          </cell>
          <cell r="B916">
            <v>-1111207262.5</v>
          </cell>
          <cell r="C916">
            <v>-1031478608.28</v>
          </cell>
        </row>
        <row r="917">
          <cell r="A917" t="str">
            <v>186614</v>
          </cell>
          <cell r="B917">
            <v>-382029900.85000002</v>
          </cell>
          <cell r="C917">
            <v>-365096412.10000002</v>
          </cell>
        </row>
        <row r="918">
          <cell r="A918" t="str">
            <v>186870</v>
          </cell>
          <cell r="B918">
            <v>-979314674.41999996</v>
          </cell>
          <cell r="C918">
            <v>-937627580.30999994</v>
          </cell>
        </row>
        <row r="919">
          <cell r="A919" t="str">
            <v>186872</v>
          </cell>
          <cell r="B919">
            <v>-24679103.23</v>
          </cell>
          <cell r="C919">
            <v>-22954232.949999999</v>
          </cell>
        </row>
        <row r="920">
          <cell r="A920" t="str">
            <v>192829</v>
          </cell>
          <cell r="B920">
            <v>39769076.549999997</v>
          </cell>
          <cell r="C920">
            <v>42995859.75</v>
          </cell>
        </row>
        <row r="921">
          <cell r="A921" t="str">
            <v>193473</v>
          </cell>
          <cell r="C921">
            <v>1901783.45</v>
          </cell>
        </row>
        <row r="922">
          <cell r="A922" t="str">
            <v>193474</v>
          </cell>
          <cell r="C922">
            <v>22349420.079999998</v>
          </cell>
        </row>
        <row r="923">
          <cell r="A923" t="str">
            <v>193477</v>
          </cell>
          <cell r="C923">
            <v>-540565.64</v>
          </cell>
        </row>
        <row r="924">
          <cell r="A924" t="str">
            <v>193478</v>
          </cell>
          <cell r="C924">
            <v>-7663729.0999999996</v>
          </cell>
        </row>
        <row r="925">
          <cell r="A925" t="str">
            <v>194447</v>
          </cell>
          <cell r="B925">
            <v>2873588.19</v>
          </cell>
          <cell r="C925">
            <v>2873588.19</v>
          </cell>
        </row>
        <row r="926">
          <cell r="A926" t="str">
            <v>194448</v>
          </cell>
          <cell r="B926">
            <v>228951934.59</v>
          </cell>
          <cell r="C926">
            <v>310759611.30000001</v>
          </cell>
        </row>
        <row r="927">
          <cell r="A927" t="str">
            <v>201306</v>
          </cell>
          <cell r="B927">
            <v>-26695729.640000001</v>
          </cell>
          <cell r="C927">
            <v>-23585228.219999999</v>
          </cell>
        </row>
        <row r="928">
          <cell r="A928" t="str">
            <v>201499</v>
          </cell>
          <cell r="B928">
            <v>-176818.26</v>
          </cell>
          <cell r="C928">
            <v>-178095.06</v>
          </cell>
        </row>
        <row r="929">
          <cell r="A929" t="str">
            <v>201508</v>
          </cell>
          <cell r="B929">
            <v>18058.38</v>
          </cell>
          <cell r="C929">
            <v>6799.5999999999995</v>
          </cell>
        </row>
        <row r="930">
          <cell r="A930" t="str">
            <v>201601</v>
          </cell>
          <cell r="B930">
            <v>-31221170.18</v>
          </cell>
          <cell r="C930">
            <v>-0.01</v>
          </cell>
        </row>
        <row r="931">
          <cell r="A931" t="str">
            <v>202502</v>
          </cell>
          <cell r="B931">
            <v>-781947.12</v>
          </cell>
          <cell r="C931">
            <v>-781947.12</v>
          </cell>
        </row>
        <row r="932">
          <cell r="A932" t="str">
            <v>202504</v>
          </cell>
          <cell r="B932">
            <v>-60568380.269999996</v>
          </cell>
          <cell r="C932">
            <v>-62823262.859999999</v>
          </cell>
        </row>
        <row r="933">
          <cell r="A933" t="str">
            <v>202505</v>
          </cell>
          <cell r="B933">
            <v>-321752.72000000003</v>
          </cell>
          <cell r="C933">
            <v>-312997.17</v>
          </cell>
        </row>
        <row r="934">
          <cell r="A934" t="str">
            <v>204315</v>
          </cell>
          <cell r="B934">
            <v>-294316.12</v>
          </cell>
          <cell r="C934">
            <v>-524436.51</v>
          </cell>
        </row>
        <row r="935">
          <cell r="A935" t="str">
            <v>204320</v>
          </cell>
          <cell r="B935">
            <v>-306396.06</v>
          </cell>
          <cell r="C935">
            <v>-306396.06</v>
          </cell>
        </row>
        <row r="936">
          <cell r="A936" t="str">
            <v>204321</v>
          </cell>
          <cell r="B936">
            <v>-999000</v>
          </cell>
          <cell r="C936">
            <v>-1898473</v>
          </cell>
        </row>
        <row r="937">
          <cell r="A937" t="str">
            <v>205401</v>
          </cell>
          <cell r="B937">
            <v>-400911.59</v>
          </cell>
          <cell r="C937">
            <v>-379843.01</v>
          </cell>
        </row>
        <row r="938">
          <cell r="A938" t="str">
            <v>205402</v>
          </cell>
          <cell r="B938">
            <v>329350.99</v>
          </cell>
          <cell r="C938">
            <v>329350.99</v>
          </cell>
        </row>
        <row r="939">
          <cell r="A939" t="str">
            <v>205450</v>
          </cell>
          <cell r="C939">
            <v>-6766519.0300000003</v>
          </cell>
        </row>
        <row r="940">
          <cell r="A940" t="str">
            <v>206206</v>
          </cell>
          <cell r="B940">
            <v>131502.93</v>
          </cell>
          <cell r="C940">
            <v>131502.93</v>
          </cell>
        </row>
        <row r="941">
          <cell r="A941" t="str">
            <v>206212</v>
          </cell>
          <cell r="B941">
            <v>-11132121.809999999</v>
          </cell>
          <cell r="C941">
            <v>-7671623.2000000002</v>
          </cell>
        </row>
        <row r="942">
          <cell r="A942" t="str">
            <v>206301</v>
          </cell>
          <cell r="B942">
            <v>-170336.86</v>
          </cell>
          <cell r="C942">
            <v>-169940.26</v>
          </cell>
        </row>
        <row r="943">
          <cell r="A943" t="str">
            <v>206302</v>
          </cell>
          <cell r="B943">
            <v>-166056.9</v>
          </cell>
          <cell r="C943">
            <v>-166344.4</v>
          </cell>
        </row>
        <row r="944">
          <cell r="A944" t="str">
            <v>206303</v>
          </cell>
          <cell r="B944">
            <v>-4945384.6899999995</v>
          </cell>
          <cell r="C944">
            <v>-4948648.37</v>
          </cell>
        </row>
        <row r="945">
          <cell r="A945" t="str">
            <v>206304</v>
          </cell>
          <cell r="B945">
            <v>-202261</v>
          </cell>
          <cell r="C945">
            <v>-203842</v>
          </cell>
        </row>
        <row r="946">
          <cell r="A946" t="str">
            <v>206305</v>
          </cell>
          <cell r="B946">
            <v>-3275529.51</v>
          </cell>
          <cell r="C946">
            <v>4348017.33</v>
          </cell>
        </row>
        <row r="947">
          <cell r="A947" t="str">
            <v>206306</v>
          </cell>
          <cell r="B947">
            <v>-1796778.99</v>
          </cell>
          <cell r="C947">
            <v>-1822854.4</v>
          </cell>
        </row>
        <row r="948">
          <cell r="A948" t="str">
            <v>206307</v>
          </cell>
          <cell r="B948">
            <v>-879105.30999999994</v>
          </cell>
          <cell r="C948">
            <v>-861636</v>
          </cell>
        </row>
        <row r="949">
          <cell r="A949" t="str">
            <v>206308</v>
          </cell>
          <cell r="B949">
            <v>-23411</v>
          </cell>
          <cell r="C949">
            <v>-25440.75</v>
          </cell>
        </row>
        <row r="950">
          <cell r="A950" t="str">
            <v>206309</v>
          </cell>
          <cell r="B950">
            <v>60061.47</v>
          </cell>
          <cell r="C950">
            <v>51.12</v>
          </cell>
        </row>
        <row r="951">
          <cell r="A951" t="str">
            <v>206310</v>
          </cell>
          <cell r="B951">
            <v>183</v>
          </cell>
          <cell r="C951">
            <v>183</v>
          </cell>
        </row>
        <row r="952">
          <cell r="A952" t="str">
            <v>206311</v>
          </cell>
          <cell r="B952">
            <v>4185.3999999999996</v>
          </cell>
          <cell r="C952">
            <v>4185.3999999999996</v>
          </cell>
        </row>
        <row r="953">
          <cell r="A953" t="str">
            <v>206312</v>
          </cell>
          <cell r="B953">
            <v>39913.57</v>
          </cell>
          <cell r="C953">
            <v>70233.02</v>
          </cell>
        </row>
        <row r="954">
          <cell r="A954" t="str">
            <v>206313</v>
          </cell>
          <cell r="B954">
            <v>13662</v>
          </cell>
          <cell r="C954">
            <v>13662</v>
          </cell>
        </row>
        <row r="955">
          <cell r="A955" t="str">
            <v>206314</v>
          </cell>
          <cell r="B955">
            <v>-8334618.529000001</v>
          </cell>
          <cell r="C955">
            <v>1E-3</v>
          </cell>
        </row>
        <row r="956">
          <cell r="A956" t="str">
            <v>206316</v>
          </cell>
          <cell r="B956">
            <v>514026.09</v>
          </cell>
          <cell r="C956">
            <v>508038.72</v>
          </cell>
        </row>
        <row r="957">
          <cell r="A957" t="str">
            <v>206317</v>
          </cell>
          <cell r="B957">
            <v>-1203633.31</v>
          </cell>
          <cell r="C957">
            <v>-606060.32000000007</v>
          </cell>
        </row>
        <row r="958">
          <cell r="A958" t="str">
            <v>206319</v>
          </cell>
          <cell r="B958">
            <v>21876.66</v>
          </cell>
          <cell r="C958">
            <v>21876.66</v>
          </cell>
        </row>
        <row r="959">
          <cell r="A959" t="str">
            <v>206320</v>
          </cell>
          <cell r="B959">
            <v>-42393.049999999996</v>
          </cell>
          <cell r="C959">
            <v>-46849.520000000004</v>
          </cell>
        </row>
        <row r="960">
          <cell r="A960" t="str">
            <v>206321</v>
          </cell>
          <cell r="B960">
            <v>91859.21</v>
          </cell>
          <cell r="C960">
            <v>75152.210000000006</v>
          </cell>
        </row>
        <row r="961">
          <cell r="A961" t="str">
            <v>206322</v>
          </cell>
          <cell r="B961">
            <v>-111501</v>
          </cell>
          <cell r="C961">
            <v>-111018</v>
          </cell>
        </row>
        <row r="962">
          <cell r="A962" t="str">
            <v>206326</v>
          </cell>
          <cell r="B962">
            <v>48513.14</v>
          </cell>
          <cell r="C962">
            <v>48995.840000000004</v>
          </cell>
        </row>
        <row r="963">
          <cell r="A963" t="str">
            <v>206327</v>
          </cell>
          <cell r="B963">
            <v>-48561.86</v>
          </cell>
          <cell r="C963">
            <v>-39933.990000000005</v>
          </cell>
        </row>
        <row r="964">
          <cell r="A964" t="str">
            <v>206329</v>
          </cell>
          <cell r="B964">
            <v>2998847.2199999997</v>
          </cell>
          <cell r="C964">
            <v>737863.84</v>
          </cell>
        </row>
        <row r="965">
          <cell r="A965" t="str">
            <v>206330</v>
          </cell>
          <cell r="B965">
            <v>-1285667.93</v>
          </cell>
          <cell r="C965">
            <v>-1228662.01</v>
          </cell>
        </row>
        <row r="966">
          <cell r="A966" t="str">
            <v>206331</v>
          </cell>
          <cell r="B966">
            <v>-6735.75</v>
          </cell>
          <cell r="C966">
            <v>-6735.75</v>
          </cell>
        </row>
        <row r="967">
          <cell r="A967" t="str">
            <v>206332</v>
          </cell>
          <cell r="B967">
            <v>-126875.03</v>
          </cell>
        </row>
        <row r="968">
          <cell r="A968" t="str">
            <v>206334</v>
          </cell>
          <cell r="B968">
            <v>-543384.25</v>
          </cell>
          <cell r="C968">
            <v>-237574.65</v>
          </cell>
        </row>
        <row r="969">
          <cell r="A969" t="str">
            <v>206335</v>
          </cell>
          <cell r="B969">
            <v>-42814.239999999998</v>
          </cell>
          <cell r="C969">
            <v>-42728.55</v>
          </cell>
        </row>
        <row r="970">
          <cell r="A970" t="str">
            <v>206336</v>
          </cell>
          <cell r="B970">
            <v>15895.240000000002</v>
          </cell>
          <cell r="C970">
            <v>14432.61</v>
          </cell>
        </row>
        <row r="971">
          <cell r="A971" t="str">
            <v>206337</v>
          </cell>
          <cell r="B971">
            <v>-889847.43</v>
          </cell>
          <cell r="C971">
            <v>-936553.14999999991</v>
          </cell>
        </row>
        <row r="972">
          <cell r="A972" t="str">
            <v>206339</v>
          </cell>
          <cell r="B972">
            <v>6131.69</v>
          </cell>
          <cell r="C972">
            <v>5362.51</v>
          </cell>
        </row>
        <row r="973">
          <cell r="A973" t="str">
            <v>206341</v>
          </cell>
          <cell r="B973">
            <v>-3622967.01</v>
          </cell>
          <cell r="C973">
            <v>-11087851.08</v>
          </cell>
        </row>
        <row r="974">
          <cell r="A974" t="str">
            <v>206342</v>
          </cell>
          <cell r="B974">
            <v>-76.48</v>
          </cell>
          <cell r="C974">
            <v>-76.48</v>
          </cell>
        </row>
        <row r="975">
          <cell r="A975" t="str">
            <v>206343</v>
          </cell>
          <cell r="B975">
            <v>11134.17</v>
          </cell>
          <cell r="C975">
            <v>42440.08</v>
          </cell>
        </row>
        <row r="976">
          <cell r="A976" t="str">
            <v>206344</v>
          </cell>
          <cell r="B976">
            <v>-150.01999999999998</v>
          </cell>
          <cell r="C976">
            <v>-150.01999999999998</v>
          </cell>
        </row>
        <row r="977">
          <cell r="A977" t="str">
            <v>206345</v>
          </cell>
          <cell r="B977">
            <v>-75247.44</v>
          </cell>
          <cell r="C977">
            <v>-58098.06</v>
          </cell>
        </row>
        <row r="978">
          <cell r="A978" t="str">
            <v>206346</v>
          </cell>
          <cell r="B978">
            <v>21135.66</v>
          </cell>
          <cell r="C978">
            <v>-25544.149999999998</v>
          </cell>
        </row>
        <row r="979">
          <cell r="A979" t="str">
            <v>206347</v>
          </cell>
          <cell r="B979">
            <v>0</v>
          </cell>
          <cell r="C979">
            <v>0</v>
          </cell>
        </row>
        <row r="980">
          <cell r="A980" t="str">
            <v>206349</v>
          </cell>
          <cell r="B980">
            <v>-12668.359999999999</v>
          </cell>
          <cell r="C980">
            <v>-46684.29</v>
          </cell>
        </row>
        <row r="981">
          <cell r="A981" t="str">
            <v>206350</v>
          </cell>
          <cell r="B981">
            <v>-507586.31</v>
          </cell>
          <cell r="C981">
            <v>-561797.96</v>
          </cell>
        </row>
        <row r="982">
          <cell r="A982" t="str">
            <v>206351</v>
          </cell>
          <cell r="B982">
            <v>-10418.32</v>
          </cell>
          <cell r="C982">
            <v>-12776.310000000001</v>
          </cell>
        </row>
        <row r="983">
          <cell r="A983" t="str">
            <v>206352</v>
          </cell>
          <cell r="B983">
            <v>-428029.81999999995</v>
          </cell>
          <cell r="C983">
            <v>-826712.76</v>
          </cell>
        </row>
        <row r="984">
          <cell r="A984" t="str">
            <v>206354</v>
          </cell>
          <cell r="B984">
            <v>10508.85</v>
          </cell>
          <cell r="C984">
            <v>10508.85</v>
          </cell>
        </row>
        <row r="985">
          <cell r="A985" t="str">
            <v>206355</v>
          </cell>
          <cell r="B985">
            <v>142462.97</v>
          </cell>
          <cell r="C985">
            <v>142867.35</v>
          </cell>
        </row>
        <row r="986">
          <cell r="A986" t="str">
            <v>206356</v>
          </cell>
          <cell r="B986">
            <v>-888569.87</v>
          </cell>
          <cell r="C986">
            <v>-2350697.65</v>
          </cell>
        </row>
        <row r="987">
          <cell r="A987" t="str">
            <v>206359</v>
          </cell>
          <cell r="B987">
            <v>-16287</v>
          </cell>
          <cell r="C987">
            <v>-7594.5</v>
          </cell>
        </row>
        <row r="988">
          <cell r="A988" t="str">
            <v>207115</v>
          </cell>
          <cell r="B988">
            <v>-2109417.54</v>
          </cell>
          <cell r="C988">
            <v>-2113036.21</v>
          </cell>
        </row>
        <row r="989">
          <cell r="A989" t="str">
            <v>207123</v>
          </cell>
          <cell r="B989">
            <v>-1526430.04</v>
          </cell>
          <cell r="C989">
            <v>-1556977.92</v>
          </cell>
        </row>
        <row r="990">
          <cell r="A990" t="str">
            <v>207125</v>
          </cell>
          <cell r="B990">
            <v>-3157078.96</v>
          </cell>
          <cell r="C990">
            <v>-3191908.59</v>
          </cell>
        </row>
        <row r="991">
          <cell r="A991" t="str">
            <v>207128</v>
          </cell>
          <cell r="B991">
            <v>-1647147.88</v>
          </cell>
          <cell r="C991">
            <v>-1794376.79</v>
          </cell>
        </row>
        <row r="992">
          <cell r="A992" t="str">
            <v>207133</v>
          </cell>
          <cell r="B992">
            <v>-1754430.87</v>
          </cell>
          <cell r="C992">
            <v>-924089.55</v>
          </cell>
        </row>
        <row r="993">
          <cell r="A993" t="str">
            <v>207134</v>
          </cell>
          <cell r="B993">
            <v>-2053920.35</v>
          </cell>
          <cell r="C993">
            <v>-2163591.7000000002</v>
          </cell>
        </row>
        <row r="994">
          <cell r="A994" t="str">
            <v>207137</v>
          </cell>
          <cell r="B994">
            <v>-4631455.66</v>
          </cell>
          <cell r="C994">
            <v>-4534494.1100000003</v>
          </cell>
        </row>
        <row r="995">
          <cell r="A995" t="str">
            <v>207138</v>
          </cell>
          <cell r="B995">
            <v>-293173.64</v>
          </cell>
          <cell r="C995">
            <v>-293173.64</v>
          </cell>
        </row>
        <row r="996">
          <cell r="A996" t="str">
            <v>207139</v>
          </cell>
          <cell r="B996">
            <v>-2126966.96</v>
          </cell>
          <cell r="C996">
            <v>-2229385.7200000002</v>
          </cell>
        </row>
        <row r="997">
          <cell r="A997" t="str">
            <v>207141</v>
          </cell>
          <cell r="B997">
            <v>-7476671.7300000004</v>
          </cell>
          <cell r="C997">
            <v>-7255519.2000000002</v>
          </cell>
        </row>
        <row r="998">
          <cell r="A998" t="str">
            <v>207144</v>
          </cell>
          <cell r="B998">
            <v>-10810553</v>
          </cell>
          <cell r="C998">
            <v>-10599797.6</v>
          </cell>
        </row>
        <row r="999">
          <cell r="A999" t="str">
            <v>207146</v>
          </cell>
          <cell r="B999">
            <v>-3639718.14</v>
          </cell>
          <cell r="C999">
            <v>-3603203.91</v>
          </cell>
        </row>
        <row r="1000">
          <cell r="A1000" t="str">
            <v>207152</v>
          </cell>
          <cell r="B1000">
            <v>-1974607.2</v>
          </cell>
          <cell r="C1000">
            <v>-2044975.93</v>
          </cell>
        </row>
        <row r="1001">
          <cell r="A1001" t="str">
            <v>207160</v>
          </cell>
          <cell r="B1001">
            <v>-5141333.91</v>
          </cell>
          <cell r="C1001">
            <v>-5634601.0800000001</v>
          </cell>
        </row>
        <row r="1002">
          <cell r="A1002" t="str">
            <v>207166</v>
          </cell>
          <cell r="B1002">
            <v>-2045444.73</v>
          </cell>
          <cell r="C1002">
            <v>-1595310.73</v>
          </cell>
        </row>
        <row r="1003">
          <cell r="A1003" t="str">
            <v>207222</v>
          </cell>
          <cell r="B1003">
            <v>-522069.1</v>
          </cell>
          <cell r="C1003">
            <v>-627960.65</v>
          </cell>
        </row>
        <row r="1004">
          <cell r="A1004" t="str">
            <v>207269</v>
          </cell>
          <cell r="B1004">
            <v>-1493008.18</v>
          </cell>
          <cell r="C1004">
            <v>1862581.21</v>
          </cell>
        </row>
        <row r="1005">
          <cell r="A1005" t="str">
            <v>207272</v>
          </cell>
          <cell r="B1005">
            <v>-150851.20000000001</v>
          </cell>
          <cell r="C1005">
            <v>-115854.39999999999</v>
          </cell>
        </row>
        <row r="1006">
          <cell r="A1006" t="str">
            <v>207273</v>
          </cell>
          <cell r="B1006">
            <v>-114258.77</v>
          </cell>
          <cell r="C1006">
            <v>-75962</v>
          </cell>
        </row>
        <row r="1007">
          <cell r="A1007" t="str">
            <v>207277</v>
          </cell>
          <cell r="B1007">
            <v>-58567</v>
          </cell>
          <cell r="C1007">
            <v>41473</v>
          </cell>
        </row>
        <row r="1008">
          <cell r="A1008" t="str">
            <v>208103</v>
          </cell>
          <cell r="B1008">
            <v>204.98</v>
          </cell>
          <cell r="C1008">
            <v>204.98</v>
          </cell>
        </row>
        <row r="1009">
          <cell r="A1009" t="str">
            <v>208260</v>
          </cell>
          <cell r="B1009">
            <v>-5623988.3499999996</v>
          </cell>
          <cell r="C1009">
            <v>-5353942.8</v>
          </cell>
        </row>
        <row r="1010">
          <cell r="A1010" t="str">
            <v>208261</v>
          </cell>
          <cell r="B1010">
            <v>425.15</v>
          </cell>
          <cell r="C1010">
            <v>425.15</v>
          </cell>
        </row>
        <row r="1011">
          <cell r="A1011" t="str">
            <v>208402</v>
          </cell>
          <cell r="B1011">
            <v>364627.21</v>
          </cell>
          <cell r="C1011">
            <v>337610.79</v>
          </cell>
        </row>
        <row r="1012">
          <cell r="A1012" t="str">
            <v>208403</v>
          </cell>
          <cell r="B1012">
            <v>-1729070.4500000002</v>
          </cell>
          <cell r="C1012">
            <v>-256558.77</v>
          </cell>
        </row>
        <row r="1013">
          <cell r="A1013" t="str">
            <v>208409</v>
          </cell>
          <cell r="B1013">
            <v>-430617.92</v>
          </cell>
          <cell r="C1013">
            <v>-431799.61</v>
          </cell>
        </row>
        <row r="1014">
          <cell r="A1014" t="str">
            <v>208417</v>
          </cell>
          <cell r="B1014">
            <v>-1292602.23</v>
          </cell>
          <cell r="C1014">
            <v>-1296120.6800000002</v>
          </cell>
        </row>
        <row r="1015">
          <cell r="A1015" t="str">
            <v>208429</v>
          </cell>
          <cell r="B1015">
            <v>-3580000</v>
          </cell>
          <cell r="C1015">
            <v>-3580000</v>
          </cell>
        </row>
        <row r="1016">
          <cell r="A1016" t="str">
            <v>208464</v>
          </cell>
          <cell r="B1016">
            <v>772369.9</v>
          </cell>
          <cell r="C1016">
            <v>-5970822.6699999999</v>
          </cell>
        </row>
        <row r="1017">
          <cell r="A1017" t="str">
            <v>208470</v>
          </cell>
          <cell r="B1017">
            <v>-3631288.31</v>
          </cell>
        </row>
        <row r="1018">
          <cell r="A1018" t="str">
            <v>208485</v>
          </cell>
          <cell r="B1018">
            <v>-69241.5</v>
          </cell>
          <cell r="C1018">
            <v>-69241.5</v>
          </cell>
        </row>
        <row r="1019">
          <cell r="A1019" t="str">
            <v>208486</v>
          </cell>
          <cell r="B1019">
            <v>190713.24</v>
          </cell>
          <cell r="C1019">
            <v>161282.12</v>
          </cell>
        </row>
        <row r="1020">
          <cell r="A1020" t="str">
            <v>208487</v>
          </cell>
          <cell r="B1020">
            <v>-361876.97</v>
          </cell>
          <cell r="C1020">
            <v>-361876.97</v>
          </cell>
        </row>
        <row r="1021">
          <cell r="A1021" t="str">
            <v>208860</v>
          </cell>
          <cell r="B1021">
            <v>20343418.530000001</v>
          </cell>
          <cell r="C1021">
            <v>-169</v>
          </cell>
        </row>
        <row r="1022">
          <cell r="A1022" t="str">
            <v>208880</v>
          </cell>
          <cell r="B1022">
            <v>7000.46</v>
          </cell>
          <cell r="C1022">
            <v>7000.46</v>
          </cell>
        </row>
        <row r="1023">
          <cell r="A1023" t="str">
            <v>210202</v>
          </cell>
          <cell r="B1023">
            <v>44492.51</v>
          </cell>
        </row>
        <row r="1024">
          <cell r="A1024" t="str">
            <v>210401</v>
          </cell>
          <cell r="B1024">
            <v>-284000</v>
          </cell>
          <cell r="C1024">
            <v>-284000</v>
          </cell>
        </row>
        <row r="1025">
          <cell r="A1025" t="str">
            <v>210406</v>
          </cell>
          <cell r="B1025">
            <v>-390000</v>
          </cell>
          <cell r="C1025">
            <v>-260000</v>
          </cell>
        </row>
        <row r="1026">
          <cell r="A1026" t="str">
            <v>210410</v>
          </cell>
          <cell r="B1026">
            <v>-1300000</v>
          </cell>
          <cell r="C1026">
            <v>-1300000</v>
          </cell>
        </row>
        <row r="1027">
          <cell r="A1027" t="str">
            <v>210411</v>
          </cell>
          <cell r="B1027">
            <v>-33733172.780000001</v>
          </cell>
          <cell r="C1027">
            <v>-27907705.780000001</v>
          </cell>
        </row>
        <row r="1028">
          <cell r="A1028" t="str">
            <v>210412</v>
          </cell>
          <cell r="B1028">
            <v>-4535000</v>
          </cell>
          <cell r="C1028">
            <v>-4535000</v>
          </cell>
        </row>
        <row r="1029">
          <cell r="A1029" t="str">
            <v>210413</v>
          </cell>
          <cell r="B1029">
            <v>-2520000</v>
          </cell>
          <cell r="C1029">
            <v>-1890000</v>
          </cell>
        </row>
        <row r="1030">
          <cell r="A1030" t="str">
            <v>210418</v>
          </cell>
          <cell r="B1030">
            <v>-180000</v>
          </cell>
          <cell r="C1030">
            <v>-180000</v>
          </cell>
        </row>
        <row r="1031">
          <cell r="A1031" t="str">
            <v>210419</v>
          </cell>
          <cell r="B1031">
            <v>-437.08</v>
          </cell>
          <cell r="C1031">
            <v>-437.08</v>
          </cell>
        </row>
        <row r="1032">
          <cell r="A1032" t="str">
            <v>210421</v>
          </cell>
          <cell r="B1032">
            <v>-100182.57</v>
          </cell>
          <cell r="C1032">
            <v>-100182.57</v>
          </cell>
        </row>
        <row r="1033">
          <cell r="A1033" t="str">
            <v>210429</v>
          </cell>
          <cell r="B1033">
            <v>-509517.29</v>
          </cell>
          <cell r="C1033">
            <v>-364914.56</v>
          </cell>
        </row>
        <row r="1034">
          <cell r="A1034" t="str">
            <v>210430</v>
          </cell>
          <cell r="B1034">
            <v>-700000</v>
          </cell>
          <cell r="C1034">
            <v>-700000</v>
          </cell>
        </row>
        <row r="1035">
          <cell r="A1035" t="str">
            <v>210433</v>
          </cell>
          <cell r="B1035">
            <v>-1116700.01</v>
          </cell>
          <cell r="C1035">
            <v>-695770.61</v>
          </cell>
        </row>
        <row r="1036">
          <cell r="A1036" t="str">
            <v>210435</v>
          </cell>
          <cell r="B1036">
            <v>6057020.8299999991</v>
          </cell>
          <cell r="C1036">
            <v>-1382356.67</v>
          </cell>
        </row>
        <row r="1037">
          <cell r="A1037" t="str">
            <v>210436</v>
          </cell>
          <cell r="B1037">
            <v>-408201.1</v>
          </cell>
          <cell r="C1037">
            <v>-408201.1</v>
          </cell>
        </row>
        <row r="1038">
          <cell r="A1038" t="str">
            <v>210437</v>
          </cell>
          <cell r="B1038">
            <v>-1891072.17</v>
          </cell>
          <cell r="C1038">
            <v>-1696896.31</v>
          </cell>
        </row>
        <row r="1039">
          <cell r="A1039" t="str">
            <v>210440</v>
          </cell>
          <cell r="B1039">
            <v>-1690000</v>
          </cell>
          <cell r="C1039">
            <v>-1690000</v>
          </cell>
        </row>
        <row r="1040">
          <cell r="A1040" t="str">
            <v>210460</v>
          </cell>
          <cell r="B1040">
            <v>-8792369</v>
          </cell>
          <cell r="C1040">
            <v>-17930386</v>
          </cell>
        </row>
        <row r="1041">
          <cell r="A1041" t="str">
            <v>210480</v>
          </cell>
          <cell r="B1041">
            <v>-2121616.7200000002</v>
          </cell>
          <cell r="C1041">
            <v>-621937.72</v>
          </cell>
        </row>
        <row r="1042">
          <cell r="A1042" t="str">
            <v>210490</v>
          </cell>
          <cell r="B1042">
            <v>-32160692</v>
          </cell>
          <cell r="C1042">
            <v>-32160691.82</v>
          </cell>
        </row>
        <row r="1043">
          <cell r="A1043" t="str">
            <v>210492</v>
          </cell>
          <cell r="B1043">
            <v>-30000</v>
          </cell>
          <cell r="C1043">
            <v>-30000</v>
          </cell>
        </row>
        <row r="1044">
          <cell r="A1044" t="str">
            <v>210498</v>
          </cell>
          <cell r="B1044">
            <v>-779561</v>
          </cell>
          <cell r="C1044">
            <v>-779561</v>
          </cell>
        </row>
        <row r="1045">
          <cell r="A1045" t="str">
            <v>210499</v>
          </cell>
          <cell r="B1045">
            <v>-3266064.31</v>
          </cell>
          <cell r="C1045">
            <v>-3266064.31</v>
          </cell>
        </row>
        <row r="1046">
          <cell r="A1046" t="str">
            <v>221102</v>
          </cell>
          <cell r="B1046">
            <v>-92785000</v>
          </cell>
          <cell r="C1046">
            <v>-71445000</v>
          </cell>
        </row>
        <row r="1047">
          <cell r="A1047" t="str">
            <v>221150</v>
          </cell>
          <cell r="B1047">
            <v>-6432.08</v>
          </cell>
          <cell r="C1047">
            <v>-6432.08</v>
          </cell>
        </row>
        <row r="1048">
          <cell r="A1048" t="str">
            <v>221151</v>
          </cell>
          <cell r="B1048">
            <v>32530.149999999998</v>
          </cell>
          <cell r="C1048">
            <v>55163.1</v>
          </cell>
        </row>
        <row r="1049">
          <cell r="A1049" t="str">
            <v>221152</v>
          </cell>
          <cell r="B1049">
            <v>-1063576.1199999999</v>
          </cell>
          <cell r="C1049">
            <v>-1063576.1199999999</v>
          </cell>
        </row>
        <row r="1050">
          <cell r="A1050" t="str">
            <v>221154</v>
          </cell>
          <cell r="B1050">
            <v>560489.01</v>
          </cell>
          <cell r="C1050">
            <v>557328.07000000007</v>
          </cell>
        </row>
        <row r="1051">
          <cell r="A1051" t="str">
            <v>221155</v>
          </cell>
          <cell r="B1051">
            <v>-8730010.3399999999</v>
          </cell>
          <cell r="C1051">
            <v>-20122821.25</v>
          </cell>
        </row>
        <row r="1052">
          <cell r="A1052" t="str">
            <v>221156</v>
          </cell>
          <cell r="B1052">
            <v>-1202862.77</v>
          </cell>
          <cell r="C1052">
            <v>-1015928.15</v>
          </cell>
        </row>
        <row r="1053">
          <cell r="A1053" t="str">
            <v>221157</v>
          </cell>
          <cell r="B1053">
            <v>628628.94999999995</v>
          </cell>
          <cell r="C1053">
            <v>628628.94999999995</v>
          </cell>
        </row>
        <row r="1054">
          <cell r="A1054" t="str">
            <v>221158</v>
          </cell>
          <cell r="B1054">
            <v>-55531.32</v>
          </cell>
          <cell r="C1054">
            <v>-55531.32</v>
          </cell>
        </row>
        <row r="1055">
          <cell r="A1055" t="str">
            <v>221159</v>
          </cell>
          <cell r="B1055">
            <v>62330.64</v>
          </cell>
          <cell r="C1055">
            <v>62330.64</v>
          </cell>
        </row>
        <row r="1056">
          <cell r="A1056" t="str">
            <v>222501</v>
          </cell>
          <cell r="B1056">
            <v>-1406040.08</v>
          </cell>
          <cell r="C1056">
            <v>-1542040.08</v>
          </cell>
        </row>
        <row r="1057">
          <cell r="A1057" t="str">
            <v>222503</v>
          </cell>
          <cell r="C1057">
            <v>-815000</v>
          </cell>
        </row>
        <row r="1058">
          <cell r="A1058" t="str">
            <v>222505</v>
          </cell>
          <cell r="B1058">
            <v>-200000</v>
          </cell>
          <cell r="C1058">
            <v>149000</v>
          </cell>
        </row>
        <row r="1059">
          <cell r="A1059" t="str">
            <v>222509</v>
          </cell>
          <cell r="B1059">
            <v>-1105200</v>
          </cell>
          <cell r="C1059">
            <v>-2853000</v>
          </cell>
        </row>
        <row r="1060">
          <cell r="A1060" t="str">
            <v>222511</v>
          </cell>
          <cell r="B1060">
            <v>-1852000</v>
          </cell>
          <cell r="C1060">
            <v>-372000</v>
          </cell>
        </row>
        <row r="1061">
          <cell r="A1061" t="str">
            <v>222512</v>
          </cell>
          <cell r="B1061">
            <v>-12562.5</v>
          </cell>
          <cell r="C1061">
            <v>-12562.5</v>
          </cell>
        </row>
        <row r="1062">
          <cell r="A1062" t="str">
            <v>222516</v>
          </cell>
          <cell r="B1062">
            <v>-48.84</v>
          </cell>
          <cell r="C1062">
            <v>-48.84</v>
          </cell>
        </row>
        <row r="1063">
          <cell r="A1063" t="str">
            <v>222521</v>
          </cell>
        </row>
        <row r="1064">
          <cell r="A1064" t="str">
            <v>222524</v>
          </cell>
          <cell r="B1064">
            <v>-2075000</v>
          </cell>
          <cell r="C1064">
            <v>-2415000</v>
          </cell>
        </row>
        <row r="1065">
          <cell r="A1065" t="str">
            <v>222527</v>
          </cell>
          <cell r="C1065">
            <v>-120000</v>
          </cell>
        </row>
        <row r="1066">
          <cell r="A1066" t="str">
            <v>222531</v>
          </cell>
        </row>
        <row r="1067">
          <cell r="A1067" t="str">
            <v>222545</v>
          </cell>
          <cell r="B1067">
            <v>-6421.12</v>
          </cell>
          <cell r="C1067">
            <v>-6421.12</v>
          </cell>
        </row>
        <row r="1068">
          <cell r="A1068" t="str">
            <v>222552</v>
          </cell>
          <cell r="B1068">
            <v>-48000</v>
          </cell>
          <cell r="C1068">
            <v>-894000</v>
          </cell>
        </row>
        <row r="1069">
          <cell r="A1069" t="str">
            <v>222553</v>
          </cell>
          <cell r="B1069">
            <v>-125400</v>
          </cell>
          <cell r="C1069">
            <v>-85800</v>
          </cell>
        </row>
        <row r="1070">
          <cell r="A1070" t="str">
            <v>222556</v>
          </cell>
          <cell r="B1070">
            <v>343463.7</v>
          </cell>
          <cell r="C1070">
            <v>498463.68</v>
          </cell>
        </row>
        <row r="1071">
          <cell r="A1071" t="str">
            <v>222558</v>
          </cell>
          <cell r="B1071">
            <v>372335.73</v>
          </cell>
          <cell r="C1071">
            <v>1593467.26</v>
          </cell>
        </row>
        <row r="1072">
          <cell r="A1072" t="str">
            <v>222559</v>
          </cell>
          <cell r="B1072">
            <v>-9347659.4700000007</v>
          </cell>
          <cell r="C1072">
            <v>-10217289.109999999</v>
          </cell>
        </row>
        <row r="1073">
          <cell r="A1073" t="str">
            <v>222561</v>
          </cell>
          <cell r="B1073">
            <v>-898663.55</v>
          </cell>
          <cell r="C1073">
            <v>-836254.92</v>
          </cell>
        </row>
        <row r="1074">
          <cell r="A1074" t="str">
            <v>222562</v>
          </cell>
          <cell r="B1074">
            <v>-2105385</v>
          </cell>
          <cell r="C1074">
            <v>-1995519</v>
          </cell>
        </row>
        <row r="1075">
          <cell r="A1075" t="str">
            <v>222563</v>
          </cell>
          <cell r="B1075">
            <v>-906209.95</v>
          </cell>
          <cell r="C1075">
            <v>-815250.97</v>
          </cell>
        </row>
        <row r="1076">
          <cell r="A1076" t="str">
            <v>222564</v>
          </cell>
          <cell r="B1076">
            <v>-313942.23</v>
          </cell>
          <cell r="C1076">
            <v>-240028.23</v>
          </cell>
        </row>
        <row r="1077">
          <cell r="A1077" t="str">
            <v>222567</v>
          </cell>
          <cell r="B1077">
            <v>-234000</v>
          </cell>
          <cell r="C1077">
            <v>-422392.19</v>
          </cell>
        </row>
        <row r="1078">
          <cell r="A1078" t="str">
            <v>222568</v>
          </cell>
          <cell r="C1078">
            <v>-146100.23000000001</v>
          </cell>
        </row>
        <row r="1079">
          <cell r="A1079" t="str">
            <v>222570</v>
          </cell>
          <cell r="B1079">
            <v>-371855.27</v>
          </cell>
          <cell r="C1079">
            <v>-408184.54</v>
          </cell>
        </row>
        <row r="1080">
          <cell r="A1080" t="str">
            <v>222573</v>
          </cell>
          <cell r="B1080">
            <v>-95335.2</v>
          </cell>
          <cell r="C1080">
            <v>-97453.2</v>
          </cell>
        </row>
        <row r="1081">
          <cell r="A1081" t="str">
            <v>222579</v>
          </cell>
          <cell r="B1081">
            <v>-93200</v>
          </cell>
          <cell r="C1081">
            <v>-69900</v>
          </cell>
        </row>
        <row r="1082">
          <cell r="A1082" t="str">
            <v>222590</v>
          </cell>
          <cell r="B1082">
            <v>-5000000</v>
          </cell>
          <cell r="C1082">
            <v>-16136000</v>
          </cell>
        </row>
        <row r="1083">
          <cell r="A1083" t="str">
            <v>222591</v>
          </cell>
          <cell r="B1083">
            <v>-190168.95</v>
          </cell>
          <cell r="C1083">
            <v>-190168.95</v>
          </cell>
        </row>
        <row r="1084">
          <cell r="A1084" t="str">
            <v>223408</v>
          </cell>
          <cell r="B1084">
            <v>-8246481.3499999996</v>
          </cell>
          <cell r="C1084">
            <v>-9494100.8800000008</v>
          </cell>
        </row>
        <row r="1085">
          <cell r="A1085" t="str">
            <v>223409</v>
          </cell>
          <cell r="B1085">
            <v>-6511470.9199999999</v>
          </cell>
          <cell r="C1085">
            <v>-5793166.5899999999</v>
          </cell>
        </row>
        <row r="1086">
          <cell r="A1086" t="str">
            <v>224201</v>
          </cell>
          <cell r="B1086">
            <v>-3070248.3899999997</v>
          </cell>
          <cell r="C1086">
            <v>-3021196.5100000002</v>
          </cell>
        </row>
        <row r="1087">
          <cell r="A1087" t="str">
            <v>224202</v>
          </cell>
          <cell r="B1087">
            <v>-7218246.1500000004</v>
          </cell>
          <cell r="C1087">
            <v>-7100962.0199999996</v>
          </cell>
        </row>
        <row r="1088">
          <cell r="A1088" t="str">
            <v>224203</v>
          </cell>
          <cell r="B1088">
            <v>-17293749.899999999</v>
          </cell>
          <cell r="C1088">
            <v>-17219487.670000002</v>
          </cell>
        </row>
        <row r="1089">
          <cell r="A1089" t="str">
            <v>224204</v>
          </cell>
          <cell r="B1089">
            <v>-8395496.3499999996</v>
          </cell>
          <cell r="C1089">
            <v>-5577407.75</v>
          </cell>
        </row>
        <row r="1090">
          <cell r="A1090" t="str">
            <v>224205</v>
          </cell>
          <cell r="B1090">
            <v>3304.48</v>
          </cell>
          <cell r="C1090">
            <v>3304.48</v>
          </cell>
        </row>
        <row r="1091">
          <cell r="A1091" t="str">
            <v>224206</v>
          </cell>
          <cell r="B1091">
            <v>-11562.28</v>
          </cell>
          <cell r="C1091">
            <v>-11252.44</v>
          </cell>
        </row>
        <row r="1092">
          <cell r="A1092" t="str">
            <v>224207</v>
          </cell>
          <cell r="B1092">
            <v>-147858.14000000001</v>
          </cell>
          <cell r="C1092">
            <v>-92846.579999999987</v>
          </cell>
        </row>
        <row r="1093">
          <cell r="A1093" t="str">
            <v>225161</v>
          </cell>
          <cell r="B1093">
            <v>-534991027.03999996</v>
          </cell>
          <cell r="C1093">
            <v>-526936652.10000002</v>
          </cell>
        </row>
        <row r="1094">
          <cell r="A1094" t="str">
            <v>225201</v>
          </cell>
          <cell r="B1094">
            <v>-2585047.29</v>
          </cell>
          <cell r="C1094">
            <v>-2585047.29</v>
          </cell>
        </row>
        <row r="1095">
          <cell r="A1095" t="str">
            <v>225202</v>
          </cell>
          <cell r="B1095">
            <v>-58654000</v>
          </cell>
          <cell r="C1095">
            <v>-55728000</v>
          </cell>
        </row>
        <row r="1096">
          <cell r="A1096" t="str">
            <v>226601</v>
          </cell>
          <cell r="B1096">
            <v>-3400062.49</v>
          </cell>
          <cell r="C1096">
            <v>-3400062.49</v>
          </cell>
        </row>
        <row r="1097">
          <cell r="A1097" t="str">
            <v>226602</v>
          </cell>
          <cell r="B1097">
            <v>126593.18</v>
          </cell>
          <cell r="C1097">
            <v>126593.18</v>
          </cell>
        </row>
        <row r="1098">
          <cell r="A1098" t="str">
            <v>226604</v>
          </cell>
          <cell r="B1098">
            <v>-217954.85</v>
          </cell>
          <cell r="C1098">
            <v>-217954.85</v>
          </cell>
        </row>
        <row r="1099">
          <cell r="A1099" t="str">
            <v>226608</v>
          </cell>
          <cell r="C1099">
            <v>-197386758</v>
          </cell>
        </row>
        <row r="1100">
          <cell r="A1100" t="str">
            <v>226634</v>
          </cell>
          <cell r="B1100">
            <v>-6415.09</v>
          </cell>
          <cell r="C1100">
            <v>-6415.09</v>
          </cell>
        </row>
        <row r="1101">
          <cell r="A1101" t="str">
            <v>226695</v>
          </cell>
          <cell r="B1101">
            <v>-3417403.73</v>
          </cell>
          <cell r="C1101">
            <v>-5692997.1299999999</v>
          </cell>
        </row>
        <row r="1102">
          <cell r="A1102" t="str">
            <v>226696</v>
          </cell>
          <cell r="B1102">
            <v>-3340317.53</v>
          </cell>
          <cell r="C1102">
            <v>-2394859.2999999998</v>
          </cell>
        </row>
        <row r="1103">
          <cell r="A1103" t="str">
            <v>227172</v>
          </cell>
          <cell r="B1103">
            <v>-74742000</v>
          </cell>
          <cell r="C1103">
            <v>-74742000</v>
          </cell>
        </row>
        <row r="1104">
          <cell r="A1104" t="str">
            <v>227173</v>
          </cell>
          <cell r="B1104">
            <v>3881133.03</v>
          </cell>
        </row>
        <row r="1105">
          <cell r="A1105" t="str">
            <v>227174</v>
          </cell>
          <cell r="B1105">
            <v>1465068.04</v>
          </cell>
        </row>
        <row r="1106">
          <cell r="A1106" t="str">
            <v>227175</v>
          </cell>
          <cell r="B1106">
            <v>-6302000</v>
          </cell>
          <cell r="C1106">
            <v>-6302000</v>
          </cell>
        </row>
        <row r="1107">
          <cell r="A1107" t="str">
            <v>227179</v>
          </cell>
          <cell r="B1107">
            <v>-48502670</v>
          </cell>
          <cell r="C1107">
            <v>-48502670</v>
          </cell>
        </row>
        <row r="1108">
          <cell r="A1108" t="str">
            <v>227544</v>
          </cell>
          <cell r="B1108">
            <v>-684</v>
          </cell>
        </row>
        <row r="1109">
          <cell r="A1109" t="str">
            <v>227562</v>
          </cell>
          <cell r="B1109">
            <v>-63000000</v>
          </cell>
          <cell r="C1109">
            <v>-63000000</v>
          </cell>
        </row>
        <row r="1110">
          <cell r="A1110" t="str">
            <v>227563</v>
          </cell>
          <cell r="B1110">
            <v>-12000000</v>
          </cell>
          <cell r="C1110">
            <v>-12000000</v>
          </cell>
        </row>
        <row r="1111">
          <cell r="A1111" t="str">
            <v>227564</v>
          </cell>
          <cell r="B1111">
            <v>-129672874.48999999</v>
          </cell>
          <cell r="C1111">
            <v>-175189000</v>
          </cell>
        </row>
        <row r="1112">
          <cell r="A1112" t="str">
            <v>227565</v>
          </cell>
          <cell r="B1112">
            <v>-23900000</v>
          </cell>
          <cell r="C1112">
            <v>23900000</v>
          </cell>
        </row>
        <row r="1113">
          <cell r="A1113" t="str">
            <v>227567</v>
          </cell>
          <cell r="B1113">
            <v>-6946.83</v>
          </cell>
        </row>
        <row r="1114">
          <cell r="A1114" t="str">
            <v>228108</v>
          </cell>
          <cell r="B1114">
            <v>-486712.73</v>
          </cell>
          <cell r="C1114">
            <v>-476273.99</v>
          </cell>
        </row>
        <row r="1115">
          <cell r="A1115" t="str">
            <v>228208</v>
          </cell>
          <cell r="B1115">
            <v>-9278591.0999999996</v>
          </cell>
          <cell r="C1115">
            <v>-9278591.0999999996</v>
          </cell>
        </row>
        <row r="1116">
          <cell r="A1116" t="str">
            <v>231004</v>
          </cell>
          <cell r="B1116">
            <v>-15032</v>
          </cell>
          <cell r="C1116">
            <v>-18107.25</v>
          </cell>
        </row>
        <row r="1117">
          <cell r="A1117" t="str">
            <v>231005</v>
          </cell>
          <cell r="B1117">
            <v>-6836593.6900000004</v>
          </cell>
          <cell r="C1117">
            <v>-3540865.76</v>
          </cell>
        </row>
        <row r="1118">
          <cell r="A1118" t="str">
            <v>231007</v>
          </cell>
          <cell r="B1118">
            <v>-344489.75</v>
          </cell>
          <cell r="C1118">
            <v>-352995</v>
          </cell>
        </row>
        <row r="1119">
          <cell r="A1119" t="str">
            <v>231010</v>
          </cell>
          <cell r="B1119">
            <v>-67612075.549999997</v>
          </cell>
        </row>
        <row r="1120">
          <cell r="A1120" t="str">
            <v>231011</v>
          </cell>
          <cell r="B1120">
            <v>1165757.7</v>
          </cell>
          <cell r="C1120">
            <v>-489578.13</v>
          </cell>
        </row>
        <row r="1121">
          <cell r="A1121" t="str">
            <v>231013</v>
          </cell>
          <cell r="B1121">
            <v>-314499582.5</v>
          </cell>
          <cell r="C1121">
            <v>-258018152.03999999</v>
          </cell>
        </row>
        <row r="1122">
          <cell r="A1122" t="str">
            <v>231014</v>
          </cell>
          <cell r="B1122">
            <v>9300</v>
          </cell>
          <cell r="C1122">
            <v>9800</v>
          </cell>
        </row>
        <row r="1123">
          <cell r="A1123" t="str">
            <v>231015</v>
          </cell>
          <cell r="B1123">
            <v>19946593.300000001</v>
          </cell>
          <cell r="C1123">
            <v>22095052.300000001</v>
          </cell>
        </row>
        <row r="1124">
          <cell r="A1124" t="str">
            <v>231016</v>
          </cell>
          <cell r="B1124">
            <v>58589520.489999995</v>
          </cell>
          <cell r="C1124">
            <v>-17160000</v>
          </cell>
        </row>
        <row r="1125">
          <cell r="A1125" t="str">
            <v>231017</v>
          </cell>
          <cell r="B1125">
            <v>-9669691.7599999998</v>
          </cell>
          <cell r="C1125">
            <v>-8559588.7400000002</v>
          </cell>
        </row>
        <row r="1126">
          <cell r="A1126" t="str">
            <v>231019</v>
          </cell>
          <cell r="B1126">
            <v>572973.29</v>
          </cell>
          <cell r="C1126">
            <v>-2345646.8199999998</v>
          </cell>
        </row>
        <row r="1127">
          <cell r="A1127" t="str">
            <v>231020</v>
          </cell>
          <cell r="B1127">
            <v>19162244.359999999</v>
          </cell>
          <cell r="C1127">
            <v>6934973.7999999998</v>
          </cell>
        </row>
        <row r="1128">
          <cell r="A1128" t="str">
            <v>231021</v>
          </cell>
          <cell r="B1128">
            <v>-36183920.120000005</v>
          </cell>
          <cell r="C1128">
            <v>-30233993.719999999</v>
          </cell>
        </row>
        <row r="1129">
          <cell r="A1129" t="str">
            <v>231022</v>
          </cell>
          <cell r="B1129">
            <v>9482300.6899999995</v>
          </cell>
          <cell r="C1129">
            <v>10705310</v>
          </cell>
        </row>
        <row r="1130">
          <cell r="A1130" t="str">
            <v>231023</v>
          </cell>
          <cell r="B1130">
            <v>-7400000</v>
          </cell>
          <cell r="C1130">
            <v>-7400000</v>
          </cell>
        </row>
        <row r="1131">
          <cell r="A1131" t="str">
            <v>233314</v>
          </cell>
          <cell r="B1131">
            <v>-6885280.8799999999</v>
          </cell>
          <cell r="C1131">
            <v>-6885280.8799999999</v>
          </cell>
        </row>
        <row r="1132">
          <cell r="A1132" t="str">
            <v>241488</v>
          </cell>
          <cell r="B1132">
            <v>-1E-3</v>
          </cell>
          <cell r="C1132">
            <v>-1E-3</v>
          </cell>
        </row>
        <row r="1133">
          <cell r="A1133" t="str">
            <v>241492</v>
          </cell>
          <cell r="B1133">
            <v>-5862481.4100000001</v>
          </cell>
          <cell r="C1133">
            <v>-7093889.29</v>
          </cell>
        </row>
        <row r="1134">
          <cell r="A1134" t="str">
            <v>241494</v>
          </cell>
          <cell r="B1134">
            <v>-191507.25</v>
          </cell>
          <cell r="C1134">
            <v>-105999.99</v>
          </cell>
        </row>
        <row r="1135">
          <cell r="A1135" t="str">
            <v>241497</v>
          </cell>
          <cell r="B1135">
            <v>-78806.080000000002</v>
          </cell>
          <cell r="C1135">
            <v>-77183.89</v>
          </cell>
        </row>
        <row r="1136">
          <cell r="A1136" t="str">
            <v>244201</v>
          </cell>
          <cell r="B1136">
            <v>-97095935.790000007</v>
          </cell>
          <cell r="C1136">
            <v>-72048144.810000002</v>
          </cell>
        </row>
        <row r="1137">
          <cell r="A1137" t="str">
            <v>244206</v>
          </cell>
          <cell r="B1137">
            <v>-42090</v>
          </cell>
          <cell r="C1137">
            <v>-25254</v>
          </cell>
        </row>
        <row r="1138">
          <cell r="A1138" t="str">
            <v>244207</v>
          </cell>
          <cell r="B1138">
            <v>31273924.390000001</v>
          </cell>
          <cell r="C1138">
            <v>38888326.549999997</v>
          </cell>
        </row>
        <row r="1139">
          <cell r="A1139" t="str">
            <v>244208</v>
          </cell>
          <cell r="B1139">
            <v>-58563556.899999999</v>
          </cell>
          <cell r="C1139">
            <v>-45760593.939999998</v>
          </cell>
        </row>
        <row r="1140">
          <cell r="A1140" t="str">
            <v>244212</v>
          </cell>
          <cell r="B1140">
            <v>-1051072975</v>
          </cell>
          <cell r="C1140">
            <v>-777572975</v>
          </cell>
        </row>
        <row r="1141">
          <cell r="A1141" t="str">
            <v>244219</v>
          </cell>
          <cell r="B1141">
            <v>-9402948.6119999997</v>
          </cell>
          <cell r="C1141">
            <v>-9402948.6119999997</v>
          </cell>
        </row>
        <row r="1142">
          <cell r="A1142" t="str">
            <v>244222</v>
          </cell>
          <cell r="B1142">
            <v>-115965904.77</v>
          </cell>
          <cell r="C1142">
            <v>-94231342.840000004</v>
          </cell>
        </row>
        <row r="1143">
          <cell r="A1143" t="str">
            <v>244223</v>
          </cell>
          <cell r="B1143">
            <v>-330.5</v>
          </cell>
          <cell r="C1143">
            <v>-282.5</v>
          </cell>
        </row>
        <row r="1144">
          <cell r="A1144" t="str">
            <v>244229</v>
          </cell>
          <cell r="B1144">
            <v>10000000</v>
          </cell>
          <cell r="C1144">
            <v>10000000</v>
          </cell>
        </row>
        <row r="1145">
          <cell r="A1145" t="str">
            <v>244260</v>
          </cell>
          <cell r="B1145">
            <v>-7.0000000000000001E-3</v>
          </cell>
          <cell r="C1145">
            <v>-274999.99699999997</v>
          </cell>
        </row>
        <row r="1146">
          <cell r="A1146" t="str">
            <v>244287</v>
          </cell>
          <cell r="B1146">
            <v>-19843812.5</v>
          </cell>
          <cell r="C1146">
            <v>-22048823.34</v>
          </cell>
        </row>
        <row r="1147">
          <cell r="A1147" t="str">
            <v>244299</v>
          </cell>
          <cell r="B1147">
            <v>-109026444.40000001</v>
          </cell>
          <cell r="C1147">
            <v>-90591785.810000002</v>
          </cell>
        </row>
        <row r="1148">
          <cell r="A1148" t="str">
            <v>244514</v>
          </cell>
          <cell r="C1148">
            <v>691970.58</v>
          </cell>
        </row>
        <row r="1149">
          <cell r="A1149" t="str">
            <v>244519</v>
          </cell>
          <cell r="B1149">
            <v>-1672603.89</v>
          </cell>
          <cell r="C1149">
            <v>-2044827.59</v>
          </cell>
        </row>
        <row r="1150">
          <cell r="A1150" t="str">
            <v>244993</v>
          </cell>
          <cell r="B1150">
            <v>-564014619.20000005</v>
          </cell>
          <cell r="C1150">
            <v>-432033612.36000001</v>
          </cell>
        </row>
        <row r="1151">
          <cell r="A1151" t="str">
            <v>260101</v>
          </cell>
          <cell r="B1151">
            <v>-701897362.02999997</v>
          </cell>
          <cell r="C1151">
            <v>-686157000</v>
          </cell>
        </row>
        <row r="1152">
          <cell r="A1152" t="str">
            <v>260211</v>
          </cell>
          <cell r="B1152">
            <v>-324177244.75999999</v>
          </cell>
          <cell r="C1152">
            <v>-322784630</v>
          </cell>
        </row>
        <row r="1153">
          <cell r="A1153" t="str">
            <v>260212</v>
          </cell>
          <cell r="B1153">
            <v>-13925683.82</v>
          </cell>
          <cell r="C1153">
            <v>-13196700</v>
          </cell>
        </row>
        <row r="1154">
          <cell r="A1154" t="str">
            <v>260312</v>
          </cell>
          <cell r="B1154">
            <v>-6968440961.8400002</v>
          </cell>
          <cell r="C1154">
            <v>-6279701000</v>
          </cell>
        </row>
        <row r="1155">
          <cell r="A1155" t="str">
            <v>260453</v>
          </cell>
          <cell r="B1155">
            <v>-37114364.899999999</v>
          </cell>
          <cell r="C1155">
            <v>-37114364.899999999</v>
          </cell>
        </row>
        <row r="1156">
          <cell r="A1156" t="str">
            <v>261410</v>
          </cell>
          <cell r="B1156">
            <v>-108576145.45</v>
          </cell>
          <cell r="C1156">
            <v>-108576145.45</v>
          </cell>
        </row>
        <row r="1157">
          <cell r="A1157" t="str">
            <v>261411</v>
          </cell>
          <cell r="B1157">
            <v>55706765.899999999</v>
          </cell>
          <cell r="C1157">
            <v>54296984.649999999</v>
          </cell>
        </row>
        <row r="1158">
          <cell r="A1158" t="str">
            <v>261412</v>
          </cell>
          <cell r="B1158">
            <v>6558837.5300000003</v>
          </cell>
          <cell r="C1158">
            <v>6558837.5300000003</v>
          </cell>
        </row>
        <row r="1159">
          <cell r="A1159" t="str">
            <v>261413</v>
          </cell>
          <cell r="B1159">
            <v>-3827176.26</v>
          </cell>
          <cell r="C1159">
            <v>-3827176.26</v>
          </cell>
        </row>
        <row r="1160">
          <cell r="A1160" t="str">
            <v>261415</v>
          </cell>
          <cell r="B1160">
            <v>-1371372.59</v>
          </cell>
          <cell r="C1160">
            <v>-1371372.59</v>
          </cell>
        </row>
        <row r="1161">
          <cell r="A1161" t="str">
            <v>264860</v>
          </cell>
          <cell r="B1161">
            <v>-157052081.25999999</v>
          </cell>
          <cell r="C1161">
            <v>-157052081.25999999</v>
          </cell>
        </row>
        <row r="1162">
          <cell r="A1162" t="str">
            <v>290016</v>
          </cell>
          <cell r="B1162">
            <v>-231084.59</v>
          </cell>
          <cell r="C1162">
            <v>-104958.39999999999</v>
          </cell>
        </row>
        <row r="1163">
          <cell r="A1163" t="str">
            <v>290017</v>
          </cell>
          <cell r="B1163">
            <v>-2858903.67</v>
          </cell>
          <cell r="C1163">
            <v>-6334369.2000000002</v>
          </cell>
        </row>
        <row r="1164">
          <cell r="A1164" t="str">
            <v>290026</v>
          </cell>
          <cell r="B1164">
            <v>-1498616.42</v>
          </cell>
          <cell r="C1164">
            <v>-1264431.03</v>
          </cell>
        </row>
        <row r="1165">
          <cell r="A1165" t="str">
            <v>Grand Total</v>
          </cell>
          <cell r="B1165">
            <v>26178532075.586018</v>
          </cell>
          <cell r="C1165">
            <v>26109114275.096058</v>
          </cell>
        </row>
      </sheetData>
      <sheetData sheetId="8">
        <row r="2">
          <cell r="K2" t="str">
            <v>2012</v>
          </cell>
        </row>
      </sheetData>
      <sheetData sheetId="9" refreshError="1"/>
      <sheetData sheetId="10" refreshError="1"/>
      <sheetData sheetId="11" refreshError="1"/>
      <sheetData sheetId="12" refreshError="1"/>
      <sheetData sheetId="1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dimension ref="A1:CG96"/>
  <sheetViews>
    <sheetView topLeftCell="B2" zoomScale="75" zoomScaleNormal="75" workbookViewId="0">
      <selection activeCell="C7" sqref="C7:R7"/>
    </sheetView>
  </sheetViews>
  <sheetFormatPr defaultColWidth="9.140625" defaultRowHeight="12.75"/>
  <cols>
    <col min="1" max="1" width="19.140625" style="8" hidden="1" customWidth="1"/>
    <col min="2" max="2" width="0.5703125" style="8" customWidth="1"/>
    <col min="3" max="3" width="57.140625" style="8" customWidth="1"/>
    <col min="4" max="4" width="0.7109375" style="8" customWidth="1"/>
    <col min="5" max="5" width="14.28515625" style="9" customWidth="1"/>
    <col min="6" max="6" width="13.140625" style="9" customWidth="1"/>
    <col min="7" max="7" width="11.7109375" style="10" customWidth="1"/>
    <col min="8" max="8" width="11.7109375" style="11" customWidth="1"/>
    <col min="9" max="9" width="0.85546875" style="11" customWidth="1"/>
    <col min="10" max="11" width="11.85546875" style="9" customWidth="1"/>
    <col min="12" max="12" width="11.85546875" style="10" customWidth="1"/>
    <col min="13" max="13" width="11.7109375" style="8" customWidth="1"/>
    <col min="14" max="14" width="0.85546875" style="8" customWidth="1"/>
    <col min="15" max="15" width="13.85546875" style="9" customWidth="1"/>
    <col min="16" max="16" width="12.85546875" style="9" customWidth="1"/>
    <col min="17" max="17" width="11.85546875" style="10" customWidth="1"/>
    <col min="18" max="18" width="11.7109375" style="8" customWidth="1"/>
    <col min="19" max="19" width="0.85546875" style="8" customWidth="1"/>
    <col min="20" max="20" width="0.5703125" style="8" customWidth="1"/>
    <col min="21" max="21" width="0.140625" style="8" customWidth="1"/>
    <col min="22" max="22" width="57" style="8" customWidth="1"/>
    <col min="23" max="23" width="0.85546875" style="8" customWidth="1"/>
    <col min="24" max="24" width="14.5703125" style="9" customWidth="1"/>
    <col min="25" max="25" width="14" style="9" customWidth="1"/>
    <col min="26" max="26" width="12" style="10" bestFit="1" customWidth="1"/>
    <col min="27" max="27" width="11.7109375" style="8" customWidth="1"/>
    <col min="28" max="28" width="0.85546875" style="8" customWidth="1"/>
    <col min="29" max="31" width="11.7109375" style="9" customWidth="1"/>
    <col min="32" max="32" width="11.7109375" style="8" customWidth="1"/>
    <col min="33" max="33" width="0.7109375" style="8" customWidth="1"/>
    <col min="34" max="34" width="14.28515625" style="9" customWidth="1"/>
    <col min="35" max="35" width="14.5703125" style="9" customWidth="1"/>
    <col min="36" max="36" width="11.7109375" style="9" customWidth="1"/>
    <col min="37" max="37" width="11.7109375" style="8" customWidth="1"/>
    <col min="38" max="38" width="0.7109375" style="8" customWidth="1"/>
    <col min="39" max="69" width="9.140625" style="8"/>
    <col min="70" max="70" width="35.140625" style="8" customWidth="1"/>
    <col min="71" max="71" width="3.85546875" style="8" customWidth="1"/>
    <col min="72" max="72" width="11.28515625" style="8" customWidth="1"/>
    <col min="73" max="73" width="14.7109375" style="8" customWidth="1"/>
    <col min="74" max="16384" width="9.140625" style="8"/>
  </cols>
  <sheetData>
    <row r="1" spans="1:85" ht="12.75" hidden="1" customHeight="1">
      <c r="E1" s="9" t="s">
        <v>64</v>
      </c>
      <c r="F1" s="9" t="s">
        <v>65</v>
      </c>
      <c r="J1" s="9" t="s">
        <v>66</v>
      </c>
      <c r="K1" s="9" t="s">
        <v>67</v>
      </c>
      <c r="X1" s="9" t="s">
        <v>68</v>
      </c>
      <c r="Y1" s="9" t="s">
        <v>69</v>
      </c>
      <c r="AA1" s="11"/>
      <c r="AB1" s="11"/>
      <c r="AC1" s="9" t="s">
        <v>70</v>
      </c>
      <c r="AD1" s="9" t="s">
        <v>71</v>
      </c>
      <c r="BT1" s="12" t="s">
        <v>72</v>
      </c>
      <c r="BU1" s="12" t="s">
        <v>73</v>
      </c>
    </row>
    <row r="2" spans="1:85" ht="12.75" customHeight="1"/>
    <row r="3" spans="1:85" ht="12" customHeight="1">
      <c r="B3" s="13"/>
      <c r="C3" s="14"/>
      <c r="D3" s="14"/>
      <c r="E3" s="15"/>
      <c r="F3" s="16"/>
      <c r="G3" s="17"/>
      <c r="H3" s="18"/>
      <c r="I3" s="18"/>
      <c r="J3" s="15"/>
      <c r="K3" s="15"/>
      <c r="L3" s="19"/>
      <c r="M3" s="14"/>
      <c r="N3" s="14"/>
      <c r="O3" s="15"/>
      <c r="P3" s="20"/>
      <c r="Q3" s="21"/>
      <c r="R3" s="22"/>
      <c r="S3" s="23"/>
      <c r="U3" s="13"/>
      <c r="V3" s="14"/>
      <c r="W3" s="14"/>
      <c r="X3" s="15"/>
      <c r="Y3" s="16"/>
      <c r="Z3" s="17"/>
      <c r="AA3" s="18"/>
      <c r="AB3" s="18"/>
      <c r="AC3" s="15"/>
      <c r="AD3" s="15"/>
      <c r="AE3" s="15"/>
      <c r="AF3" s="14"/>
      <c r="AG3" s="14"/>
      <c r="AH3" s="15"/>
      <c r="AI3" s="20"/>
      <c r="AJ3" s="20"/>
      <c r="AK3" s="22"/>
      <c r="AL3" s="23"/>
    </row>
    <row r="4" spans="1:85" ht="19.5" customHeight="1">
      <c r="B4" s="24"/>
      <c r="C4" s="180" t="s">
        <v>0</v>
      </c>
      <c r="D4" s="180"/>
      <c r="E4" s="180"/>
      <c r="F4" s="180"/>
      <c r="G4" s="180"/>
      <c r="H4" s="180"/>
      <c r="I4" s="180"/>
      <c r="J4" s="180"/>
      <c r="K4" s="180"/>
      <c r="L4" s="180"/>
      <c r="M4" s="180"/>
      <c r="N4" s="180"/>
      <c r="O4" s="180"/>
      <c r="P4" s="180"/>
      <c r="Q4" s="180"/>
      <c r="R4" s="180"/>
      <c r="S4" s="25"/>
      <c r="T4" s="26"/>
      <c r="U4" s="27"/>
      <c r="V4" s="180" t="s">
        <v>0</v>
      </c>
      <c r="W4" s="180"/>
      <c r="X4" s="180"/>
      <c r="Y4" s="180"/>
      <c r="Z4" s="180"/>
      <c r="AA4" s="180"/>
      <c r="AB4" s="180"/>
      <c r="AC4" s="180"/>
      <c r="AD4" s="180"/>
      <c r="AE4" s="180"/>
      <c r="AF4" s="180"/>
      <c r="AG4" s="180"/>
      <c r="AH4" s="180"/>
      <c r="AI4" s="180"/>
      <c r="AJ4" s="180"/>
      <c r="AK4" s="180"/>
      <c r="AL4" s="25"/>
      <c r="BM4" s="28" t="s">
        <v>74</v>
      </c>
    </row>
    <row r="5" spans="1:85" ht="15.75" customHeight="1">
      <c r="B5" s="24"/>
      <c r="C5" s="180" t="s">
        <v>144</v>
      </c>
      <c r="D5" s="180"/>
      <c r="E5" s="180"/>
      <c r="F5" s="180"/>
      <c r="G5" s="180"/>
      <c r="H5" s="180"/>
      <c r="I5" s="180"/>
      <c r="J5" s="180"/>
      <c r="K5" s="180"/>
      <c r="L5" s="180"/>
      <c r="M5" s="180"/>
      <c r="N5" s="180"/>
      <c r="O5" s="180"/>
      <c r="P5" s="180"/>
      <c r="Q5" s="180"/>
      <c r="R5" s="180"/>
      <c r="S5" s="25"/>
      <c r="T5" s="26"/>
      <c r="U5" s="27"/>
      <c r="V5" s="180" t="str">
        <f>C5</f>
        <v>FEBRUARY FINANCIAL PLAN - 2016 ADOPTED BUDGET</v>
      </c>
      <c r="W5" s="180"/>
      <c r="X5" s="180"/>
      <c r="Y5" s="180"/>
      <c r="Z5" s="180"/>
      <c r="AA5" s="180"/>
      <c r="AB5" s="180"/>
      <c r="AC5" s="180"/>
      <c r="AD5" s="180"/>
      <c r="AE5" s="180"/>
      <c r="AF5" s="180"/>
      <c r="AG5" s="180"/>
      <c r="AH5" s="180"/>
      <c r="AI5" s="180"/>
      <c r="AJ5" s="180"/>
      <c r="AK5" s="180"/>
      <c r="AL5" s="25"/>
    </row>
    <row r="6" spans="1:85" ht="16.5" customHeight="1">
      <c r="B6" s="24"/>
      <c r="C6" s="180" t="s">
        <v>75</v>
      </c>
      <c r="D6" s="180"/>
      <c r="E6" s="180"/>
      <c r="F6" s="180"/>
      <c r="G6" s="180"/>
      <c r="H6" s="180"/>
      <c r="I6" s="180"/>
      <c r="J6" s="180"/>
      <c r="K6" s="180"/>
      <c r="L6" s="180"/>
      <c r="M6" s="180"/>
      <c r="N6" s="180"/>
      <c r="O6" s="180"/>
      <c r="P6" s="180"/>
      <c r="Q6" s="180"/>
      <c r="R6" s="180"/>
      <c r="S6" s="25"/>
      <c r="T6" s="26"/>
      <c r="U6" s="27"/>
      <c r="V6" s="180" t="s">
        <v>75</v>
      </c>
      <c r="W6" s="180"/>
      <c r="X6" s="180"/>
      <c r="Y6" s="180"/>
      <c r="Z6" s="180"/>
      <c r="AA6" s="180"/>
      <c r="AB6" s="180"/>
      <c r="AC6" s="180"/>
      <c r="AD6" s="180"/>
      <c r="AE6" s="180"/>
      <c r="AF6" s="180"/>
      <c r="AG6" s="180"/>
      <c r="AH6" s="180"/>
      <c r="AI6" s="180"/>
      <c r="AJ6" s="180"/>
      <c r="AK6" s="180"/>
      <c r="AL6" s="29"/>
    </row>
    <row r="7" spans="1:85" ht="19.5" customHeight="1" thickBot="1">
      <c r="B7" s="24"/>
      <c r="C7" s="182" t="s">
        <v>143</v>
      </c>
      <c r="D7" s="182"/>
      <c r="E7" s="182"/>
      <c r="F7" s="182"/>
      <c r="G7" s="182"/>
      <c r="H7" s="182"/>
      <c r="I7" s="182"/>
      <c r="J7" s="182"/>
      <c r="K7" s="182"/>
      <c r="L7" s="182"/>
      <c r="M7" s="182"/>
      <c r="N7" s="182"/>
      <c r="O7" s="182"/>
      <c r="P7" s="182"/>
      <c r="Q7" s="182"/>
      <c r="R7" s="182"/>
      <c r="S7" s="30"/>
      <c r="T7" s="26"/>
      <c r="U7" s="27"/>
      <c r="V7" s="182" t="s">
        <v>141</v>
      </c>
      <c r="W7" s="182"/>
      <c r="X7" s="182"/>
      <c r="Y7" s="182"/>
      <c r="Z7" s="182"/>
      <c r="AA7" s="182"/>
      <c r="AB7" s="182"/>
      <c r="AC7" s="182"/>
      <c r="AD7" s="182"/>
      <c r="AE7" s="182"/>
      <c r="AF7" s="182"/>
      <c r="AG7" s="182"/>
      <c r="AH7" s="182"/>
      <c r="AI7" s="182"/>
      <c r="AJ7" s="182"/>
      <c r="AK7" s="182"/>
      <c r="AL7" s="30"/>
      <c r="BO7" s="31" t="s">
        <v>76</v>
      </c>
      <c r="BU7" s="8" t="s">
        <v>77</v>
      </c>
    </row>
    <row r="8" spans="1:85" ht="12.75" customHeight="1">
      <c r="B8" s="24"/>
      <c r="C8" s="181" t="s">
        <v>1</v>
      </c>
      <c r="D8" s="181"/>
      <c r="E8" s="181"/>
      <c r="F8" s="181"/>
      <c r="G8" s="181"/>
      <c r="H8" s="181"/>
      <c r="I8" s="181"/>
      <c r="J8" s="181"/>
      <c r="K8" s="181"/>
      <c r="L8" s="181"/>
      <c r="M8" s="181"/>
      <c r="N8" s="181"/>
      <c r="O8" s="181"/>
      <c r="P8" s="181"/>
      <c r="Q8" s="181"/>
      <c r="R8" s="181"/>
      <c r="S8" s="32"/>
      <c r="T8" s="26"/>
      <c r="U8" s="27"/>
      <c r="V8" s="181" t="s">
        <v>1</v>
      </c>
      <c r="W8" s="181"/>
      <c r="X8" s="181"/>
      <c r="Y8" s="181"/>
      <c r="Z8" s="181"/>
      <c r="AA8" s="181"/>
      <c r="AB8" s="181"/>
      <c r="AC8" s="181"/>
      <c r="AD8" s="181"/>
      <c r="AE8" s="181"/>
      <c r="AF8" s="181"/>
      <c r="AG8" s="181"/>
      <c r="AH8" s="181"/>
      <c r="AI8" s="181"/>
      <c r="AJ8" s="181"/>
      <c r="AK8" s="181"/>
      <c r="AL8" s="32"/>
      <c r="BN8" s="33" t="s">
        <v>78</v>
      </c>
      <c r="BO8" s="34"/>
      <c r="BP8" s="34"/>
      <c r="BQ8" s="34"/>
      <c r="BR8" s="34"/>
      <c r="BS8" s="35"/>
    </row>
    <row r="9" spans="1:85" ht="12.75" customHeight="1">
      <c r="B9" s="24"/>
      <c r="C9" s="36"/>
      <c r="D9" s="36"/>
      <c r="E9" s="37"/>
      <c r="F9" s="37"/>
      <c r="G9" s="38"/>
      <c r="H9" s="39"/>
      <c r="I9" s="39"/>
      <c r="J9" s="37"/>
      <c r="K9" s="37"/>
      <c r="L9" s="38"/>
      <c r="M9" s="36"/>
      <c r="N9" s="36"/>
      <c r="O9" s="37"/>
      <c r="P9" s="37"/>
      <c r="Q9" s="38"/>
      <c r="R9" s="36"/>
      <c r="S9" s="40"/>
      <c r="U9" s="24"/>
      <c r="V9" s="36"/>
      <c r="W9" s="36"/>
      <c r="X9" s="37"/>
      <c r="Y9" s="37"/>
      <c r="Z9" s="38"/>
      <c r="AA9" s="39"/>
      <c r="AB9" s="39"/>
      <c r="AC9" s="37"/>
      <c r="AD9" s="37"/>
      <c r="AE9" s="37"/>
      <c r="AF9" s="36"/>
      <c r="AG9" s="36"/>
      <c r="AH9" s="37"/>
      <c r="AI9" s="37"/>
      <c r="AJ9" s="37"/>
      <c r="AK9" s="36"/>
      <c r="AL9" s="40"/>
      <c r="BN9" s="41" t="s">
        <v>79</v>
      </c>
      <c r="BO9" s="42"/>
      <c r="BP9" s="43" t="s">
        <v>80</v>
      </c>
      <c r="BQ9" s="42"/>
      <c r="BR9" s="42"/>
      <c r="BS9" s="44"/>
    </row>
    <row r="10" spans="1:85" ht="12.75" customHeight="1">
      <c r="B10" s="24"/>
      <c r="C10" s="36"/>
      <c r="D10" s="36"/>
      <c r="E10" s="178" t="s">
        <v>2</v>
      </c>
      <c r="F10" s="178"/>
      <c r="G10" s="178"/>
      <c r="H10" s="178"/>
      <c r="I10" s="45"/>
      <c r="J10" s="178" t="s">
        <v>43</v>
      </c>
      <c r="K10" s="178"/>
      <c r="L10" s="178"/>
      <c r="M10" s="178"/>
      <c r="N10" s="45"/>
      <c r="O10" s="178" t="s">
        <v>44</v>
      </c>
      <c r="P10" s="178"/>
      <c r="Q10" s="178"/>
      <c r="R10" s="178"/>
      <c r="S10" s="25"/>
      <c r="U10" s="24"/>
      <c r="V10" s="36"/>
      <c r="W10" s="36"/>
      <c r="X10" s="178" t="s">
        <v>2</v>
      </c>
      <c r="Y10" s="178"/>
      <c r="Z10" s="178"/>
      <c r="AA10" s="178"/>
      <c r="AB10" s="45"/>
      <c r="AC10" s="178" t="s">
        <v>43</v>
      </c>
      <c r="AD10" s="178"/>
      <c r="AE10" s="178"/>
      <c r="AF10" s="178"/>
      <c r="AG10" s="45"/>
      <c r="AH10" s="178" t="s">
        <v>44</v>
      </c>
      <c r="AI10" s="178"/>
      <c r="AJ10" s="178"/>
      <c r="AK10" s="178"/>
      <c r="AL10" s="25"/>
      <c r="BN10" s="41" t="s">
        <v>81</v>
      </c>
      <c r="BO10" s="42"/>
      <c r="BP10" s="42"/>
      <c r="BQ10" s="42"/>
      <c r="BR10" s="42"/>
      <c r="BS10" s="44"/>
    </row>
    <row r="11" spans="1:85" ht="12.75" customHeight="1">
      <c r="B11" s="24"/>
      <c r="C11" s="36"/>
      <c r="D11" s="36"/>
      <c r="E11" s="46"/>
      <c r="F11" s="46"/>
      <c r="G11" s="179" t="s">
        <v>45</v>
      </c>
      <c r="H11" s="179"/>
      <c r="I11" s="47"/>
      <c r="J11" s="46"/>
      <c r="K11" s="46"/>
      <c r="L11" s="179" t="s">
        <v>45</v>
      </c>
      <c r="M11" s="179"/>
      <c r="N11" s="47"/>
      <c r="O11" s="46"/>
      <c r="P11" s="46"/>
      <c r="Q11" s="179" t="s">
        <v>45</v>
      </c>
      <c r="R11" s="179"/>
      <c r="S11" s="25"/>
      <c r="U11" s="24"/>
      <c r="V11" s="36"/>
      <c r="W11" s="36"/>
      <c r="X11" s="46"/>
      <c r="Y11" s="46"/>
      <c r="Z11" s="179" t="s">
        <v>45</v>
      </c>
      <c r="AA11" s="179"/>
      <c r="AB11" s="47"/>
      <c r="AC11" s="46"/>
      <c r="AD11" s="46"/>
      <c r="AE11" s="179" t="s">
        <v>45</v>
      </c>
      <c r="AF11" s="179"/>
      <c r="AG11" s="47"/>
      <c r="AH11" s="46"/>
      <c r="AI11" s="46"/>
      <c r="AJ11" s="179" t="s">
        <v>45</v>
      </c>
      <c r="AK11" s="179"/>
      <c r="AL11" s="25"/>
      <c r="BN11" s="41" t="s">
        <v>81</v>
      </c>
      <c r="BO11" s="42"/>
      <c r="BP11" s="48"/>
      <c r="BQ11" s="48"/>
      <c r="BR11" s="48"/>
      <c r="BS11" s="49"/>
      <c r="BT11" s="50"/>
      <c r="BU11" s="50"/>
      <c r="BV11" s="50"/>
      <c r="BW11" s="50"/>
      <c r="BX11" s="50"/>
      <c r="BY11" s="50"/>
      <c r="BZ11" s="50"/>
      <c r="CA11" s="50"/>
      <c r="CB11" s="50"/>
      <c r="CC11" s="50"/>
      <c r="CD11" s="50"/>
      <c r="CE11" s="50"/>
      <c r="CF11" s="50"/>
      <c r="CG11" s="50"/>
    </row>
    <row r="12" spans="1:85" ht="12.75" customHeight="1">
      <c r="B12" s="24"/>
      <c r="C12" s="36"/>
      <c r="D12" s="36"/>
      <c r="E12" s="46"/>
      <c r="F12" s="46"/>
      <c r="G12" s="178" t="s">
        <v>46</v>
      </c>
      <c r="H12" s="178"/>
      <c r="I12" s="47"/>
      <c r="J12" s="46"/>
      <c r="K12" s="46"/>
      <c r="L12" s="178" t="s">
        <v>46</v>
      </c>
      <c r="M12" s="178"/>
      <c r="N12" s="47"/>
      <c r="O12" s="46"/>
      <c r="P12" s="46"/>
      <c r="Q12" s="178" t="s">
        <v>46</v>
      </c>
      <c r="R12" s="178"/>
      <c r="S12" s="25"/>
      <c r="U12" s="24"/>
      <c r="V12" s="36"/>
      <c r="W12" s="36"/>
      <c r="X12" s="46"/>
      <c r="Y12" s="46"/>
      <c r="Z12" s="178" t="s">
        <v>46</v>
      </c>
      <c r="AA12" s="178"/>
      <c r="AB12" s="47"/>
      <c r="AC12" s="46"/>
      <c r="AD12" s="46"/>
      <c r="AE12" s="178" t="s">
        <v>46</v>
      </c>
      <c r="AF12" s="178"/>
      <c r="AG12" s="47"/>
      <c r="AH12" s="46"/>
      <c r="AI12" s="46"/>
      <c r="AJ12" s="178" t="s">
        <v>46</v>
      </c>
      <c r="AK12" s="178"/>
      <c r="AL12" s="25"/>
      <c r="BN12" s="41" t="s">
        <v>81</v>
      </c>
      <c r="BO12" s="42"/>
      <c r="BP12" s="41" t="s">
        <v>81</v>
      </c>
      <c r="BQ12" s="42"/>
      <c r="BR12" s="42"/>
      <c r="BS12" s="44"/>
    </row>
    <row r="13" spans="1:85" ht="31.5" customHeight="1">
      <c r="B13" s="24"/>
      <c r="C13" s="36"/>
      <c r="D13" s="36"/>
      <c r="E13" s="51" t="s">
        <v>145</v>
      </c>
      <c r="F13" s="51" t="s">
        <v>47</v>
      </c>
      <c r="G13" s="52" t="s">
        <v>48</v>
      </c>
      <c r="H13" s="53" t="s">
        <v>49</v>
      </c>
      <c r="I13" s="47"/>
      <c r="J13" s="51" t="str">
        <f>E13</f>
        <v>Adopted
Budget</v>
      </c>
      <c r="K13" s="51" t="s">
        <v>47</v>
      </c>
      <c r="L13" s="52" t="s">
        <v>48</v>
      </c>
      <c r="M13" s="53" t="s">
        <v>49</v>
      </c>
      <c r="N13" s="47"/>
      <c r="O13" s="51" t="str">
        <f>E13</f>
        <v>Adopted
Budget</v>
      </c>
      <c r="P13" s="51" t="s">
        <v>47</v>
      </c>
      <c r="Q13" s="52" t="s">
        <v>48</v>
      </c>
      <c r="R13" s="53" t="s">
        <v>49</v>
      </c>
      <c r="S13" s="25"/>
      <c r="U13" s="24"/>
      <c r="V13" s="36"/>
      <c r="W13" s="36"/>
      <c r="X13" s="51" t="str">
        <f>E13</f>
        <v>Adopted
Budget</v>
      </c>
      <c r="Y13" s="51" t="s">
        <v>47</v>
      </c>
      <c r="Z13" s="52" t="s">
        <v>48</v>
      </c>
      <c r="AA13" s="53" t="s">
        <v>49</v>
      </c>
      <c r="AB13" s="39"/>
      <c r="AC13" s="51" t="str">
        <f>X13</f>
        <v>Adopted
Budget</v>
      </c>
      <c r="AD13" s="51" t="s">
        <v>47</v>
      </c>
      <c r="AE13" s="52" t="s">
        <v>48</v>
      </c>
      <c r="AF13" s="53" t="s">
        <v>49</v>
      </c>
      <c r="AG13" s="47"/>
      <c r="AH13" s="51" t="str">
        <f>AC13</f>
        <v>Adopted
Budget</v>
      </c>
      <c r="AI13" s="51" t="s">
        <v>47</v>
      </c>
      <c r="AJ13" s="52" t="s">
        <v>48</v>
      </c>
      <c r="AK13" s="53" t="s">
        <v>49</v>
      </c>
      <c r="AL13" s="54"/>
      <c r="BN13" s="41" t="s">
        <v>83</v>
      </c>
      <c r="BO13" s="42"/>
      <c r="BP13" s="41" t="s">
        <v>84</v>
      </c>
      <c r="BQ13" s="42"/>
      <c r="BR13" s="42"/>
      <c r="BS13" s="44"/>
    </row>
    <row r="14" spans="1:85" ht="15">
      <c r="B14" s="55"/>
      <c r="C14" s="56" t="s">
        <v>50</v>
      </c>
      <c r="D14" s="36"/>
      <c r="E14" s="37"/>
      <c r="F14" s="37"/>
      <c r="G14" s="38"/>
      <c r="H14" s="39"/>
      <c r="I14" s="39"/>
      <c r="J14" s="37"/>
      <c r="K14" s="37"/>
      <c r="L14" s="38"/>
      <c r="M14" s="36"/>
      <c r="N14" s="39"/>
      <c r="O14" s="37"/>
      <c r="P14" s="37"/>
      <c r="Q14" s="38"/>
      <c r="R14" s="36"/>
      <c r="S14" s="40"/>
      <c r="U14" s="55"/>
      <c r="V14" s="56" t="s">
        <v>50</v>
      </c>
      <c r="W14" s="36"/>
      <c r="X14" s="37"/>
      <c r="Y14" s="37"/>
      <c r="Z14" s="38"/>
      <c r="AA14" s="39"/>
      <c r="AB14" s="39"/>
      <c r="AC14" s="37"/>
      <c r="AD14" s="37"/>
      <c r="AE14" s="38"/>
      <c r="AF14" s="36"/>
      <c r="AG14" s="39"/>
      <c r="AH14" s="37"/>
      <c r="AI14" s="37"/>
      <c r="AJ14" s="38"/>
      <c r="AK14" s="36"/>
      <c r="AL14" s="40"/>
      <c r="BN14" s="41" t="s">
        <v>84</v>
      </c>
      <c r="BO14" s="42"/>
      <c r="BP14" s="42"/>
      <c r="BQ14" s="42"/>
      <c r="BR14" s="42"/>
      <c r="BS14" s="44"/>
    </row>
    <row r="15" spans="1:85" ht="15" thickBot="1">
      <c r="A15" s="8" t="s">
        <v>85</v>
      </c>
      <c r="B15" s="55"/>
      <c r="C15" s="36" t="s">
        <v>51</v>
      </c>
      <c r="D15" s="36"/>
      <c r="E15" s="57">
        <f>[14]NYCT!C21+[14]LIRR!C13+[14]MNR!E16+'[14]MTA Bus'!E14+[14]SIR!B13</f>
        <v>474.49014166362713</v>
      </c>
      <c r="F15" s="57">
        <f>[14]NYCT!D21+[14]LIRR!D13+[14]MNR!F16+'[14]MTA Bus'!F14+[14]SIR!C13</f>
        <v>457.92499675000005</v>
      </c>
      <c r="G15" s="57">
        <f t="shared" ref="G15:G20" si="0">F15-E15</f>
        <v>-16.56514491362708</v>
      </c>
      <c r="H15" s="58">
        <f t="shared" ref="H15:H21" si="1">IF(E15=0,"              -",IF(ABS(G15/E15)&gt;=1,"              *",IF(E15&gt;0,IF(ABS(G15*100/E15)&lt;0.0001, 0, G15*100/E15),IF(ABS(G15*100/E15)&lt;0.0001,0,-G15/E15*100))))</f>
        <v>-3.49114627662177</v>
      </c>
      <c r="I15" s="59"/>
      <c r="J15" s="57">
        <v>0</v>
      </c>
      <c r="K15" s="57">
        <v>0</v>
      </c>
      <c r="L15" s="57">
        <f t="shared" ref="L15:L20" si="2">K15-J15</f>
        <v>0</v>
      </c>
      <c r="M15" s="58" t="str">
        <f t="shared" ref="M15:M21" si="3">IF(J15=0,"              -",IF(ABS(L15/J15)&gt;=1,"              *",IF(J15&gt;0,IF(ABS(L15*100/J15)&lt;0.0001, 0, L15*100/J15),IF(ABS(L15*100/J15)&lt;0.0001,0,-L15/J15*100))))</f>
        <v xml:space="preserve">              -</v>
      </c>
      <c r="N15" s="59"/>
      <c r="O15" s="57">
        <f t="shared" ref="O15:P21" si="4">E15+J15</f>
        <v>474.49014166362713</v>
      </c>
      <c r="P15" s="57">
        <f t="shared" si="4"/>
        <v>457.92499675000005</v>
      </c>
      <c r="Q15" s="57">
        <f t="shared" ref="Q15:Q20" si="5">P15-O15</f>
        <v>-16.56514491362708</v>
      </c>
      <c r="R15" s="58">
        <f t="shared" ref="R15:R21" si="6">IF(O15=0,"              -",IF(ABS(Q15/O15)&gt;=1,"              *",IF(O15&gt;0,IF(ABS(Q15*100/O15)&lt;0.0001, 0, Q15*100/O15),IF(ABS(Q15*100/O15)&lt;0.0001,0,-Q15/O15*100))))</f>
        <v>-3.49114627662177</v>
      </c>
      <c r="S15" s="60"/>
      <c r="T15" s="61"/>
      <c r="U15" s="62"/>
      <c r="V15" s="36" t="s">
        <v>51</v>
      </c>
      <c r="W15" s="36"/>
      <c r="X15" s="57">
        <f>[14]NYCT!S21+[14]LIRR!S13+[14]MNR!X16+'[14]MTA Bus'!V14+[14]SIR!Q13</f>
        <v>474.49014166362713</v>
      </c>
      <c r="Y15" s="57">
        <f>[14]NYCT!T21+[14]LIRR!T13+[14]MNR!Y16+'[14]MTA Bus'!W14+[14]SIR!R13</f>
        <v>457.92499675000005</v>
      </c>
      <c r="Z15" s="57">
        <f t="shared" ref="Z15:Z20" si="7">Y15-X15</f>
        <v>-16.56514491362708</v>
      </c>
      <c r="AA15" s="58">
        <f t="shared" ref="AA15:AA21" si="8">IF(X15=0,"              -",IF(ABS(Z15/X15)&gt;=1,"              *",IF(X15&gt;0,IF(ABS(Z15*100/X15)&lt;0.0001, 0, Z15*100/X15),IF(ABS(Z15*100/X15)&lt;0.0001,0,-Z15/X15*100))))</f>
        <v>-3.49114627662177</v>
      </c>
      <c r="AB15" s="59"/>
      <c r="AC15" s="57">
        <f t="shared" ref="AC15:AD19" si="9">J15</f>
        <v>0</v>
      </c>
      <c r="AD15" s="57">
        <f t="shared" si="9"/>
        <v>0</v>
      </c>
      <c r="AE15" s="57">
        <f t="shared" ref="AE15:AE21" si="10">AD15-AC15</f>
        <v>0</v>
      </c>
      <c r="AF15" s="58" t="str">
        <f t="shared" ref="AF15:AF21" si="11">IF(AC15=0,"              -",IF(ABS(AE15/AC15)&gt;=1,"              *",IF(AC15&gt;0,IF(ABS(AE15*100/AC15)&lt;0.0001, 0, AE15*100/AC15),IF(ABS(AE15*100/AC15)&lt;0.0001,0,-AE15/AC15*100))))</f>
        <v xml:space="preserve">              -</v>
      </c>
      <c r="AG15" s="59"/>
      <c r="AH15" s="57">
        <f t="shared" ref="AH15:AI21" si="12">X15+AC15</f>
        <v>474.49014166362713</v>
      </c>
      <c r="AI15" s="57">
        <f t="shared" si="12"/>
        <v>457.92499675000005</v>
      </c>
      <c r="AJ15" s="57">
        <f t="shared" ref="AJ15:AJ20" si="13">AI15-AH15</f>
        <v>-16.56514491362708</v>
      </c>
      <c r="AK15" s="58">
        <f t="shared" ref="AK15:AK21" si="14">IF(AH15=0,"              -",IF(ABS(AJ15/AH15)&gt;=1,"              *",IF(AH15&gt;0,IF(ABS(AJ15*100/AH15)&lt;0.0001, 0, AJ15*100/AH15),IF(ABS(AJ15*100/AH15)&lt;0.0001,0,-AJ15/AH15*100))))</f>
        <v>-3.49114627662177</v>
      </c>
      <c r="AL15" s="63"/>
      <c r="BN15" s="64"/>
      <c r="BO15" s="42"/>
      <c r="BP15" s="42"/>
      <c r="BQ15" s="42"/>
      <c r="BR15" s="42"/>
      <c r="BS15" s="44"/>
      <c r="BT15" s="8">
        <v>384548725</v>
      </c>
      <c r="BU15" s="8">
        <v>382242422.71000004</v>
      </c>
    </row>
    <row r="16" spans="1:85" ht="14.25">
      <c r="A16" s="8" t="s">
        <v>86</v>
      </c>
      <c r="B16" s="65"/>
      <c r="C16" s="36" t="s">
        <v>52</v>
      </c>
      <c r="D16" s="36"/>
      <c r="E16" s="58">
        <f>'[14]B&amp;T '!E14</f>
        <v>132.34350000000001</v>
      </c>
      <c r="F16" s="58">
        <f>'[14]B&amp;T '!F14</f>
        <v>135.459</v>
      </c>
      <c r="G16" s="58">
        <f t="shared" si="0"/>
        <v>3.1154999999999973</v>
      </c>
      <c r="H16" s="58">
        <f t="shared" si="1"/>
        <v>2.3541012592231558</v>
      </c>
      <c r="I16" s="59"/>
      <c r="J16" s="58">
        <v>0</v>
      </c>
      <c r="K16" s="58">
        <v>0</v>
      </c>
      <c r="L16" s="58">
        <f t="shared" si="2"/>
        <v>0</v>
      </c>
      <c r="M16" s="58" t="str">
        <f t="shared" si="3"/>
        <v xml:space="preserve">              -</v>
      </c>
      <c r="N16" s="59"/>
      <c r="O16" s="58">
        <f t="shared" si="4"/>
        <v>132.34350000000001</v>
      </c>
      <c r="P16" s="58">
        <f t="shared" si="4"/>
        <v>135.459</v>
      </c>
      <c r="Q16" s="58">
        <f t="shared" si="5"/>
        <v>3.1154999999999973</v>
      </c>
      <c r="R16" s="58">
        <f t="shared" si="6"/>
        <v>2.3541012592231558</v>
      </c>
      <c r="S16" s="60"/>
      <c r="T16" s="61"/>
      <c r="U16" s="62"/>
      <c r="V16" s="36" t="s">
        <v>52</v>
      </c>
      <c r="W16" s="36"/>
      <c r="X16" s="58">
        <f>'[14]B&amp;T '!X14</f>
        <v>132.34350000000001</v>
      </c>
      <c r="Y16" s="58">
        <f>'[14]B&amp;T '!Y14</f>
        <v>135.459</v>
      </c>
      <c r="Z16" s="58">
        <f t="shared" si="7"/>
        <v>3.1154999999999973</v>
      </c>
      <c r="AA16" s="58">
        <f t="shared" si="8"/>
        <v>2.3541012592231558</v>
      </c>
      <c r="AB16" s="59"/>
      <c r="AC16" s="58">
        <f t="shared" si="9"/>
        <v>0</v>
      </c>
      <c r="AD16" s="58">
        <f t="shared" si="9"/>
        <v>0</v>
      </c>
      <c r="AE16" s="58">
        <f t="shared" si="10"/>
        <v>0</v>
      </c>
      <c r="AF16" s="58" t="str">
        <f t="shared" si="11"/>
        <v xml:space="preserve">              -</v>
      </c>
      <c r="AG16" s="59"/>
      <c r="AH16" s="58">
        <f t="shared" si="12"/>
        <v>132.34350000000001</v>
      </c>
      <c r="AI16" s="58">
        <f t="shared" si="12"/>
        <v>135.459</v>
      </c>
      <c r="AJ16" s="58">
        <f t="shared" si="13"/>
        <v>3.1154999999999973</v>
      </c>
      <c r="AK16" s="58">
        <f t="shared" si="14"/>
        <v>2.3541012592231558</v>
      </c>
      <c r="AL16" s="63"/>
      <c r="BN16" s="66" t="e">
        <f>CONCATENATE("July Financial Plan"," - ",FYxxxx," Mid-Year Forecast")</f>
        <v>#REF!</v>
      </c>
      <c r="BO16" s="42"/>
      <c r="BP16" s="42"/>
      <c r="BQ16" s="42"/>
      <c r="BR16" s="42"/>
      <c r="BS16" s="44"/>
      <c r="BT16" s="8">
        <v>114655485</v>
      </c>
      <c r="BU16" s="8">
        <v>116139794</v>
      </c>
    </row>
    <row r="17" spans="1:73" ht="12.75" hidden="1" customHeight="1">
      <c r="A17" s="8" t="s">
        <v>87</v>
      </c>
      <c r="B17" s="24"/>
      <c r="C17" s="36" t="s">
        <v>88</v>
      </c>
      <c r="E17" s="58"/>
      <c r="F17" s="58"/>
      <c r="G17" s="58">
        <f t="shared" si="0"/>
        <v>0</v>
      </c>
      <c r="H17" s="58" t="str">
        <f t="shared" si="1"/>
        <v xml:space="preserve">              -</v>
      </c>
      <c r="I17" s="59"/>
      <c r="J17" s="67">
        <v>0</v>
      </c>
      <c r="K17" s="67">
        <v>0</v>
      </c>
      <c r="L17" s="58">
        <f t="shared" si="2"/>
        <v>0</v>
      </c>
      <c r="M17" s="58" t="str">
        <f t="shared" si="3"/>
        <v xml:space="preserve">              -</v>
      </c>
      <c r="N17" s="59"/>
      <c r="O17" s="58">
        <f t="shared" si="4"/>
        <v>0</v>
      </c>
      <c r="P17" s="58">
        <f t="shared" si="4"/>
        <v>0</v>
      </c>
      <c r="Q17" s="58">
        <f t="shared" si="5"/>
        <v>0</v>
      </c>
      <c r="R17" s="58" t="str">
        <f t="shared" si="6"/>
        <v xml:space="preserve">              -</v>
      </c>
      <c r="S17" s="60"/>
      <c r="T17" s="61"/>
      <c r="U17" s="62"/>
      <c r="V17" s="36" t="s">
        <v>88</v>
      </c>
      <c r="W17" s="68"/>
      <c r="X17" s="58"/>
      <c r="Y17" s="58"/>
      <c r="Z17" s="58">
        <f t="shared" si="7"/>
        <v>0</v>
      </c>
      <c r="AA17" s="58" t="str">
        <f t="shared" si="8"/>
        <v xml:space="preserve">              -</v>
      </c>
      <c r="AB17" s="59"/>
      <c r="AC17" s="67">
        <f t="shared" si="9"/>
        <v>0</v>
      </c>
      <c r="AD17" s="67">
        <f t="shared" si="9"/>
        <v>0</v>
      </c>
      <c r="AE17" s="58">
        <f t="shared" si="10"/>
        <v>0</v>
      </c>
      <c r="AF17" s="58" t="str">
        <f t="shared" si="11"/>
        <v xml:space="preserve">              -</v>
      </c>
      <c r="AG17" s="59"/>
      <c r="AH17" s="58">
        <f t="shared" si="12"/>
        <v>0</v>
      </c>
      <c r="AI17" s="58">
        <f t="shared" si="12"/>
        <v>0</v>
      </c>
      <c r="AJ17" s="58">
        <f t="shared" si="13"/>
        <v>0</v>
      </c>
      <c r="AK17" s="58" t="str">
        <f t="shared" si="14"/>
        <v xml:space="preserve">              -</v>
      </c>
      <c r="AL17" s="63"/>
      <c r="AM17" s="69"/>
      <c r="AN17" s="69"/>
      <c r="AO17" s="69"/>
      <c r="AP17" s="69"/>
      <c r="AQ17" s="69"/>
      <c r="AR17" s="69"/>
      <c r="AS17" s="69"/>
      <c r="AT17" s="69"/>
      <c r="AU17" s="69"/>
      <c r="AV17" s="69"/>
      <c r="AW17" s="69"/>
      <c r="AX17" s="69"/>
      <c r="AY17" s="69"/>
      <c r="AZ17" s="69"/>
      <c r="BA17" s="70"/>
      <c r="BB17" s="58"/>
      <c r="BC17" s="36"/>
      <c r="BD17" s="70"/>
      <c r="BE17" s="58"/>
      <c r="BI17" s="64"/>
      <c r="BJ17" s="42"/>
      <c r="BK17" s="42"/>
      <c r="BL17" s="42"/>
      <c r="BM17" s="42"/>
      <c r="BN17" s="44"/>
      <c r="BT17" s="8">
        <v>0</v>
      </c>
      <c r="BU17" s="8">
        <v>0</v>
      </c>
    </row>
    <row r="18" spans="1:73" ht="12.75" hidden="1" customHeight="1">
      <c r="A18" s="8" t="s">
        <v>89</v>
      </c>
      <c r="B18" s="65"/>
      <c r="C18" s="36" t="s">
        <v>90</v>
      </c>
      <c r="D18" s="36"/>
      <c r="E18" s="58"/>
      <c r="F18" s="58"/>
      <c r="G18" s="58">
        <f t="shared" si="0"/>
        <v>0</v>
      </c>
      <c r="H18" s="58" t="str">
        <f t="shared" si="1"/>
        <v xml:space="preserve">              -</v>
      </c>
      <c r="I18" s="59"/>
      <c r="J18" s="67">
        <v>0</v>
      </c>
      <c r="K18" s="67">
        <v>0</v>
      </c>
      <c r="L18" s="58">
        <f t="shared" si="2"/>
        <v>0</v>
      </c>
      <c r="M18" s="58" t="str">
        <f t="shared" si="3"/>
        <v xml:space="preserve">              -</v>
      </c>
      <c r="N18" s="59"/>
      <c r="O18" s="58">
        <f t="shared" si="4"/>
        <v>0</v>
      </c>
      <c r="P18" s="58">
        <f t="shared" si="4"/>
        <v>0</v>
      </c>
      <c r="Q18" s="58">
        <f t="shared" si="5"/>
        <v>0</v>
      </c>
      <c r="R18" s="58" t="str">
        <f t="shared" si="6"/>
        <v xml:space="preserve">              -</v>
      </c>
      <c r="S18" s="60"/>
      <c r="T18" s="61"/>
      <c r="U18" s="62"/>
      <c r="V18" s="36" t="s">
        <v>90</v>
      </c>
      <c r="W18" s="36"/>
      <c r="X18" s="58"/>
      <c r="Y18" s="58"/>
      <c r="Z18" s="58">
        <f t="shared" si="7"/>
        <v>0</v>
      </c>
      <c r="AA18" s="58" t="str">
        <f t="shared" si="8"/>
        <v xml:space="preserve">              -</v>
      </c>
      <c r="AB18" s="59"/>
      <c r="AC18" s="67">
        <f t="shared" si="9"/>
        <v>0</v>
      </c>
      <c r="AD18" s="67">
        <f t="shared" si="9"/>
        <v>0</v>
      </c>
      <c r="AE18" s="58">
        <f t="shared" si="10"/>
        <v>0</v>
      </c>
      <c r="AF18" s="58" t="str">
        <f t="shared" si="11"/>
        <v xml:space="preserve">              -</v>
      </c>
      <c r="AG18" s="59"/>
      <c r="AH18" s="58">
        <f t="shared" si="12"/>
        <v>0</v>
      </c>
      <c r="AI18" s="58">
        <f t="shared" si="12"/>
        <v>0</v>
      </c>
      <c r="AJ18" s="58">
        <f t="shared" si="13"/>
        <v>0</v>
      </c>
      <c r="AK18" s="58" t="str">
        <f t="shared" si="14"/>
        <v xml:space="preserve">              -</v>
      </c>
      <c r="AL18" s="63"/>
      <c r="BN18" s="42"/>
      <c r="BO18" s="42"/>
      <c r="BP18" s="42"/>
      <c r="BQ18" s="42"/>
      <c r="BR18" s="42"/>
      <c r="BS18" s="42"/>
      <c r="BT18" s="8">
        <v>0</v>
      </c>
      <c r="BU18" s="8">
        <v>0</v>
      </c>
    </row>
    <row r="19" spans="1:73" ht="14.25">
      <c r="A19" s="8" t="s">
        <v>91</v>
      </c>
      <c r="B19" s="65"/>
      <c r="C19" s="36" t="s">
        <v>53</v>
      </c>
      <c r="D19" s="36"/>
      <c r="E19" s="58">
        <f>[14]NYCT!C27+[14]LIRR!C15+[14]MNR!E18+'[14]B&amp;T '!E15+'[14]MTA Bus'!E15+[14]MTAHQ!F17+[14]MTAHQ!F18+[14]SIR!B15+[14]FMTAC!E14+[14]FMTAC!E15</f>
        <v>56.390868666666655</v>
      </c>
      <c r="F19" s="58">
        <f>[14]NYCT!D27+[14]LIRR!D15+[14]MNR!F18+'[14]B&amp;T '!F15+'[14]MTA Bus'!F15+[14]MTAHQ!G17+[14]MTAHQ!G18+[14]SIR!C15+[14]FMTAC!F14+[14]FMTAC!F15</f>
        <v>53.487083509999984</v>
      </c>
      <c r="G19" s="58">
        <f t="shared" si="0"/>
        <v>-2.9037851566666717</v>
      </c>
      <c r="H19" s="58">
        <f t="shared" si="1"/>
        <v>-5.1493889442124079</v>
      </c>
      <c r="I19" s="59"/>
      <c r="J19" s="58">
        <v>0</v>
      </c>
      <c r="K19" s="58">
        <v>0</v>
      </c>
      <c r="L19" s="58">
        <f t="shared" si="2"/>
        <v>0</v>
      </c>
      <c r="M19" s="58" t="str">
        <f t="shared" si="3"/>
        <v xml:space="preserve">              -</v>
      </c>
      <c r="N19" s="59"/>
      <c r="O19" s="58">
        <f t="shared" si="4"/>
        <v>56.390868666666655</v>
      </c>
      <c r="P19" s="58">
        <f t="shared" si="4"/>
        <v>53.487083509999984</v>
      </c>
      <c r="Q19" s="58">
        <f t="shared" si="5"/>
        <v>-2.9037851566666717</v>
      </c>
      <c r="R19" s="58">
        <f t="shared" si="6"/>
        <v>-5.1493889442124079</v>
      </c>
      <c r="S19" s="60"/>
      <c r="T19" s="61"/>
      <c r="U19" s="62"/>
      <c r="V19" s="36" t="s">
        <v>53</v>
      </c>
      <c r="W19" s="36"/>
      <c r="X19" s="58">
        <f>[14]NYCT!S27+[14]LIRR!S15+[14]MNR!X18+'[14]B&amp;T '!X15+'[14]MTA Bus'!V15+[14]MTAHQ!Y17+[14]MTAHQ!Y18+[14]SIR!Q15+[14]FMTAC!V14+[14]FMTAC!V15+'[14]MTA CC'!V16</f>
        <v>56.390868666666655</v>
      </c>
      <c r="Y19" s="58">
        <f>[14]NYCT!T27+[14]LIRR!T15+[14]MNR!Y18+'[14]B&amp;T '!Y15+'[14]MTA Bus'!W15+[14]MTAHQ!Z17+[14]MTAHQ!Z18+[14]SIR!R15+[14]FMTAC!W14+[14]FMTAC!W15+'[14]MTA CC'!W16</f>
        <v>53.487083509999984</v>
      </c>
      <c r="Z19" s="58">
        <f t="shared" si="7"/>
        <v>-2.9037851566666717</v>
      </c>
      <c r="AA19" s="58">
        <f t="shared" si="8"/>
        <v>-5.1493889442124079</v>
      </c>
      <c r="AB19" s="59"/>
      <c r="AC19" s="58">
        <f t="shared" si="9"/>
        <v>0</v>
      </c>
      <c r="AD19" s="58">
        <f t="shared" si="9"/>
        <v>0</v>
      </c>
      <c r="AE19" s="58">
        <f t="shared" si="10"/>
        <v>0</v>
      </c>
      <c r="AF19" s="58" t="str">
        <f t="shared" si="11"/>
        <v xml:space="preserve">              -</v>
      </c>
      <c r="AG19" s="59"/>
      <c r="AH19" s="58">
        <f t="shared" si="12"/>
        <v>56.390868666666655</v>
      </c>
      <c r="AI19" s="58">
        <f t="shared" si="12"/>
        <v>53.487083509999984</v>
      </c>
      <c r="AJ19" s="58">
        <f t="shared" si="13"/>
        <v>-2.9037851566666717</v>
      </c>
      <c r="AK19" s="58">
        <f t="shared" si="14"/>
        <v>-5.1493889442124079</v>
      </c>
      <c r="AL19" s="63"/>
      <c r="BN19" s="64" t="e">
        <f>CONCATENATE("February Financial Plan"," - ",FYxxxx,"  Adopted Budget")</f>
        <v>#REF!</v>
      </c>
      <c r="BO19" s="42"/>
      <c r="BP19" s="42"/>
      <c r="BQ19" s="42"/>
      <c r="BR19" s="42"/>
      <c r="BS19" s="44"/>
      <c r="BT19" s="8">
        <v>48453701.769999996</v>
      </c>
      <c r="BU19" s="8">
        <v>44880804.68</v>
      </c>
    </row>
    <row r="20" spans="1:73" ht="15.75" thickBot="1">
      <c r="A20" s="8" t="s">
        <v>92</v>
      </c>
      <c r="B20" s="65"/>
      <c r="C20" s="36" t="s">
        <v>54</v>
      </c>
      <c r="D20" s="36"/>
      <c r="E20" s="58">
        <f>[14]NYCT!C28+[14]LIRR!C16+[14]MNR!E23+'[14]B&amp;T '!E16+'[14]MTA Bus'!E16+[14]MTAHQ!F19+[14]SIR!B16+[14]FMTAC!E16+'[14]MTA CC'!E17</f>
        <v>0</v>
      </c>
      <c r="F20" s="58">
        <f>[14]NYCT!D28+[14]LIRR!D16+[14]MNR!F23+'[14]B&amp;T '!F16+'[14]MTA Bus'!F16+[14]MTAHQ!G19+[14]SIR!C16+[14]FMTAC!F16+'[14]MTA CC'!F17</f>
        <v>0</v>
      </c>
      <c r="G20" s="58">
        <f t="shared" si="0"/>
        <v>0</v>
      </c>
      <c r="H20" s="58" t="str">
        <f t="shared" si="1"/>
        <v xml:space="preserve">              -</v>
      </c>
      <c r="I20" s="59"/>
      <c r="J20" s="58">
        <f>[14]NYCT!H28+[14]LIRR!H16+[14]MNR!J23+'[14]B&amp;T '!J16+'[14]MTA Bus'!J16+[14]MTAHQ!K19+[14]SIR!G16+'[14]MTA CC'!J17</f>
        <v>134.57055215901624</v>
      </c>
      <c r="K20" s="58">
        <f>[14]NYCT!I28+[14]LIRR!I16+[14]MNR!K23+'[14]B&amp;T '!K16+'[14]MTA Bus'!K16+[14]MTAHQ!L19+[14]SIR!H16+'[14]MTA CC'!K17</f>
        <v>116.4144031199996</v>
      </c>
      <c r="L20" s="58">
        <f t="shared" si="2"/>
        <v>-18.15614903901664</v>
      </c>
      <c r="M20" s="58">
        <f t="shared" si="3"/>
        <v>-13.491918363805404</v>
      </c>
      <c r="N20" s="59"/>
      <c r="O20" s="58">
        <f t="shared" si="4"/>
        <v>134.57055215901624</v>
      </c>
      <c r="P20" s="58">
        <f t="shared" si="4"/>
        <v>116.4144031199996</v>
      </c>
      <c r="Q20" s="58">
        <f t="shared" si="5"/>
        <v>-18.15614903901664</v>
      </c>
      <c r="R20" s="58">
        <f t="shared" si="6"/>
        <v>-13.491918363805404</v>
      </c>
      <c r="S20" s="60"/>
      <c r="T20" s="61"/>
      <c r="U20" s="62"/>
      <c r="V20" s="36" t="s">
        <v>54</v>
      </c>
      <c r="W20" s="36"/>
      <c r="X20" s="58">
        <f>[14]NYCT!S28+[14]LIRR!S16+[14]MNR!E23+'[14]B&amp;T '!X16+'[14]MTA Bus'!V16+[14]MTAHQ!Y19+[14]SIR!Q16+[14]FMTAC!V16+'[14]MTA CC'!V17</f>
        <v>0</v>
      </c>
      <c r="Y20" s="58">
        <f>[14]NYCT!T28+[14]LIRR!T16+[14]MNR!F23+'[14]B&amp;T '!Y16+'[14]MTA Bus'!W16+[14]MTAHQ!Z19+[14]SIR!R16+[14]FMTAC!W16+'[14]MTA CC'!W17</f>
        <v>0</v>
      </c>
      <c r="Z20" s="58">
        <f t="shared" si="7"/>
        <v>0</v>
      </c>
      <c r="AA20" s="58" t="str">
        <f t="shared" si="8"/>
        <v xml:space="preserve">              -</v>
      </c>
      <c r="AB20" s="59"/>
      <c r="AC20" s="58">
        <f>[14]NYCT!X28+[14]LIRR!X16+[14]MNR!AC23+'[14]B&amp;T '!AC16+'[14]MTA Bus'!AA16+[14]MTAHQ!AD19+[14]SIR!V16+[14]FMTAC!AA16+'[14]MTA CC'!AA17</f>
        <v>134.57055215901624</v>
      </c>
      <c r="AD20" s="58">
        <f>[14]NYCT!Y28+[14]LIRR!Y16+[14]MNR!AD23+'[14]B&amp;T '!AD16+'[14]MTA Bus'!AB16+[14]MTAHQ!AE19+[14]SIR!W16+[14]FMTAC!AB16+'[14]MTA CC'!AB17</f>
        <v>116.4144031199996</v>
      </c>
      <c r="AE20" s="58">
        <f t="shared" si="10"/>
        <v>-18.15614903901664</v>
      </c>
      <c r="AF20" s="58">
        <f t="shared" si="11"/>
        <v>-13.491918363805404</v>
      </c>
      <c r="AG20" s="59"/>
      <c r="AH20" s="58">
        <f t="shared" si="12"/>
        <v>134.57055215901624</v>
      </c>
      <c r="AI20" s="58">
        <f t="shared" si="12"/>
        <v>116.4144031199996</v>
      </c>
      <c r="AJ20" s="58">
        <f t="shared" si="13"/>
        <v>-18.15614903901664</v>
      </c>
      <c r="AK20" s="58">
        <f t="shared" si="14"/>
        <v>-13.491918363805404</v>
      </c>
      <c r="AL20" s="71"/>
      <c r="BN20" s="64"/>
      <c r="BO20" s="42"/>
      <c r="BP20" s="42"/>
      <c r="BQ20" s="42"/>
      <c r="BR20" s="42"/>
      <c r="BS20" s="44"/>
      <c r="BT20" s="8">
        <v>122497340.86499999</v>
      </c>
      <c r="BU20" s="8">
        <v>107425645.45</v>
      </c>
    </row>
    <row r="21" spans="1:73" s="72" customFormat="1" ht="15">
      <c r="B21" s="65"/>
      <c r="C21" s="45" t="s">
        <v>55</v>
      </c>
      <c r="D21" s="45"/>
      <c r="E21" s="73">
        <f>SUM(E15:E20)</f>
        <v>663.2245103302937</v>
      </c>
      <c r="F21" s="73">
        <f>SUM(F15:F20)</f>
        <v>646.87108025999999</v>
      </c>
      <c r="G21" s="73">
        <f>+F21-E21</f>
        <v>-16.353430070293712</v>
      </c>
      <c r="H21" s="74">
        <f t="shared" si="1"/>
        <v>-2.4657457339973017</v>
      </c>
      <c r="I21" s="75"/>
      <c r="J21" s="73">
        <f>SUM(J15:J20)</f>
        <v>134.57055215901624</v>
      </c>
      <c r="K21" s="73">
        <f>SUM(K15:K20)</f>
        <v>116.4144031199996</v>
      </c>
      <c r="L21" s="73">
        <f>+K21-J21</f>
        <v>-18.15614903901664</v>
      </c>
      <c r="M21" s="74">
        <f t="shared" si="3"/>
        <v>-13.491918363805404</v>
      </c>
      <c r="N21" s="75"/>
      <c r="O21" s="73">
        <f t="shared" si="4"/>
        <v>797.79506248930988</v>
      </c>
      <c r="P21" s="73">
        <f t="shared" si="4"/>
        <v>763.28548337999962</v>
      </c>
      <c r="Q21" s="73">
        <f>+P21-O21</f>
        <v>-34.509579109310266</v>
      </c>
      <c r="R21" s="74">
        <f t="shared" si="6"/>
        <v>-4.3256195396386872</v>
      </c>
      <c r="S21" s="76"/>
      <c r="T21" s="61"/>
      <c r="U21" s="62"/>
      <c r="V21" s="45" t="s">
        <v>55</v>
      </c>
      <c r="W21" s="45"/>
      <c r="X21" s="73">
        <f>SUM(X15:X20)</f>
        <v>663.2245103302937</v>
      </c>
      <c r="Y21" s="73">
        <f>SUM(Y15:Y20)</f>
        <v>646.87108025999999</v>
      </c>
      <c r="Z21" s="73">
        <f>+Y21-X21</f>
        <v>-16.353430070293712</v>
      </c>
      <c r="AA21" s="74">
        <f t="shared" si="8"/>
        <v>-2.4657457339973017</v>
      </c>
      <c r="AB21" s="75"/>
      <c r="AC21" s="73">
        <f>SUM(AC15:AC20)</f>
        <v>134.57055215901624</v>
      </c>
      <c r="AD21" s="73">
        <f>SUM(AD15:AD20)</f>
        <v>116.4144031199996</v>
      </c>
      <c r="AE21" s="73">
        <f t="shared" si="10"/>
        <v>-18.15614903901664</v>
      </c>
      <c r="AF21" s="74">
        <f t="shared" si="11"/>
        <v>-13.491918363805404</v>
      </c>
      <c r="AG21" s="75"/>
      <c r="AH21" s="73">
        <f t="shared" si="12"/>
        <v>797.79506248930988</v>
      </c>
      <c r="AI21" s="73">
        <f t="shared" si="12"/>
        <v>763.28548337999962</v>
      </c>
      <c r="AJ21" s="73">
        <f>Z21+AE21</f>
        <v>-34.509579109310351</v>
      </c>
      <c r="AK21" s="74">
        <f t="shared" si="14"/>
        <v>-4.3256195396386987</v>
      </c>
      <c r="AL21" s="71"/>
      <c r="BN21" s="66" t="s">
        <v>93</v>
      </c>
      <c r="BO21" s="77"/>
      <c r="BP21" s="77"/>
      <c r="BQ21" s="77"/>
      <c r="BR21" s="77"/>
      <c r="BS21" s="78"/>
    </row>
    <row r="22" spans="1:73" s="79" customFormat="1" ht="12.75" customHeight="1">
      <c r="B22" s="80"/>
      <c r="C22" s="81" t="s">
        <v>94</v>
      </c>
      <c r="D22" s="82"/>
      <c r="E22" s="83">
        <f>[14]NYCT!C29+[14]LIRR!C17+[14]MNR!E24+'[14]B&amp;T '!E18-'[14]B&amp;T '!E17+'[14]MTA Bus'!E17+[14]MTAHQ!F20+[14]SIR!B17+[14]FMTAC!E17+'[14]MTA CC'!E18</f>
        <v>663.2245103302937</v>
      </c>
      <c r="F22" s="83">
        <f>[14]NYCT!D29+[14]LIRR!D17+[14]MNR!F24+'[14]B&amp;T '!F18-'[14]B&amp;T '!F17+'[14]MTA Bus'!F17+[14]MTAHQ!G20+[14]SIR!C17+[14]FMTAC!F17+'[14]MTA CC'!F18</f>
        <v>646.8710802600001</v>
      </c>
      <c r="G22" s="84"/>
      <c r="H22" s="85"/>
      <c r="I22" s="86"/>
      <c r="J22" s="83">
        <f>[14]NYCT!H29+[14]LIRR!H17+[14]MNR!J24+'[14]B&amp;T '!J18-'[14]B&amp;T '!J17+'[14]MTA Bus'!J17+[14]MTAHQ!K20+[14]SIR!G17+[14]FMTAC!J17+'[14]MTA CC'!J18</f>
        <v>134.57055215901624</v>
      </c>
      <c r="K22" s="83">
        <f>[14]NYCT!I29+[14]LIRR!I17+[14]MNR!K24+'[14]B&amp;T '!K18-'[14]B&amp;T '!K17+'[14]MTA Bus'!K17+[14]MTAHQ!L20+[14]SIR!H17+[14]FMTAC!K17+'[14]MTA CC'!K18</f>
        <v>116.4144031199996</v>
      </c>
      <c r="L22" s="84"/>
      <c r="M22" s="85"/>
      <c r="N22" s="86"/>
      <c r="O22" s="84"/>
      <c r="P22" s="84"/>
      <c r="Q22" s="84"/>
      <c r="R22" s="85"/>
      <c r="S22" s="87"/>
      <c r="T22" s="88"/>
      <c r="U22" s="89"/>
      <c r="V22" s="81" t="s">
        <v>94</v>
      </c>
      <c r="W22" s="82"/>
      <c r="X22" s="83">
        <f>[14]NYCT!S29+[14]LIRR!S17+[14]MNR!X24+'[14]B&amp;T '!X18+'[14]MTA Bus'!V17+[14]MTAHQ!Y20+[14]SIR!Q17+[14]FMTAC!V17+'[14]MTA CC'!V18</f>
        <v>663.26007133029373</v>
      </c>
      <c r="Y22" s="83">
        <f>[14]NYCT!T29+[14]LIRR!T17+[14]MNR!Y24+'[14]B&amp;T '!Y18+'[14]MTA Bus'!W17+[14]MTAHQ!Z20+[14]SIR!R17+[14]FMTAC!W17+'[14]MTA CC'!W18</f>
        <v>646.9000802600001</v>
      </c>
      <c r="Z22" s="84"/>
      <c r="AA22" s="85"/>
      <c r="AB22" s="86"/>
      <c r="AC22" s="83">
        <f>[14]NYCT!X29+[14]LIRR!X17+[14]MNR!AC24+'[14]B&amp;T '!AC18+'[14]MTA Bus'!AA17+[14]MTAHQ!AD20+[14]SIR!V17+[14]FMTAC!AA17+'[14]MTA CC'!AA18</f>
        <v>134.57055215901624</v>
      </c>
      <c r="AD22" s="83">
        <f>[14]NYCT!Y29+[14]LIRR!Y17+[14]MNR!AD24+'[14]B&amp;T '!AD18+'[14]MTA Bus'!AB17+[14]MTAHQ!AE20+[14]SIR!W17+[14]FMTAC!AB17+'[14]MTA CC'!AB18</f>
        <v>116.4144031199996</v>
      </c>
      <c r="AE22" s="84"/>
      <c r="AF22" s="85"/>
      <c r="AG22" s="86"/>
      <c r="AH22" s="84"/>
      <c r="AI22" s="84"/>
      <c r="AJ22" s="84"/>
      <c r="AK22" s="85"/>
      <c r="AL22" s="90"/>
      <c r="BN22" s="91" t="s">
        <v>82</v>
      </c>
      <c r="BO22" s="92"/>
      <c r="BP22" s="92"/>
      <c r="BQ22" s="92"/>
      <c r="BR22" s="92"/>
      <c r="BS22" s="93"/>
    </row>
    <row r="23" spans="1:73" ht="15.75" thickBot="1">
      <c r="B23" s="65"/>
      <c r="C23" s="56" t="s">
        <v>56</v>
      </c>
      <c r="D23" s="36"/>
      <c r="E23" s="94"/>
      <c r="F23" s="94"/>
      <c r="G23" s="94"/>
      <c r="H23" s="58"/>
      <c r="I23" s="59"/>
      <c r="J23" s="94"/>
      <c r="K23" s="94"/>
      <c r="L23" s="94"/>
      <c r="M23" s="58"/>
      <c r="N23" s="59"/>
      <c r="O23" s="94"/>
      <c r="P23" s="94"/>
      <c r="Q23" s="94"/>
      <c r="R23" s="58"/>
      <c r="S23" s="76"/>
      <c r="T23" s="61"/>
      <c r="U23" s="62"/>
      <c r="V23" s="56" t="s">
        <v>56</v>
      </c>
      <c r="W23" s="36"/>
      <c r="X23" s="94"/>
      <c r="Y23" s="94"/>
      <c r="Z23" s="94"/>
      <c r="AA23" s="58"/>
      <c r="AB23" s="59"/>
      <c r="AC23" s="94"/>
      <c r="AD23" s="94"/>
      <c r="AE23" s="94"/>
      <c r="AF23" s="58"/>
      <c r="AG23" s="59"/>
      <c r="AH23" s="94"/>
      <c r="AI23" s="94"/>
      <c r="AJ23" s="94"/>
      <c r="AK23" s="58"/>
      <c r="AL23" s="71"/>
      <c r="BN23" s="95"/>
      <c r="BO23" s="96"/>
      <c r="BP23" s="96"/>
      <c r="BQ23" s="96"/>
      <c r="BR23" s="96"/>
      <c r="BS23" s="97"/>
    </row>
    <row r="24" spans="1:73" ht="15">
      <c r="B24" s="65"/>
      <c r="C24" s="56" t="s">
        <v>57</v>
      </c>
      <c r="D24" s="36"/>
      <c r="E24" s="94"/>
      <c r="F24" s="94"/>
      <c r="G24" s="94"/>
      <c r="H24" s="58"/>
      <c r="I24" s="59"/>
      <c r="J24" s="94"/>
      <c r="K24" s="94"/>
      <c r="L24" s="94"/>
      <c r="M24" s="58"/>
      <c r="N24" s="59"/>
      <c r="O24" s="94"/>
      <c r="P24" s="94"/>
      <c r="Q24" s="94"/>
      <c r="R24" s="58"/>
      <c r="S24" s="76"/>
      <c r="T24" s="61"/>
      <c r="U24" s="62"/>
      <c r="V24" s="56" t="s">
        <v>57</v>
      </c>
      <c r="W24" s="36"/>
      <c r="X24" s="94"/>
      <c r="Y24" s="94"/>
      <c r="Z24" s="94"/>
      <c r="AA24" s="58"/>
      <c r="AB24" s="59"/>
      <c r="AC24" s="94"/>
      <c r="AD24" s="94"/>
      <c r="AE24" s="94"/>
      <c r="AF24" s="58"/>
      <c r="AG24" s="59"/>
      <c r="AH24" s="94"/>
      <c r="AI24" s="94"/>
      <c r="AJ24" s="94"/>
      <c r="AK24" s="58"/>
      <c r="AL24" s="71"/>
    </row>
    <row r="25" spans="1:73" ht="12.75" customHeight="1">
      <c r="A25" s="8" t="s">
        <v>95</v>
      </c>
      <c r="B25" s="65"/>
      <c r="C25" s="36" t="s">
        <v>58</v>
      </c>
      <c r="D25" s="36"/>
      <c r="E25" s="57">
        <f>[14]NYCT!C33+[14]LIRR!C21+[14]MNR!E28+'[14]B&amp;T '!E22+'[14]MTA Bus'!E21+[14]MTAHQ!F24+[14]SIR!B21</f>
        <v>409.66180940648331</v>
      </c>
      <c r="F25" s="57">
        <f>[14]NYCT!D33+[14]LIRR!D21+[14]MNR!F28+'[14]B&amp;T '!F22+'[14]MTA Bus'!F21+[14]MTAHQ!G24+[14]SIR!C21</f>
        <v>409.23953818599995</v>
      </c>
      <c r="G25" s="57">
        <f t="shared" ref="G25:G32" si="15">E25-F25</f>
        <v>0.42227122048336696</v>
      </c>
      <c r="H25" s="58">
        <f t="shared" ref="H25:H32" si="16">IF(E25=0,"              -",IF(ABS(G25/E25)&gt;=1,"              *",IF(E25&gt;0,IF(ABS(G25*100/E25)&lt;0.0001, 0, G25*100/E25),IF(ABS(G25*100/E25)&lt;0.0001,0,-G25/E25*100))))</f>
        <v>0.10307800502447424</v>
      </c>
      <c r="I25" s="59"/>
      <c r="J25" s="57">
        <f>[14]NYCT!H33+[14]LIRR!H21+[14]MNR!J28+'[14]B&amp;T '!J22+'[14]MTA Bus'!J21+[14]MTAHQ!K24+[14]SIR!G21+[14]FMTAC!H19+'[14]MTA CC'!J22</f>
        <v>48.769412920967831</v>
      </c>
      <c r="K25" s="57">
        <f>[14]NYCT!I33+[14]LIRR!I21+[14]MNR!K28+'[14]B&amp;T '!K22+'[14]MTA Bus'!K21+[14]MTAHQ!L24+[14]SIR!H21+[14]FMTAC!I19+'[14]MTA CC'!K22</f>
        <v>41.831014983999772</v>
      </c>
      <c r="L25" s="57">
        <f t="shared" ref="L25:L32" si="17">J25-K25</f>
        <v>6.9383979369680588</v>
      </c>
      <c r="M25" s="58">
        <f t="shared" ref="M25:M32" si="18">IF(J25=0,"              -",IF(ABS(L25/J25)&gt;=1,"              *",IF(J25&gt;0,IF(ABS(L25*100/J25)&lt;0.0001, 0, L25*100/J25),IF(ABS(L25*100/J25)&lt;0.0001,0,-L25/J25*100))))</f>
        <v>14.226945787130802</v>
      </c>
      <c r="N25" s="59"/>
      <c r="O25" s="57">
        <f t="shared" ref="O25:P31" si="19">E25+J25</f>
        <v>458.43122232745117</v>
      </c>
      <c r="P25" s="57">
        <f t="shared" si="19"/>
        <v>451.0705531699997</v>
      </c>
      <c r="Q25" s="57">
        <f t="shared" ref="Q25:Q32" si="20">O25-P25</f>
        <v>7.3606691574514684</v>
      </c>
      <c r="R25" s="58">
        <f t="shared" ref="R25:R32" si="21">IF(O25=0,"              -",IF(ABS(Q25/O25)&gt;=1,"              *",IF(O25&gt;0,IF(ABS(Q25*100/O25)&lt;0.0001, 0, Q25*100/O25),IF(ABS(Q25*100/O25)&lt;0.0001,0,-Q25/O25*100))))</f>
        <v>1.6056212576624729</v>
      </c>
      <c r="S25" s="76"/>
      <c r="T25" s="61"/>
      <c r="U25" s="62"/>
      <c r="V25" s="36" t="s">
        <v>58</v>
      </c>
      <c r="W25" s="36"/>
      <c r="X25" s="57">
        <f>[14]NYCT!S33+[14]LIRR!S21+[14]MNR!X28+'[14]B&amp;T '!X22+'[14]MTA Bus'!V21+[14]MTAHQ!Y24+[14]SIR!Q21</f>
        <v>409.66180940648331</v>
      </c>
      <c r="Y25" s="57">
        <f>[14]NYCT!T33+[14]LIRR!T21+[14]MNR!Y28+'[14]B&amp;T '!Y22+'[14]MTA Bus'!W21+[14]MTAHQ!Z24+[14]SIR!R21</f>
        <v>409.23953818599995</v>
      </c>
      <c r="Z25" s="57">
        <f t="shared" ref="Z25:Z32" si="22">X25-Y25</f>
        <v>0.42227122048336696</v>
      </c>
      <c r="AA25" s="58">
        <f t="shared" ref="AA25:AA32" si="23">IF(X25=0,"              -",IF(ABS(Z25/X25)&gt;=1,"              *",IF(X25&gt;0,IF(ABS(Z25*100/X25)&lt;0.0001, 0, Z25*100/X25),IF(ABS(Z25*100/X25)&lt;0.0001,0,-Z25/X25*100))))</f>
        <v>0.10307800502447424</v>
      </c>
      <c r="AB25" s="59"/>
      <c r="AC25" s="57">
        <f>[14]NYCT!X33+[14]LIRR!X21+[14]MNR!AC28+'[14]B&amp;T '!AC22+'[14]MTA Bus'!AA21+[14]MTAHQ!AD24+[14]SIR!V21+[14]FMTAC!Y19+'[14]MTA CC'!AA22</f>
        <v>48.769412920967831</v>
      </c>
      <c r="AD25" s="57">
        <f>[14]NYCT!Y33+[14]LIRR!Y21+[14]MNR!AD28+'[14]B&amp;T '!AD22+'[14]MTA Bus'!AB21+[14]MTAHQ!AE24+[14]SIR!W21+[14]FMTAC!Z19+'[14]MTA CC'!AB22</f>
        <v>41.831014983999772</v>
      </c>
      <c r="AE25" s="57">
        <f>AC25-AD25</f>
        <v>6.9383979369680588</v>
      </c>
      <c r="AF25" s="58">
        <f t="shared" ref="AF25:AF32" si="24">IF(AC25=0,"              -",IF(ABS(AE25/AC25)&gt;=1,"              *",IF(AC25&gt;0,IF(ABS(AE25*100/AC25)&lt;0.0001, 0, AE25*100/AC25),IF(ABS(AE25*100/AC25)&lt;0.0001,0,-AE25/AC25*100))))</f>
        <v>14.226945787130802</v>
      </c>
      <c r="AG25" s="59"/>
      <c r="AH25" s="57">
        <f t="shared" ref="AH25:AJ31" si="25">X25+AC25</f>
        <v>458.43122232745117</v>
      </c>
      <c r="AI25" s="57">
        <f t="shared" si="25"/>
        <v>451.0705531699997</v>
      </c>
      <c r="AJ25" s="57">
        <f t="shared" si="25"/>
        <v>7.3606691574514258</v>
      </c>
      <c r="AK25" s="58">
        <f t="shared" ref="AK25:AK32" si="26">IF(AH25=0,"              -",IF(ABS(AJ25/AH25)&gt;=1,"              *",IF(AH25&gt;0,IF(ABS(AJ25*100/AH25)&lt;0.0001, 0, AJ25*100/AH25),IF(ABS(AJ25*100/AH25)&lt;0.0001,0,-AJ25/AH25*100))))</f>
        <v>1.6056212576624633</v>
      </c>
      <c r="AL25" s="71"/>
      <c r="BT25" s="8">
        <v>402273924.94599998</v>
      </c>
      <c r="BU25" s="8">
        <v>403719577.16000003</v>
      </c>
    </row>
    <row r="26" spans="1:73" ht="15">
      <c r="A26" s="8" t="s">
        <v>96</v>
      </c>
      <c r="B26" s="65"/>
      <c r="C26" s="36" t="s">
        <v>59</v>
      </c>
      <c r="D26" s="36"/>
      <c r="E26" s="58">
        <f>[14]NYCT!C34+[14]LIRR!C22+[14]MNR!E29+'[14]B&amp;T '!E23+'[14]MTA Bus'!E22+[14]MTAHQ!F25+[14]SIR!B22</f>
        <v>65.002388315680221</v>
      </c>
      <c r="F26" s="58">
        <f>[14]NYCT!D34+[14]LIRR!D22+[14]MNR!F29+'[14]B&amp;T '!F23+'[14]MTA Bus'!F22+[14]MTAHQ!G25+[14]SIR!C22</f>
        <v>68.084533388000011</v>
      </c>
      <c r="G26" s="58">
        <f t="shared" si="15"/>
        <v>-3.0821450723197898</v>
      </c>
      <c r="H26" s="58">
        <f t="shared" si="16"/>
        <v>-4.741587428067314</v>
      </c>
      <c r="I26" s="59"/>
      <c r="J26" s="58">
        <f>[14]NYCT!H34+[14]LIRR!H22+[14]MNR!J29+'[14]B&amp;T '!J23+'[14]MTA Bus'!J22+[14]MTAHQ!K25+[14]SIR!G22+[14]FMTAC!H20+'[14]MTA CC'!J23</f>
        <v>10.46219841298166</v>
      </c>
      <c r="K26" s="58">
        <f>[14]NYCT!I34+[14]LIRR!I22+[14]MNR!K29+'[14]B&amp;T '!K23+'[14]MTA Bus'!K22+[14]MTAHQ!L25+[14]SIR!H22+[14]FMTAC!I20+'[14]MTA CC'!K23</f>
        <v>12.112888922000002</v>
      </c>
      <c r="L26" s="58">
        <f t="shared" si="17"/>
        <v>-1.6506905090183412</v>
      </c>
      <c r="M26" s="58">
        <f t="shared" si="18"/>
        <v>-15.777663965635925</v>
      </c>
      <c r="N26" s="59"/>
      <c r="O26" s="58">
        <f t="shared" si="19"/>
        <v>75.464586728661885</v>
      </c>
      <c r="P26" s="58">
        <f t="shared" si="19"/>
        <v>80.197422310000007</v>
      </c>
      <c r="Q26" s="58">
        <f t="shared" si="20"/>
        <v>-4.7328355813381222</v>
      </c>
      <c r="R26" s="58">
        <f t="shared" si="21"/>
        <v>-6.2715980919041643</v>
      </c>
      <c r="S26" s="76"/>
      <c r="T26" s="61"/>
      <c r="U26" s="62"/>
      <c r="V26" s="36" t="s">
        <v>59</v>
      </c>
      <c r="W26" s="36"/>
      <c r="X26" s="58">
        <f>[14]NYCT!S34+[14]LIRR!S22+[14]MNR!X29+'[14]B&amp;T '!X23+'[14]MTA Bus'!V22+[14]MTAHQ!Y25+[14]SIR!Q22</f>
        <v>65.002388315680221</v>
      </c>
      <c r="Y26" s="58">
        <f>[14]NYCT!T34+[14]LIRR!T22+[14]MNR!Y29+'[14]B&amp;T '!Y23+'[14]MTA Bus'!W22+[14]MTAHQ!Z25+[14]SIR!R22</f>
        <v>68.084533388000011</v>
      </c>
      <c r="Z26" s="58">
        <f t="shared" si="22"/>
        <v>-3.0821450723197898</v>
      </c>
      <c r="AA26" s="58">
        <f t="shared" si="23"/>
        <v>-4.741587428067314</v>
      </c>
      <c r="AB26" s="59"/>
      <c r="AC26" s="58">
        <f>[14]NYCT!X34+[14]LIRR!X22+[14]MNR!AC29+'[14]B&amp;T '!AC23+'[14]MTA Bus'!AA22+[14]MTAHQ!AD25+[14]SIR!V22+[14]FMTAC!Y20+'[14]MTA CC'!AA23</f>
        <v>10.46219841298166</v>
      </c>
      <c r="AD26" s="58">
        <f>[14]NYCT!Y34+[14]LIRR!Y22+[14]MNR!AD29+'[14]B&amp;T '!AD23+'[14]MTA Bus'!AB22+[14]MTAHQ!AE25+[14]SIR!W22+[14]FMTAC!Z20+'[14]MTA CC'!AB23</f>
        <v>12.112888922000002</v>
      </c>
      <c r="AE26" s="58">
        <f t="shared" ref="AE26:AE32" si="27">AC26-AD26</f>
        <v>-1.6506905090183412</v>
      </c>
      <c r="AF26" s="58">
        <f t="shared" si="24"/>
        <v>-15.777663965635925</v>
      </c>
      <c r="AG26" s="59"/>
      <c r="AH26" s="58">
        <f t="shared" si="25"/>
        <v>75.464586728661885</v>
      </c>
      <c r="AI26" s="58">
        <f t="shared" si="25"/>
        <v>80.197422310000007</v>
      </c>
      <c r="AJ26" s="58">
        <f t="shared" si="25"/>
        <v>-4.7328355813381311</v>
      </c>
      <c r="AK26" s="58">
        <f t="shared" si="26"/>
        <v>-6.2715980919041767</v>
      </c>
      <c r="AL26" s="71"/>
      <c r="BT26" s="8">
        <v>44357051.626000002</v>
      </c>
      <c r="BU26" s="8">
        <v>47889684.920000002</v>
      </c>
    </row>
    <row r="27" spans="1:73" ht="15">
      <c r="A27" s="8" t="s">
        <v>97</v>
      </c>
      <c r="B27" s="65"/>
      <c r="C27" s="36" t="s">
        <v>60</v>
      </c>
      <c r="D27" s="36"/>
      <c r="E27" s="58">
        <f>[14]NYCT!C36+[14]LIRR!C23+[14]MNR!E30+'[14]B&amp;T '!E24+'[14]MTA Bus'!E23+[14]MTAHQ!F26+[14]SIR!B25</f>
        <v>96.409450781392465</v>
      </c>
      <c r="F27" s="58">
        <f>[14]NYCT!D36+[14]LIRR!D23+[14]MNR!F30+'[14]B&amp;T '!F24+'[14]MTA Bus'!F23+[14]MTAHQ!G26+[14]SIR!C25</f>
        <v>92.732627120000032</v>
      </c>
      <c r="G27" s="58">
        <f t="shared" si="15"/>
        <v>3.676823661392433</v>
      </c>
      <c r="H27" s="58">
        <f t="shared" si="16"/>
        <v>3.8137585388071513</v>
      </c>
      <c r="I27" s="59"/>
      <c r="J27" s="58">
        <f>[14]NYCT!H36+[14]LIRR!H23+[14]MNR!J30+'[14]B&amp;T '!J24+'[14]MTA Bus'!J23+[14]MTAHQ!K26+[14]SIR!G25+[14]FMTAC!J23+'[14]MTA CC'!J24</f>
        <v>4.4499653499283678</v>
      </c>
      <c r="K27" s="58">
        <f>[14]NYCT!I36+[14]LIRR!I23+[14]MNR!K30+'[14]B&amp;T '!K24+'[14]MTA Bus'!K23+[14]MTAHQ!L26+[14]SIR!H25+[14]FMTAC!K23+'[14]MTA CC'!K24</f>
        <v>5.1287793499999834</v>
      </c>
      <c r="L27" s="58">
        <f t="shared" si="17"/>
        <v>-0.67881400007161563</v>
      </c>
      <c r="M27" s="58">
        <f t="shared" si="18"/>
        <v>-15.254365971243859</v>
      </c>
      <c r="N27" s="59"/>
      <c r="O27" s="58">
        <f t="shared" si="19"/>
        <v>100.85941613132083</v>
      </c>
      <c r="P27" s="58">
        <f t="shared" si="19"/>
        <v>97.86140647000002</v>
      </c>
      <c r="Q27" s="58">
        <f t="shared" si="20"/>
        <v>2.9980096613208076</v>
      </c>
      <c r="R27" s="58">
        <f t="shared" si="21"/>
        <v>2.9724638276879807</v>
      </c>
      <c r="S27" s="76"/>
      <c r="T27" s="61"/>
      <c r="U27" s="62"/>
      <c r="V27" s="36" t="s">
        <v>60</v>
      </c>
      <c r="W27" s="36"/>
      <c r="X27" s="58">
        <f>[14]NYCT!S36+[14]LIRR!S23+[14]MNR!X30+'[14]B&amp;T '!X24+'[14]MTA Bus'!V23+[14]MTAHQ!Y26+[14]SIR!Q25</f>
        <v>96.409450781392465</v>
      </c>
      <c r="Y27" s="58">
        <f>[14]NYCT!T36+[14]LIRR!T23+[14]MNR!Y30+'[14]B&amp;T '!Y24+'[14]MTA Bus'!W23+[14]MTAHQ!Z26+[14]SIR!R25</f>
        <v>92.732627120000032</v>
      </c>
      <c r="Z27" s="58">
        <f t="shared" si="22"/>
        <v>3.676823661392433</v>
      </c>
      <c r="AA27" s="58">
        <f t="shared" si="23"/>
        <v>3.8137585388071513</v>
      </c>
      <c r="AB27" s="59"/>
      <c r="AC27" s="58">
        <f>[14]NYCT!X36+[14]LIRR!X23+[14]MNR!AC30+'[14]B&amp;T '!AC24+'[14]MTA Bus'!AA23+[14]MTAHQ!AD26+[14]SIR!V25+'[14]MTA CC'!AA24</f>
        <v>4.4499653499283678</v>
      </c>
      <c r="AD27" s="58">
        <f>[14]NYCT!Y36+[14]LIRR!Y23+[14]MNR!AD30+'[14]B&amp;T '!AD24+'[14]MTA Bus'!AB23+[14]MTAHQ!AE26+[14]SIR!W25+'[14]MTA CC'!AB24</f>
        <v>5.1287793499999834</v>
      </c>
      <c r="AE27" s="58">
        <f t="shared" si="27"/>
        <v>-0.67881400007161563</v>
      </c>
      <c r="AF27" s="58">
        <f t="shared" si="24"/>
        <v>-15.254365971243859</v>
      </c>
      <c r="AG27" s="59"/>
      <c r="AH27" s="58">
        <f t="shared" si="25"/>
        <v>100.85941613132083</v>
      </c>
      <c r="AI27" s="58">
        <f t="shared" si="25"/>
        <v>97.86140647000002</v>
      </c>
      <c r="AJ27" s="58">
        <f t="shared" si="25"/>
        <v>2.9980096613208174</v>
      </c>
      <c r="AK27" s="58">
        <f t="shared" si="26"/>
        <v>2.97246382768799</v>
      </c>
      <c r="AL27" s="71"/>
      <c r="BT27" s="8">
        <v>66382381.192000002</v>
      </c>
      <c r="BU27" s="8">
        <v>67979635.450000003</v>
      </c>
    </row>
    <row r="28" spans="1:73" ht="15">
      <c r="A28" s="8" t="s">
        <v>98</v>
      </c>
      <c r="B28" s="65"/>
      <c r="C28" s="36" t="s">
        <v>61</v>
      </c>
      <c r="D28" s="36"/>
      <c r="E28" s="58">
        <f>[14]NYCT!C37+[14]LIRR!C24+[14]MNR!E31+'[14]B&amp;T '!E25+'[14]MTA Bus'!E24+[14]MTAHQ!F27+[14]SIR!B26</f>
        <v>47.100603576666678</v>
      </c>
      <c r="F28" s="58">
        <f>[14]NYCT!D37+[14]LIRR!D24+[14]MNR!F31+'[14]B&amp;T '!F25+'[14]MTA Bus'!F24+[14]MTAHQ!G27+[14]SIR!C26</f>
        <v>44.915742700000003</v>
      </c>
      <c r="G28" s="58">
        <f>E28-F28</f>
        <v>2.1848608766666757</v>
      </c>
      <c r="H28" s="58">
        <f>IF(E28=0,"              -",IF(ABS(G28/E28)&gt;=1,"              *",IF(E28&gt;0,IF(ABS(G28*100/E28)&lt;0.0001, 0, G28*100/E28),IF(ABS(G28*100/E28)&lt;0.0001,0,-G28/E28*100))))</f>
        <v>4.6387109946698031</v>
      </c>
      <c r="I28" s="59"/>
      <c r="J28" s="58">
        <f>[14]NYCT!H37+[14]LIRR!H24+[14]MNR!J31+'[14]B&amp;T '!J25+'[14]MTA Bus'!J24+[14]MTAHQ!K27+[14]SIR!G26+[14]FMTAC!J24</f>
        <v>0.76100000000000001</v>
      </c>
      <c r="K28" s="58">
        <f>[14]NYCT!I37+[14]LIRR!I24+[14]MNR!K31+'[14]B&amp;T '!K25+'[14]MTA Bus'!K24+[14]MTAHQ!L27+[14]SIR!H26+[14]FMTAC!K24</f>
        <v>0.72699999999999998</v>
      </c>
      <c r="L28" s="58">
        <f>J28-K28</f>
        <v>3.400000000000003E-2</v>
      </c>
      <c r="M28" s="58">
        <f>IF(J28=0,"              -",IF(ABS(L28/J28)&gt;=1,"              *",IF(J28&gt;0,IF(ABS(L28*100/J28)&lt;0.0001, 0, L28*100/J28),IF(ABS(L28*100/J28)&lt;0.0001,0,-L28/J28*100))))</f>
        <v>4.4678055190538801</v>
      </c>
      <c r="N28" s="59"/>
      <c r="O28" s="58">
        <f>E28+J28</f>
        <v>47.861603576666681</v>
      </c>
      <c r="P28" s="58">
        <f>F28+K28</f>
        <v>45.642742699999999</v>
      </c>
      <c r="Q28" s="58">
        <f>O28-P28</f>
        <v>2.2188608766666817</v>
      </c>
      <c r="R28" s="58">
        <f>IF(O28=0,"              -",IF(ABS(Q28/O28)&gt;=1,"              *",IF(O28&gt;0,IF(ABS(Q28*100/O28)&lt;0.0001, 0, Q28*100/O28),IF(ABS(Q28*100/O28)&lt;0.0001,0,-Q28/O28*100))))</f>
        <v>4.6359935958109286</v>
      </c>
      <c r="S28" s="76"/>
      <c r="T28" s="61"/>
      <c r="U28" s="62"/>
      <c r="V28" s="36" t="str">
        <f>C28</f>
        <v>OPEB Current Payment</v>
      </c>
      <c r="W28" s="36"/>
      <c r="X28" s="58">
        <f>[14]NYCT!S37+[14]LIRR!S24+[14]MNR!X31+'[14]B&amp;T '!X25+'[14]MTA Bus'!V24+[14]MTAHQ!Y27+[14]SIR!Q26</f>
        <v>47.100603576666678</v>
      </c>
      <c r="Y28" s="58">
        <f>[14]NYCT!T37+[14]LIRR!T24+[14]MNR!Y31+'[14]B&amp;T '!Y25+'[14]MTA Bus'!W24+[14]MTAHQ!Z27+[14]SIR!R26</f>
        <v>44.915742700000003</v>
      </c>
      <c r="Z28" s="58">
        <f>X28-Y28</f>
        <v>2.1848608766666757</v>
      </c>
      <c r="AA28" s="58">
        <f>IF(X28=0,"              -",IF(ABS(Z28/X28)&gt;=1,"              *",IF(X28&gt;0,IF(ABS(Z28*100/X28)&lt;0.0001, 0, Z28*100/X28),IF(ABS(Z28*100/X28)&lt;0.0001,0,-Z28/X28*100))))</f>
        <v>4.6387109946698031</v>
      </c>
      <c r="AB28" s="59"/>
      <c r="AC28" s="58">
        <f>[14]NYCT!X37+[14]LIRR!X24+[14]MNR!AC31+'[14]B&amp;T '!AC25+'[14]MTA Bus'!AA24+[14]MTAHQ!AD27+[14]SIR!V26+[14]FMTAC!AA24</f>
        <v>0.76100000000000001</v>
      </c>
      <c r="AD28" s="58">
        <f>[14]NYCT!Y37+[14]LIRR!Y24+[14]MNR!AD31+'[14]B&amp;T '!AD25+'[14]MTA Bus'!AB24+[14]MTAHQ!AE27+[14]SIR!W26+[14]FMTAC!AB24</f>
        <v>0.72699999999999998</v>
      </c>
      <c r="AE28" s="58">
        <f>AC28-AD28</f>
        <v>3.400000000000003E-2</v>
      </c>
      <c r="AF28" s="58">
        <f>IF(AC28=0,"              -",IF(ABS(AE28/AC28)&gt;=1,"              *",IF(AC28&gt;0,IF(ABS(AE28*100/AC28)&lt;0.0001, 0, AE28*100/AC28),IF(ABS(AE28*100/AC28)&lt;0.0001,0,-AE28/AC28*100))))</f>
        <v>4.4678055190538801</v>
      </c>
      <c r="AG28" s="59"/>
      <c r="AH28" s="58">
        <f>X28+AC28</f>
        <v>47.861603576666681</v>
      </c>
      <c r="AI28" s="58">
        <f>Y28+AD28</f>
        <v>45.642742699999999</v>
      </c>
      <c r="AJ28" s="58">
        <f>Z28+AE28</f>
        <v>2.2188608766666755</v>
      </c>
      <c r="AK28" s="58">
        <f>IF(AH28=0,"              -",IF(ABS(AJ28/AH28)&gt;=1,"              *",IF(AH28&gt;0,IF(ABS(AJ28*100/AH28)&lt;0.0001, 0, AJ28*100/AH28),IF(ABS(AJ28*100/AH28)&lt;0.0001,0,-AJ28/AH28*100))))</f>
        <v>4.6359935958109153</v>
      </c>
      <c r="AL28" s="71"/>
      <c r="BT28" s="8">
        <v>30429365.324999999</v>
      </c>
      <c r="BU28" s="8">
        <v>28085285.440000001</v>
      </c>
    </row>
    <row r="29" spans="1:73" ht="15">
      <c r="A29" s="8" t="s">
        <v>99</v>
      </c>
      <c r="B29" s="65"/>
      <c r="C29" s="36" t="s">
        <v>3</v>
      </c>
      <c r="D29" s="36"/>
      <c r="E29" s="58">
        <f>[14]NYCT!C38+[14]LIRR!C25+[14]MNR!E32+'[14]B&amp;T '!E26+'[14]MTA Bus'!E25+[14]MTAHQ!F28+[14]SIR!B27</f>
        <v>49.810417485720137</v>
      </c>
      <c r="F29" s="58">
        <f>[14]NYCT!D38+[14]LIRR!D25+[14]MNR!F32+'[14]B&amp;T '!F26+'[14]MTA Bus'!F25+[14]MTAHQ!G28+[14]SIR!C27</f>
        <v>45.693423969999998</v>
      </c>
      <c r="G29" s="58">
        <f t="shared" si="15"/>
        <v>4.1169935157201394</v>
      </c>
      <c r="H29" s="58">
        <f t="shared" si="16"/>
        <v>8.2653262581073861</v>
      </c>
      <c r="I29" s="59"/>
      <c r="J29" s="58">
        <f>[14]NYCT!H38+[14]LIRR!H25+[14]MNR!J32+'[14]B&amp;T '!J26+'[14]MTA Bus'!J25+[14]MTAHQ!K28+[14]SIR!G27+[14]FMTAC!J25+'[14]MTA CC'!J25</f>
        <v>3.6519699165346666</v>
      </c>
      <c r="K29" s="58">
        <f>[14]NYCT!I38+[14]LIRR!I25+[14]MNR!K32+'[14]B&amp;T '!K26+'[14]MTA Bus'!K25+[14]MTAHQ!L28+[14]SIR!H27+[14]FMTAC!K25+'[14]MTA CC'!K25</f>
        <v>3.7991426499999972</v>
      </c>
      <c r="L29" s="58">
        <f t="shared" si="17"/>
        <v>-0.14717273346533055</v>
      </c>
      <c r="M29" s="58">
        <f t="shared" si="18"/>
        <v>-4.0299547046921438</v>
      </c>
      <c r="N29" s="59"/>
      <c r="O29" s="58">
        <f t="shared" si="19"/>
        <v>53.462387402254805</v>
      </c>
      <c r="P29" s="58">
        <f t="shared" si="19"/>
        <v>49.492566619999998</v>
      </c>
      <c r="Q29" s="58">
        <f t="shared" si="20"/>
        <v>3.9698207822548071</v>
      </c>
      <c r="R29" s="58">
        <f t="shared" si="21"/>
        <v>7.4254461410142287</v>
      </c>
      <c r="S29" s="76"/>
      <c r="T29" s="61"/>
      <c r="U29" s="62"/>
      <c r="V29" s="36" t="s">
        <v>3</v>
      </c>
      <c r="W29" s="36"/>
      <c r="X29" s="58">
        <f>[14]NYCT!S38+[14]LIRR!S25+[14]MNR!X32+'[14]B&amp;T '!X26+'[14]MTA Bus'!V25+[14]MTAHQ!Y28+[14]SIR!Q27</f>
        <v>49.810417485720137</v>
      </c>
      <c r="Y29" s="58">
        <f>[14]NYCT!T38+[14]LIRR!T25+[14]MNR!Y32+'[14]B&amp;T '!Y26+'[14]MTA Bus'!W25+[14]MTAHQ!Z28+[14]SIR!R27</f>
        <v>45.693423969999998</v>
      </c>
      <c r="Z29" s="58">
        <f t="shared" si="22"/>
        <v>4.1169935157201394</v>
      </c>
      <c r="AA29" s="58">
        <f t="shared" si="23"/>
        <v>8.2653262581073861</v>
      </c>
      <c r="AB29" s="59"/>
      <c r="AC29" s="58">
        <f>[14]NYCT!X38+[14]LIRR!X25+[14]MNR!AC32+'[14]B&amp;T '!AC26+'[14]MTA Bus'!AA25+[14]MTAHQ!AD28+[14]SIR!V27+'[14]MTA CC'!AA25</f>
        <v>3.6519699165346666</v>
      </c>
      <c r="AD29" s="58">
        <f>[14]NYCT!Y38+[14]LIRR!Y25+[14]MNR!AD32+'[14]B&amp;T '!AD26+'[14]MTA Bus'!AB25+[14]MTAHQ!AE28+[14]SIR!W27+'[14]MTA CC'!AB25</f>
        <v>3.7991426499999972</v>
      </c>
      <c r="AE29" s="58">
        <f t="shared" si="27"/>
        <v>-0.14717273346533055</v>
      </c>
      <c r="AF29" s="58">
        <f t="shared" si="24"/>
        <v>-4.0299547046921438</v>
      </c>
      <c r="AG29" s="59"/>
      <c r="AH29" s="58">
        <f t="shared" si="25"/>
        <v>53.462387402254805</v>
      </c>
      <c r="AI29" s="58">
        <f t="shared" si="25"/>
        <v>49.492566619999998</v>
      </c>
      <c r="AJ29" s="58">
        <f t="shared" si="25"/>
        <v>3.9698207822548088</v>
      </c>
      <c r="AK29" s="58">
        <f t="shared" si="26"/>
        <v>7.4254461410142332</v>
      </c>
      <c r="AL29" s="71"/>
      <c r="BT29" s="8">
        <v>41355148.733000003</v>
      </c>
      <c r="BU29" s="8">
        <v>40978897.490000002</v>
      </c>
    </row>
    <row r="30" spans="1:73" ht="15">
      <c r="A30" s="8" t="s">
        <v>100</v>
      </c>
      <c r="B30" s="65"/>
      <c r="C30" s="36" t="s">
        <v>4</v>
      </c>
      <c r="D30" s="36"/>
      <c r="E30" s="58">
        <f>[14]NYCT!C39+[14]LIRR!C26+[14]MNR!E33+'[14]B&amp;T '!E27+'[14]MTA Bus'!E26+[14]MTAHQ!F29+[14]SIR!B28</f>
        <v>56.842221285282982</v>
      </c>
      <c r="F30" s="58">
        <f>[14]NYCT!D39+[14]LIRR!D26+[14]MNR!F33+'[14]B&amp;T '!F27+'[14]MTA Bus'!F26+[14]MTAHQ!G29+[14]SIR!C28</f>
        <v>60.482225605999993</v>
      </c>
      <c r="G30" s="58">
        <f t="shared" si="15"/>
        <v>-3.6400043207170114</v>
      </c>
      <c r="H30" s="58">
        <f t="shared" si="16"/>
        <v>-6.4036982341846747</v>
      </c>
      <c r="I30" s="59"/>
      <c r="J30" s="58">
        <f>[14]NYCT!H39+[14]LIRR!H26+[14]MNR!J33+'[14]B&amp;T '!J27+'[14]MTA Bus'!J26+[14]MTAHQ!K29+[14]SIR!G28+[14]FMTAC!J26+'[14]MTA CC'!J26</f>
        <v>16.071729886836859</v>
      </c>
      <c r="K30" s="58">
        <f>[14]NYCT!I39+[14]LIRR!I26+[14]MNR!K33+'[14]B&amp;T '!K27+'[14]MTA Bus'!K26+[14]MTAHQ!L29+[14]SIR!H28+[14]FMTAC!K26+'[14]MTA CC'!K26</f>
        <v>14.154457034000133</v>
      </c>
      <c r="L30" s="58">
        <f t="shared" si="17"/>
        <v>1.9172728528367262</v>
      </c>
      <c r="M30" s="58">
        <f t="shared" si="18"/>
        <v>11.929474091068563</v>
      </c>
      <c r="N30" s="59"/>
      <c r="O30" s="58">
        <f t="shared" si="19"/>
        <v>72.913951172119837</v>
      </c>
      <c r="P30" s="58">
        <f t="shared" si="19"/>
        <v>74.636682640000132</v>
      </c>
      <c r="Q30" s="58">
        <f t="shared" si="20"/>
        <v>-1.7227314678802941</v>
      </c>
      <c r="R30" s="58">
        <f t="shared" si="21"/>
        <v>-2.3626911450918824</v>
      </c>
      <c r="S30" s="76"/>
      <c r="T30" s="61"/>
      <c r="U30" s="62"/>
      <c r="V30" s="36" t="s">
        <v>4</v>
      </c>
      <c r="W30" s="36"/>
      <c r="X30" s="58">
        <f>[14]NYCT!S39+[14]LIRR!S26+[14]MNR!X33+'[14]B&amp;T '!X27+'[14]MTA Bus'!V26+[14]MTAHQ!Y29+[14]SIR!Q28</f>
        <v>56.842221285282982</v>
      </c>
      <c r="Y30" s="58">
        <f>[14]NYCT!T39+[14]LIRR!T26+[14]MNR!Y33+'[14]B&amp;T '!Y27+'[14]MTA Bus'!W26+[14]MTAHQ!Z29+[14]SIR!R28</f>
        <v>60.482225605999993</v>
      </c>
      <c r="Z30" s="58">
        <f t="shared" si="22"/>
        <v>-3.6400043207170114</v>
      </c>
      <c r="AA30" s="58">
        <f t="shared" si="23"/>
        <v>-6.4036982341846747</v>
      </c>
      <c r="AB30" s="59"/>
      <c r="AC30" s="58">
        <f>[14]NYCT!X39+[14]LIRR!X26+[14]MNR!AC33+'[14]B&amp;T '!AC27+'[14]MTA Bus'!AA26+[14]MTAHQ!AD29+[14]SIR!V28+'[14]MTA CC'!AA26</f>
        <v>16.071729886836859</v>
      </c>
      <c r="AD30" s="58">
        <f>[14]NYCT!Y39+[14]LIRR!Y26+[14]MNR!AD33+'[14]B&amp;T '!AD27+'[14]MTA Bus'!AB26+[14]MTAHQ!AE29+[14]SIR!W28+'[14]MTA CC'!AB26</f>
        <v>14.154457034000133</v>
      </c>
      <c r="AE30" s="58">
        <f t="shared" si="27"/>
        <v>1.9172728528367262</v>
      </c>
      <c r="AF30" s="58">
        <f t="shared" si="24"/>
        <v>11.929474091068563</v>
      </c>
      <c r="AG30" s="59"/>
      <c r="AH30" s="58">
        <f t="shared" si="25"/>
        <v>72.913951172119837</v>
      </c>
      <c r="AI30" s="58">
        <f t="shared" si="25"/>
        <v>74.636682640000132</v>
      </c>
      <c r="AJ30" s="58">
        <f t="shared" si="25"/>
        <v>-1.7227314678802852</v>
      </c>
      <c r="AK30" s="58">
        <f t="shared" si="26"/>
        <v>-2.3626911450918699</v>
      </c>
      <c r="AL30" s="71"/>
      <c r="BT30" s="8">
        <v>50369264.857000001</v>
      </c>
      <c r="BU30" s="8">
        <v>50480734.729999997</v>
      </c>
    </row>
    <row r="31" spans="1:73" ht="15.75" thickBot="1">
      <c r="A31" s="8" t="s">
        <v>101</v>
      </c>
      <c r="B31" s="65"/>
      <c r="C31" s="36" t="s">
        <v>5</v>
      </c>
      <c r="D31" s="36"/>
      <c r="E31" s="58">
        <f>[14]NYCT!C41+[14]LIRR!C27+[14]MNR!E35+'[14]B&amp;T '!E28+'[14]MTA Bus'!E28+[14]MTAHQ!F30+[14]SIR!B31</f>
        <v>-28.079784801050849</v>
      </c>
      <c r="F31" s="58">
        <f>[14]NYCT!D41+[14]LIRR!D27+[14]MNR!F35+'[14]B&amp;T '!F28+'[14]MTA Bus'!F28+[14]MTAHQ!G30+[14]SIR!C31</f>
        <v>-30.170010789999999</v>
      </c>
      <c r="G31" s="58">
        <f t="shared" si="15"/>
        <v>2.0902259889491503</v>
      </c>
      <c r="H31" s="58">
        <f t="shared" si="16"/>
        <v>7.4438817952441223</v>
      </c>
      <c r="I31" s="59"/>
      <c r="J31" s="58">
        <f>[14]NYCT!H41+[14]LIRR!H27+[14]MNR!J35+'[14]B&amp;T '!J28+'[14]MTA Bus'!J28+[14]MTAHQ!K30+[14]SIR!G31+[14]FMTAC!J27+'[14]MTA CC'!J27</f>
        <v>27.789657909075416</v>
      </c>
      <c r="K31" s="58">
        <f>[14]NYCT!I41+[14]LIRR!I27+[14]MNR!K35+'[14]B&amp;T '!K28+'[14]MTA Bus'!K28+[14]MTAHQ!L30+[14]SIR!H31+[14]FMTAC!K27+'[14]MTA CC'!K27</f>
        <v>30.024619019999928</v>
      </c>
      <c r="L31" s="58">
        <f t="shared" si="17"/>
        <v>-2.2349611109245124</v>
      </c>
      <c r="M31" s="58">
        <f t="shared" si="18"/>
        <v>-8.0424203789663409</v>
      </c>
      <c r="N31" s="59"/>
      <c r="O31" s="58">
        <f t="shared" si="19"/>
        <v>-0.29012689197543295</v>
      </c>
      <c r="P31" s="58">
        <f t="shared" si="19"/>
        <v>-0.14539177000007086</v>
      </c>
      <c r="Q31" s="58">
        <f t="shared" si="20"/>
        <v>-0.14473512197536209</v>
      </c>
      <c r="R31" s="58">
        <f t="shared" si="21"/>
        <v>-49.886834339926615</v>
      </c>
      <c r="S31" s="76"/>
      <c r="T31" s="61"/>
      <c r="U31" s="62"/>
      <c r="V31" s="36" t="s">
        <v>5</v>
      </c>
      <c r="W31" s="36"/>
      <c r="X31" s="58">
        <f>[14]NYCT!S41+[14]LIRR!S27+[14]MNR!X35+'[14]B&amp;T '!X28+[14]MTAHQ!Y30+[14]SIR!Q31+[14]FMTAC!V26+'[14]MTA Bus'!V28</f>
        <v>-28.079784801050849</v>
      </c>
      <c r="Y31" s="58">
        <f>[14]NYCT!T41+[14]LIRR!T27+[14]MNR!Y35+'[14]B&amp;T '!Y28+[14]MTAHQ!Z30+[14]SIR!R31+[14]FMTAC!W26+'[14]MTA Bus'!W28</f>
        <v>-30.170010789999999</v>
      </c>
      <c r="Z31" s="58">
        <f t="shared" si="22"/>
        <v>2.0902259889491503</v>
      </c>
      <c r="AA31" s="58">
        <f t="shared" si="23"/>
        <v>7.4438817952441223</v>
      </c>
      <c r="AB31" s="59"/>
      <c r="AC31" s="58">
        <f>[14]NYCT!X41+[14]LIRR!X27+[14]MNR!AC35+'[14]B&amp;T '!AC28+'[14]MTA Bus'!AA28+[14]MTAHQ!AD30+[14]SIR!V31+'[14]MTA CC'!AA27</f>
        <v>27.789657909075416</v>
      </c>
      <c r="AD31" s="58">
        <f>[14]NYCT!Y41+[14]LIRR!Y27+[14]MNR!AD35+'[14]B&amp;T '!AD28+'[14]MTA Bus'!AB28+[14]MTAHQ!AE30+[14]SIR!W31+'[14]MTA CC'!AB27</f>
        <v>30.024619019999928</v>
      </c>
      <c r="AE31" s="58">
        <f t="shared" si="27"/>
        <v>-2.2349611109245124</v>
      </c>
      <c r="AF31" s="58">
        <f t="shared" si="24"/>
        <v>-8.0424203789663409</v>
      </c>
      <c r="AG31" s="59"/>
      <c r="AH31" s="58">
        <f t="shared" si="25"/>
        <v>-0.29012689197543295</v>
      </c>
      <c r="AI31" s="58">
        <f t="shared" si="25"/>
        <v>-0.14539177000007086</v>
      </c>
      <c r="AJ31" s="58">
        <f t="shared" si="25"/>
        <v>-0.14473512197536209</v>
      </c>
      <c r="AK31" s="58">
        <f t="shared" si="26"/>
        <v>-49.886834339926615</v>
      </c>
      <c r="AL31" s="71"/>
      <c r="BT31" s="8">
        <v>52373</v>
      </c>
      <c r="BU31" s="8">
        <v>-2531050.61</v>
      </c>
    </row>
    <row r="32" spans="1:73" s="72" customFormat="1" ht="15">
      <c r="A32" s="8"/>
      <c r="B32" s="65"/>
      <c r="C32" s="45" t="s">
        <v>6</v>
      </c>
      <c r="D32" s="45"/>
      <c r="E32" s="73">
        <f>SUM(E25:E31)</f>
        <v>696.74710605017492</v>
      </c>
      <c r="F32" s="73">
        <f>SUM(F25:F31)</f>
        <v>690.97808018000012</v>
      </c>
      <c r="G32" s="73">
        <f t="shared" si="15"/>
        <v>5.7690258701748007</v>
      </c>
      <c r="H32" s="74">
        <f t="shared" si="16"/>
        <v>0.82799423493541646</v>
      </c>
      <c r="I32" s="75"/>
      <c r="J32" s="73">
        <f>SUM(J25:J31)</f>
        <v>111.95593439632481</v>
      </c>
      <c r="K32" s="73">
        <f>SUM(K25:K31)</f>
        <v>107.77790195999982</v>
      </c>
      <c r="L32" s="73">
        <f t="shared" si="17"/>
        <v>4.1780324363249832</v>
      </c>
      <c r="M32" s="74">
        <f t="shared" si="18"/>
        <v>3.7318543754319613</v>
      </c>
      <c r="N32" s="75"/>
      <c r="O32" s="73">
        <f>SUM(O25:O31)</f>
        <v>808.7030404464997</v>
      </c>
      <c r="P32" s="73">
        <f>SUM(P25:P31)</f>
        <v>798.75598213999979</v>
      </c>
      <c r="Q32" s="73">
        <f t="shared" si="20"/>
        <v>9.9470583064999119</v>
      </c>
      <c r="R32" s="74">
        <f t="shared" si="21"/>
        <v>1.2300013489510264</v>
      </c>
      <c r="S32" s="76"/>
      <c r="T32" s="61"/>
      <c r="U32" s="62"/>
      <c r="V32" s="45" t="s">
        <v>6</v>
      </c>
      <c r="W32" s="45"/>
      <c r="X32" s="73">
        <f>SUM(X25:X31)</f>
        <v>696.74710605017492</v>
      </c>
      <c r="Y32" s="73">
        <f>SUM(Y25:Y31)</f>
        <v>690.97808018000012</v>
      </c>
      <c r="Z32" s="73">
        <f t="shared" si="22"/>
        <v>5.7690258701748007</v>
      </c>
      <c r="AA32" s="74">
        <f t="shared" si="23"/>
        <v>0.82799423493541646</v>
      </c>
      <c r="AB32" s="75"/>
      <c r="AC32" s="73">
        <f>SUM(AC25:AC31)</f>
        <v>111.95593439632481</v>
      </c>
      <c r="AD32" s="73">
        <f>SUM(AD25:AD31)</f>
        <v>107.77790195999982</v>
      </c>
      <c r="AE32" s="73">
        <f t="shared" si="27"/>
        <v>4.1780324363249832</v>
      </c>
      <c r="AF32" s="74">
        <f t="shared" si="24"/>
        <v>3.7318543754319613</v>
      </c>
      <c r="AG32" s="75"/>
      <c r="AH32" s="73">
        <f>SUM(AH25:AH31)</f>
        <v>808.7030404464997</v>
      </c>
      <c r="AI32" s="73">
        <f>SUM(AI25:AI31)</f>
        <v>798.75598213999979</v>
      </c>
      <c r="AJ32" s="73">
        <f>AH32-AI32</f>
        <v>9.9470583064999119</v>
      </c>
      <c r="AK32" s="74">
        <f t="shared" si="26"/>
        <v>1.2300013489510264</v>
      </c>
      <c r="AL32" s="71"/>
      <c r="BN32" s="66"/>
      <c r="BO32" s="77"/>
      <c r="BP32" s="77"/>
      <c r="BQ32" s="77"/>
      <c r="BR32" s="77"/>
      <c r="BS32" s="78"/>
    </row>
    <row r="33" spans="1:73" s="79" customFormat="1" ht="12.75" customHeight="1">
      <c r="B33" s="80"/>
      <c r="C33" s="81" t="s">
        <v>94</v>
      </c>
      <c r="D33" s="82"/>
      <c r="E33" s="83">
        <f>[14]NYCT!C42+[14]LIRR!C28+[14]MNR!E36+'[14]B&amp;T '!E29+'[14]MTA Bus'!E29+[14]MTAHQ!F31+[14]SIR!B32+[14]FMTAC!E28+'[14]MTA CC'!E28</f>
        <v>696.74710605017492</v>
      </c>
      <c r="F33" s="83">
        <f>[14]NYCT!D42+[14]LIRR!D28+[14]MNR!F36+'[14]B&amp;T '!F29+'[14]MTA Bus'!F29+[14]MTAHQ!G31+[14]SIR!C32+[14]FMTAC!F28+'[14]MTA CC'!F28</f>
        <v>690.97808018000001</v>
      </c>
      <c r="G33" s="84"/>
      <c r="H33" s="85"/>
      <c r="I33" s="86"/>
      <c r="J33" s="83">
        <f>[14]NYCT!H42+[14]LIRR!H28+[14]MNR!J36+'[14]B&amp;T '!J29+'[14]MTA Bus'!J29+[14]MTAHQ!K31+[14]SIR!G32+[14]FMTAC!J28+'[14]MTA CC'!J28</f>
        <v>111.95593439632478</v>
      </c>
      <c r="K33" s="83">
        <f>[14]NYCT!I42+[14]LIRR!I28+[14]MNR!K36+'[14]B&amp;T '!K29+'[14]MTA Bus'!K29+[14]MTAHQ!L31+[14]SIR!H32+[14]FMTAC!K28+'[14]MTA CC'!K28</f>
        <v>107.77790195999984</v>
      </c>
      <c r="L33" s="84"/>
      <c r="M33" s="85"/>
      <c r="N33" s="86"/>
      <c r="O33" s="84"/>
      <c r="P33" s="84"/>
      <c r="Q33" s="84"/>
      <c r="R33" s="85"/>
      <c r="S33" s="87"/>
      <c r="T33" s="88"/>
      <c r="U33" s="89"/>
      <c r="V33" s="81" t="s">
        <v>94</v>
      </c>
      <c r="W33" s="82"/>
      <c r="X33" s="83">
        <f>[14]NYCT!S42+[14]LIRR!S28+[14]MNR!X36+'[14]B&amp;T '!X29+'[14]MTA Bus'!V29+[14]MTAHQ!Y31+[14]SIR!Q32+[14]FMTAC!V28+'[14]MTA CC'!V28</f>
        <v>696.74710605017492</v>
      </c>
      <c r="Y33" s="83">
        <f>[14]NYCT!T42+[14]LIRR!T28+[14]MNR!Y36+'[14]B&amp;T '!Y29+'[14]MTA Bus'!W29+[14]MTAHQ!Z31+[14]SIR!R32+[14]FMTAC!W28+'[14]MTA CC'!W28</f>
        <v>690.97808018000001</v>
      </c>
      <c r="Z33" s="84"/>
      <c r="AA33" s="85"/>
      <c r="AB33" s="86"/>
      <c r="AC33" s="83">
        <f>[14]NYCT!X42+[14]LIRR!X28+[14]MNR!AC36+'[14]B&amp;T '!AC29+'[14]MTA Bus'!AA29+[14]MTAHQ!AD31+[14]SIR!V32+[14]FMTAC!AA28+'[14]MTA CC'!AA28</f>
        <v>111.95593439632478</v>
      </c>
      <c r="AD33" s="83">
        <f>[14]NYCT!Y42+[14]LIRR!Y28+[14]MNR!AD36+'[14]B&amp;T '!AD29+'[14]MTA Bus'!AB29+[14]MTAHQ!AE31+[14]SIR!W32+[14]FMTAC!Z26+'[14]MTA CC'!AB28</f>
        <v>107.77790195999984</v>
      </c>
      <c r="AE33" s="84"/>
      <c r="AF33" s="85"/>
      <c r="AG33" s="86"/>
      <c r="AH33" s="84"/>
      <c r="AI33" s="84"/>
      <c r="AJ33" s="84"/>
      <c r="AK33" s="85"/>
      <c r="AL33" s="90"/>
    </row>
    <row r="34" spans="1:73" ht="15">
      <c r="B34" s="65"/>
      <c r="C34" s="56" t="s">
        <v>7</v>
      </c>
      <c r="D34" s="36"/>
      <c r="E34" s="94"/>
      <c r="F34" s="94"/>
      <c r="G34" s="94"/>
      <c r="H34" s="58"/>
      <c r="I34" s="59"/>
      <c r="J34" s="94"/>
      <c r="K34" s="94"/>
      <c r="L34" s="94"/>
      <c r="M34" s="58"/>
      <c r="N34" s="59"/>
      <c r="O34" s="94"/>
      <c r="P34" s="94"/>
      <c r="Q34" s="94"/>
      <c r="R34" s="58"/>
      <c r="S34" s="76"/>
      <c r="T34" s="61"/>
      <c r="U34" s="62"/>
      <c r="V34" s="56" t="s">
        <v>7</v>
      </c>
      <c r="W34" s="36"/>
      <c r="X34" s="94"/>
      <c r="Y34" s="94"/>
      <c r="Z34" s="94"/>
      <c r="AA34" s="58"/>
      <c r="AB34" s="59"/>
      <c r="AC34" s="94"/>
      <c r="AD34" s="94"/>
      <c r="AE34" s="94"/>
      <c r="AF34" s="58"/>
      <c r="AG34" s="59"/>
      <c r="AH34" s="94"/>
      <c r="AI34" s="94"/>
      <c r="AJ34" s="94"/>
      <c r="AK34" s="58"/>
      <c r="AL34" s="71"/>
    </row>
    <row r="35" spans="1:73" ht="12.75" customHeight="1">
      <c r="A35" s="8" t="s">
        <v>102</v>
      </c>
      <c r="B35" s="65"/>
      <c r="C35" s="36" t="s">
        <v>62</v>
      </c>
      <c r="D35" s="36"/>
      <c r="E35" s="57">
        <f>+[14]NYCT!C45+[14]LIRR!C31+[14]MNR!E39+'[14]B&amp;T '!E32+'[14]MTA Bus'!E32+[14]MTAHQ!F34+[14]SIR!B35</f>
        <v>44.738061453946145</v>
      </c>
      <c r="F35" s="57">
        <f>+[14]NYCT!D45+[14]LIRR!D31+[14]MNR!F39+'[14]B&amp;T '!F32+'[14]MTA Bus'!F32+[14]MTAHQ!G34+[14]SIR!C35</f>
        <v>36.826895039999997</v>
      </c>
      <c r="G35" s="57">
        <f t="shared" ref="G35:G48" si="28">E35-F35</f>
        <v>7.9111664139461482</v>
      </c>
      <c r="H35" s="58">
        <f t="shared" ref="H35:H48" si="29">IF(E35=0,"              -",IF(ABS(G35/E35)&gt;=1,"              *",IF(E35&gt;0,IF(ABS(G35*100/E35)&lt;0.0001, 0, G35*100/E35),IF(ABS(G35*100/E35)&lt;0.0001,0,-G35/E35*100))))</f>
        <v>17.683301772228084</v>
      </c>
      <c r="I35" s="59"/>
      <c r="J35" s="57">
        <f>+[14]NYCT!H45+[14]LIRR!H31+[14]MNR!J39+'[14]B&amp;T '!J32+'[14]MTA Bus'!J32+[14]MTAHQ!K34+[14]SIR!G35</f>
        <v>2.1000000000000001E-2</v>
      </c>
      <c r="K35" s="57">
        <f>+[14]NYCT!I45+[14]LIRR!I31+[14]MNR!K39+'[14]B&amp;T '!K32+'[14]MTA Bus'!K32+[14]MTAHQ!L34+[14]SIR!H35</f>
        <v>0.12222899999999999</v>
      </c>
      <c r="L35" s="57">
        <f t="shared" ref="L35:L48" si="30">J35-K35</f>
        <v>-0.10122899999999999</v>
      </c>
      <c r="M35" s="58" t="str">
        <f t="shared" ref="M35:M40" si="31">IF(J35=0,"              -",IF(ABS(L35/J35)&gt;=1,"              *",IF(J35&gt;0,IF(ABS(L35*100/J35)&lt;0.0001, 0, L35*100/J35),IF(ABS(L35*100/J35)&lt;0.0001,0,-L35/J35*100))))</f>
        <v xml:space="preserve">              *</v>
      </c>
      <c r="N35" s="59"/>
      <c r="O35" s="57">
        <f t="shared" ref="O35:P47" si="32">E35+J35</f>
        <v>44.759061453946146</v>
      </c>
      <c r="P35" s="57">
        <f t="shared" si="32"/>
        <v>36.949124039999994</v>
      </c>
      <c r="Q35" s="57">
        <f t="shared" ref="Q35:Q48" si="33">O35-P35</f>
        <v>7.8099374139461517</v>
      </c>
      <c r="R35" s="58">
        <f t="shared" ref="R35:R48" si="34">IF(O35=0,"              -",IF(ABS(Q35/O35)&gt;=1,"              *",IF(O35&gt;0,IF(ABS(Q35*100/O35)&lt;0.0001, 0, Q35*100/O35),IF(ABS(Q35*100/O35)&lt;0.0001,0,-Q35/O35*100))))</f>
        <v>17.448840883274588</v>
      </c>
      <c r="S35" s="76"/>
      <c r="T35" s="61"/>
      <c r="U35" s="62"/>
      <c r="V35" s="36" t="s">
        <v>62</v>
      </c>
      <c r="W35" s="36"/>
      <c r="X35" s="57">
        <f>[14]NYCT!S45+[14]LIRR!S31+[14]MNR!X39+'[14]B&amp;T '!X32+'[14]MTA Bus'!V32+[14]MTAHQ!Y34+[14]SIR!Q35+'[14]MTA CC'!V31</f>
        <v>44.738061453946145</v>
      </c>
      <c r="Y35" s="57">
        <f>[14]NYCT!T45+[14]LIRR!T31+[14]MNR!Y39+'[14]B&amp;T '!Y32+'[14]MTA Bus'!W32+[14]MTAHQ!Z34+[14]SIR!R35+'[14]MTA CC'!W31</f>
        <v>36.826895039999997</v>
      </c>
      <c r="Z35" s="57">
        <f t="shared" ref="Z35:Z48" si="35">X35-Y35</f>
        <v>7.9111664139461482</v>
      </c>
      <c r="AA35" s="58">
        <f t="shared" ref="AA35:AA48" si="36">IF(X35=0,"              -",IF(ABS(Z35/X35)&gt;=1,"              *",IF(X35&gt;0,IF(ABS(Z35*100/X35)&lt;0.0001, 0, Z35*100/X35),IF(ABS(Z35*100/X35)&lt;0.0001,0,-Z35/X35*100))))</f>
        <v>17.683301772228084</v>
      </c>
      <c r="AB35" s="59"/>
      <c r="AC35" s="57">
        <f>[14]NYCT!X45+[14]LIRR!X31+[14]MNR!AC39+'[14]B&amp;T '!AC32+'[14]MTA Bus'!AA32+[14]MTAHQ!AD34+[14]SIR!V35</f>
        <v>2.1000000000000001E-2</v>
      </c>
      <c r="AD35" s="57">
        <f>[14]NYCT!Y45+[14]LIRR!Y31+[14]MNR!AD39+'[14]B&amp;T '!AD32+'[14]MTA Bus'!AB32+[14]MTAHQ!AE34+[14]SIR!W35</f>
        <v>0.12222899999999999</v>
      </c>
      <c r="AE35" s="57">
        <f t="shared" ref="AE35:AE48" si="37">AC35-AD35</f>
        <v>-0.10122899999999999</v>
      </c>
      <c r="AF35" s="58" t="str">
        <f t="shared" ref="AF35:AF48" si="38">IF(AC35=0,"              -",IF(ABS(AE35/AC35)&gt;=1,"              *",IF(AC35&gt;0,IF(ABS(AE35*100/AC35)&lt;0.0001, 0, AE35*100/AC35),IF(ABS(AE35*100/AC35)&lt;0.0001,0,-AE35/AC35*100))))</f>
        <v xml:space="preserve">              *</v>
      </c>
      <c r="AG35" s="59"/>
      <c r="AH35" s="57">
        <f t="shared" ref="AH35:AJ47" si="39">X35+AC35</f>
        <v>44.759061453946146</v>
      </c>
      <c r="AI35" s="57">
        <f t="shared" si="39"/>
        <v>36.949124039999994</v>
      </c>
      <c r="AJ35" s="57">
        <f t="shared" ref="AJ35:AJ40" si="40">AH35-AI35</f>
        <v>7.8099374139461517</v>
      </c>
      <c r="AK35" s="58">
        <f t="shared" ref="AK35:AK48" si="41">IF(AH35=0,"              -",IF(ABS(AJ35/AH35)&gt;=1,"              *",IF(AH35&gt;0,IF(ABS(AJ35*100/AH35)&lt;0.0001, 0, AJ35*100/AH35),IF(ABS(AJ35*100/AH35)&lt;0.0001,0,-AJ35/AH35*100))))</f>
        <v>17.448840883274588</v>
      </c>
      <c r="AL35" s="71"/>
      <c r="BT35" s="8">
        <v>24466908</v>
      </c>
      <c r="BU35" s="8">
        <v>26307270.300000001</v>
      </c>
    </row>
    <row r="36" spans="1:73" ht="12.75" hidden="1" customHeight="1">
      <c r="B36" s="65"/>
      <c r="C36" s="98" t="s">
        <v>103</v>
      </c>
      <c r="D36" s="36"/>
      <c r="E36" s="58"/>
      <c r="F36" s="58"/>
      <c r="G36" s="58">
        <f t="shared" si="28"/>
        <v>0</v>
      </c>
      <c r="H36" s="58" t="str">
        <f t="shared" si="29"/>
        <v xml:space="preserve">              -</v>
      </c>
      <c r="I36" s="59"/>
      <c r="J36" s="58"/>
      <c r="K36" s="58"/>
      <c r="L36" s="58">
        <f t="shared" si="30"/>
        <v>0</v>
      </c>
      <c r="M36" s="58" t="str">
        <f t="shared" si="31"/>
        <v xml:space="preserve">              -</v>
      </c>
      <c r="N36" s="59"/>
      <c r="O36" s="58">
        <f t="shared" si="32"/>
        <v>0</v>
      </c>
      <c r="P36" s="58">
        <f t="shared" si="32"/>
        <v>0</v>
      </c>
      <c r="Q36" s="58">
        <f t="shared" si="33"/>
        <v>0</v>
      </c>
      <c r="R36" s="58" t="str">
        <f t="shared" si="34"/>
        <v xml:space="preserve">              -</v>
      </c>
      <c r="S36" s="76"/>
      <c r="T36" s="61"/>
      <c r="U36" s="62"/>
      <c r="V36" s="98" t="s">
        <v>103</v>
      </c>
      <c r="W36" s="36"/>
      <c r="X36" s="58"/>
      <c r="Y36" s="58"/>
      <c r="Z36" s="58">
        <f t="shared" si="35"/>
        <v>0</v>
      </c>
      <c r="AA36" s="58" t="str">
        <f t="shared" si="36"/>
        <v xml:space="preserve">              -</v>
      </c>
      <c r="AB36" s="59"/>
      <c r="AC36" s="58"/>
      <c r="AD36" s="58"/>
      <c r="AE36" s="58">
        <f t="shared" si="37"/>
        <v>0</v>
      </c>
      <c r="AF36" s="58" t="str">
        <f t="shared" si="38"/>
        <v xml:space="preserve">              -</v>
      </c>
      <c r="AG36" s="59"/>
      <c r="AH36" s="58">
        <f t="shared" si="39"/>
        <v>0</v>
      </c>
      <c r="AI36" s="58">
        <f t="shared" si="39"/>
        <v>0</v>
      </c>
      <c r="AJ36" s="58">
        <f t="shared" si="40"/>
        <v>0</v>
      </c>
      <c r="AK36" s="58" t="str">
        <f t="shared" si="41"/>
        <v xml:space="preserve">              -</v>
      </c>
      <c r="AL36" s="71"/>
    </row>
    <row r="37" spans="1:73" ht="12.75" hidden="1" customHeight="1">
      <c r="B37" s="65"/>
      <c r="C37" s="98" t="s">
        <v>104</v>
      </c>
      <c r="D37" s="36"/>
      <c r="E37" s="58"/>
      <c r="F37" s="58"/>
      <c r="G37" s="58">
        <f t="shared" si="28"/>
        <v>0</v>
      </c>
      <c r="H37" s="58" t="str">
        <f t="shared" si="29"/>
        <v xml:space="preserve">              -</v>
      </c>
      <c r="I37" s="59"/>
      <c r="J37" s="58"/>
      <c r="K37" s="58"/>
      <c r="L37" s="58">
        <f t="shared" si="30"/>
        <v>0</v>
      </c>
      <c r="M37" s="58" t="str">
        <f t="shared" si="31"/>
        <v xml:space="preserve">              -</v>
      </c>
      <c r="N37" s="59"/>
      <c r="O37" s="58">
        <f t="shared" si="32"/>
        <v>0</v>
      </c>
      <c r="P37" s="58">
        <f t="shared" si="32"/>
        <v>0</v>
      </c>
      <c r="Q37" s="58">
        <f t="shared" si="33"/>
        <v>0</v>
      </c>
      <c r="R37" s="58" t="str">
        <f t="shared" si="34"/>
        <v xml:space="preserve">              -</v>
      </c>
      <c r="S37" s="76"/>
      <c r="T37" s="61"/>
      <c r="U37" s="62"/>
      <c r="V37" s="98" t="s">
        <v>104</v>
      </c>
      <c r="W37" s="36"/>
      <c r="X37" s="58"/>
      <c r="Y37" s="58"/>
      <c r="Z37" s="58">
        <f t="shared" si="35"/>
        <v>0</v>
      </c>
      <c r="AA37" s="58" t="str">
        <f t="shared" si="36"/>
        <v xml:space="preserve">              -</v>
      </c>
      <c r="AB37" s="59"/>
      <c r="AC37" s="58"/>
      <c r="AD37" s="58"/>
      <c r="AE37" s="58">
        <f t="shared" si="37"/>
        <v>0</v>
      </c>
      <c r="AF37" s="58" t="str">
        <f t="shared" si="38"/>
        <v xml:space="preserve">              -</v>
      </c>
      <c r="AG37" s="59"/>
      <c r="AH37" s="58">
        <f t="shared" si="39"/>
        <v>0</v>
      </c>
      <c r="AI37" s="58">
        <f t="shared" si="39"/>
        <v>0</v>
      </c>
      <c r="AJ37" s="58">
        <f t="shared" si="40"/>
        <v>0</v>
      </c>
      <c r="AK37" s="58" t="str">
        <f t="shared" si="41"/>
        <v xml:space="preserve">              -</v>
      </c>
      <c r="AL37" s="71"/>
    </row>
    <row r="38" spans="1:73" ht="12.75" customHeight="1">
      <c r="A38" s="8" t="s">
        <v>105</v>
      </c>
      <c r="B38" s="65"/>
      <c r="C38" s="36" t="s">
        <v>9</v>
      </c>
      <c r="D38" s="36"/>
      <c r="E38" s="58">
        <f>+[14]NYCT!C46+[14]LIRR!C34+[14]MNR!E42+'[14]B&amp;T '!E35+'[14]MTA Bus'!E33+[14]MTAHQ!F35+[14]SIR!B36</f>
        <v>15.748663777796983</v>
      </c>
      <c r="F38" s="58">
        <f>+[14]NYCT!D46+[14]LIRR!D34+[14]MNR!F42+'[14]B&amp;T '!F35+'[14]MTA Bus'!F33+[14]MTAHQ!G35+[14]SIR!C36</f>
        <v>9.0650657500000005</v>
      </c>
      <c r="G38" s="58">
        <f t="shared" si="28"/>
        <v>6.6835980277969824</v>
      </c>
      <c r="H38" s="58">
        <f t="shared" si="29"/>
        <v>42.439143549561031</v>
      </c>
      <c r="I38" s="59"/>
      <c r="J38" s="58">
        <f>[14]NYCT!H48+[14]LIRR!H34+[14]MNR!J42+'[14]B&amp;T '!J35+'[14]MTA Bus'!J35+[14]MTAHQ!K37+[14]SIR!G36</f>
        <v>0</v>
      </c>
      <c r="K38" s="58">
        <f>[14]NYCT!I48+[14]LIRR!I34+[14]MNR!K42+'[14]B&amp;T '!K35+'[14]MTA Bus'!K35+[14]MTAHQ!L37+[14]SIR!H36</f>
        <v>0</v>
      </c>
      <c r="L38" s="58">
        <f t="shared" si="30"/>
        <v>0</v>
      </c>
      <c r="M38" s="58" t="str">
        <f t="shared" si="31"/>
        <v xml:space="preserve">              -</v>
      </c>
      <c r="N38" s="59"/>
      <c r="O38" s="58">
        <f t="shared" si="32"/>
        <v>15.748663777796983</v>
      </c>
      <c r="P38" s="58">
        <f t="shared" si="32"/>
        <v>9.0650657500000005</v>
      </c>
      <c r="Q38" s="58">
        <f t="shared" si="33"/>
        <v>6.6835980277969824</v>
      </c>
      <c r="R38" s="58">
        <f t="shared" si="34"/>
        <v>42.439143549561031</v>
      </c>
      <c r="S38" s="76"/>
      <c r="T38" s="61"/>
      <c r="U38" s="62"/>
      <c r="V38" s="36" t="s">
        <v>9</v>
      </c>
      <c r="W38" s="36"/>
      <c r="X38" s="58">
        <f>[14]NYCT!S46+[14]LIRR!S34+[14]MNR!X42+'[14]B&amp;T '!X35+'[14]MTA Bus'!V33+[14]MTAHQ!Y35+[14]SIR!Q36+'[14]MTA CC'!V34</f>
        <v>15.748663777796983</v>
      </c>
      <c r="Y38" s="58">
        <f>[14]NYCT!T46+[14]LIRR!T34+[14]MNR!Y42+'[14]B&amp;T '!Y35+'[14]MTA Bus'!W33+[14]MTAHQ!Z35+[14]SIR!R36+'[14]MTA CC'!W34</f>
        <v>9.0650657500000005</v>
      </c>
      <c r="Z38" s="58">
        <f t="shared" si="35"/>
        <v>6.6835980277969824</v>
      </c>
      <c r="AA38" s="58">
        <f t="shared" si="36"/>
        <v>42.439143549561031</v>
      </c>
      <c r="AB38" s="59"/>
      <c r="AC38" s="58">
        <f>[14]NYCT!X46+[14]LIRR!X34+[14]MNR!AC42+'[14]B&amp;T '!AC35+'[14]MTA Bus'!AA33+[14]MTAHQ!AD35+[14]SIR!V36+'[14]MTA CC'!AA34</f>
        <v>5.8516666666666667E-4</v>
      </c>
      <c r="AD38" s="58">
        <f>[14]NYCT!Y46+[14]LIRR!Y34+[14]MNR!AD42+'[14]B&amp;T '!AD35+'[14]MTA Bus'!AB33+[14]MTAHQ!AE35+[14]SIR!W36+'[14]MTA CC'!AB34</f>
        <v>2.1781500000000002E-3</v>
      </c>
      <c r="AE38" s="58">
        <f t="shared" si="37"/>
        <v>-1.5929833333333337E-3</v>
      </c>
      <c r="AF38" s="58" t="str">
        <f t="shared" si="38"/>
        <v xml:space="preserve">              *</v>
      </c>
      <c r="AG38" s="59"/>
      <c r="AH38" s="58">
        <f t="shared" si="39"/>
        <v>15.74924894446365</v>
      </c>
      <c r="AI38" s="58">
        <f t="shared" si="39"/>
        <v>9.0672439000000011</v>
      </c>
      <c r="AJ38" s="58">
        <f t="shared" si="40"/>
        <v>6.682005044463649</v>
      </c>
      <c r="AK38" s="58">
        <f t="shared" si="41"/>
        <v>42.42745205200773</v>
      </c>
      <c r="AL38" s="71"/>
      <c r="BT38" s="8">
        <v>16599650.739</v>
      </c>
      <c r="BU38" s="8">
        <v>14873546.35</v>
      </c>
    </row>
    <row r="39" spans="1:73" ht="12.75" hidden="1" customHeight="1">
      <c r="B39" s="65"/>
      <c r="C39" s="98" t="s">
        <v>106</v>
      </c>
      <c r="D39" s="36"/>
      <c r="E39" s="58"/>
      <c r="F39" s="58"/>
      <c r="G39" s="58">
        <f t="shared" si="28"/>
        <v>0</v>
      </c>
      <c r="H39" s="58" t="str">
        <f t="shared" si="29"/>
        <v xml:space="preserve">              -</v>
      </c>
      <c r="I39" s="59"/>
      <c r="J39" s="58"/>
      <c r="K39" s="58"/>
      <c r="L39" s="58">
        <f t="shared" si="30"/>
        <v>0</v>
      </c>
      <c r="M39" s="58" t="str">
        <f t="shared" si="31"/>
        <v xml:space="preserve">              -</v>
      </c>
      <c r="N39" s="59"/>
      <c r="O39" s="58">
        <f t="shared" si="32"/>
        <v>0</v>
      </c>
      <c r="P39" s="58">
        <f t="shared" si="32"/>
        <v>0</v>
      </c>
      <c r="Q39" s="58">
        <f t="shared" si="33"/>
        <v>0</v>
      </c>
      <c r="R39" s="58" t="str">
        <f t="shared" si="34"/>
        <v xml:space="preserve">              -</v>
      </c>
      <c r="S39" s="76"/>
      <c r="T39" s="61"/>
      <c r="U39" s="62"/>
      <c r="V39" s="98" t="s">
        <v>106</v>
      </c>
      <c r="W39" s="36"/>
      <c r="X39" s="58"/>
      <c r="Y39" s="58"/>
      <c r="Z39" s="58">
        <f t="shared" si="35"/>
        <v>0</v>
      </c>
      <c r="AA39" s="58" t="str">
        <f t="shared" si="36"/>
        <v xml:space="preserve">              -</v>
      </c>
      <c r="AB39" s="59"/>
      <c r="AC39" s="58"/>
      <c r="AD39" s="58"/>
      <c r="AE39" s="58">
        <f t="shared" si="37"/>
        <v>0</v>
      </c>
      <c r="AF39" s="58" t="str">
        <f t="shared" si="38"/>
        <v xml:space="preserve">              -</v>
      </c>
      <c r="AG39" s="59"/>
      <c r="AH39" s="58">
        <f t="shared" si="39"/>
        <v>0</v>
      </c>
      <c r="AI39" s="58">
        <f t="shared" si="39"/>
        <v>0</v>
      </c>
      <c r="AJ39" s="58">
        <f t="shared" si="40"/>
        <v>0</v>
      </c>
      <c r="AK39" s="58" t="str">
        <f t="shared" si="41"/>
        <v xml:space="preserve">              -</v>
      </c>
      <c r="AL39" s="71"/>
    </row>
    <row r="40" spans="1:73" ht="12.75" hidden="1" customHeight="1">
      <c r="B40" s="65"/>
      <c r="C40" s="98" t="s">
        <v>107</v>
      </c>
      <c r="D40" s="36"/>
      <c r="E40" s="58"/>
      <c r="F40" s="58"/>
      <c r="G40" s="58">
        <f t="shared" si="28"/>
        <v>0</v>
      </c>
      <c r="H40" s="58" t="str">
        <f t="shared" si="29"/>
        <v xml:space="preserve">              -</v>
      </c>
      <c r="I40" s="59"/>
      <c r="J40" s="58"/>
      <c r="K40" s="58"/>
      <c r="L40" s="58">
        <f t="shared" si="30"/>
        <v>0</v>
      </c>
      <c r="M40" s="58" t="str">
        <f t="shared" si="31"/>
        <v xml:space="preserve">              -</v>
      </c>
      <c r="N40" s="59"/>
      <c r="O40" s="58">
        <f t="shared" si="32"/>
        <v>0</v>
      </c>
      <c r="P40" s="58">
        <f t="shared" si="32"/>
        <v>0</v>
      </c>
      <c r="Q40" s="58">
        <f t="shared" si="33"/>
        <v>0</v>
      </c>
      <c r="R40" s="58" t="str">
        <f t="shared" si="34"/>
        <v xml:space="preserve">              -</v>
      </c>
      <c r="S40" s="76"/>
      <c r="T40" s="61"/>
      <c r="U40" s="62"/>
      <c r="V40" s="98" t="s">
        <v>107</v>
      </c>
      <c r="W40" s="36"/>
      <c r="X40" s="58"/>
      <c r="Y40" s="58"/>
      <c r="Z40" s="58">
        <f t="shared" si="35"/>
        <v>0</v>
      </c>
      <c r="AA40" s="58" t="str">
        <f t="shared" si="36"/>
        <v xml:space="preserve">              -</v>
      </c>
      <c r="AB40" s="59"/>
      <c r="AC40" s="58"/>
      <c r="AD40" s="58"/>
      <c r="AE40" s="58">
        <f t="shared" si="37"/>
        <v>0</v>
      </c>
      <c r="AF40" s="58" t="str">
        <f t="shared" si="38"/>
        <v xml:space="preserve">              -</v>
      </c>
      <c r="AG40" s="59"/>
      <c r="AH40" s="58">
        <f t="shared" si="39"/>
        <v>0</v>
      </c>
      <c r="AI40" s="58">
        <f t="shared" si="39"/>
        <v>0</v>
      </c>
      <c r="AJ40" s="58">
        <f t="shared" si="40"/>
        <v>0</v>
      </c>
      <c r="AK40" s="58" t="str">
        <f t="shared" si="41"/>
        <v xml:space="preserve">              -</v>
      </c>
      <c r="AL40" s="71"/>
    </row>
    <row r="41" spans="1:73" ht="12.75" customHeight="1">
      <c r="A41" s="8" t="s">
        <v>108</v>
      </c>
      <c r="B41" s="65"/>
      <c r="C41" s="36" t="s">
        <v>8</v>
      </c>
      <c r="D41" s="36"/>
      <c r="E41" s="58">
        <f>+[14]NYCT!C47+[14]LIRR!C37+[14]MNR!E45+'[14]B&amp;T '!E38+'[14]MTA Bus'!E34+[14]MTAHQ!F36+[14]SIR!B37+[14]FMTAC!E31</f>
        <v>3.9199029999999979</v>
      </c>
      <c r="F41" s="58">
        <f>+[14]NYCT!D47+[14]LIRR!D37+[14]MNR!F45+'[14]B&amp;T '!F38+'[14]MTA Bus'!F34+[14]MTAHQ!G36+[14]SIR!C37+[14]FMTAC!F31</f>
        <v>2.7113652900000016</v>
      </c>
      <c r="G41" s="58">
        <f t="shared" si="28"/>
        <v>1.2085377099999963</v>
      </c>
      <c r="H41" s="58">
        <f t="shared" si="29"/>
        <v>30.830806527610424</v>
      </c>
      <c r="I41" s="59"/>
      <c r="J41" s="58">
        <f>[14]NYCT!H47+[14]LIRR!H37+[14]MNR!J45+'[14]B&amp;T '!J38+'[14]MTA Bus'!J34+[14]MTAHQ!K36+[14]SIR!G37+[14]FMTAC!J31+'[14]MTA CC'!J37</f>
        <v>0.56445424738480532</v>
      </c>
      <c r="K41" s="58">
        <f>[14]NYCT!I47+[14]LIRR!I37+[14]MNR!K45+'[14]B&amp;T '!K38+'[14]MTA Bus'!K34+[14]MTAHQ!L36+[14]SIR!H37+[14]FMTAC!K31+'[14]MTA CC'!K37</f>
        <v>0.53359233999999056</v>
      </c>
      <c r="L41" s="58">
        <f t="shared" si="30"/>
        <v>3.0861907384814757E-2</v>
      </c>
      <c r="M41" s="58">
        <f>IF(J41=0,"              -",IF(ABS(L41/J41)&gt;=1,"              *",IF(J41&gt;0,IF(ABS(L41*100/J41)&lt;0.0001, 0, L41*100/J41),IF(ABS(L41*100/J41)&lt;0.0001,0,-L41/J41*100))))</f>
        <v>5.4675657996732676</v>
      </c>
      <c r="N41" s="59"/>
      <c r="O41" s="58">
        <f t="shared" si="32"/>
        <v>4.4843572473848035</v>
      </c>
      <c r="P41" s="58">
        <f t="shared" si="32"/>
        <v>3.244957629999992</v>
      </c>
      <c r="Q41" s="58">
        <f t="shared" si="33"/>
        <v>1.2393996173848114</v>
      </c>
      <c r="R41" s="58">
        <f t="shared" si="34"/>
        <v>27.63828903479104</v>
      </c>
      <c r="S41" s="76"/>
      <c r="T41" s="61"/>
      <c r="U41" s="62"/>
      <c r="V41" s="36" t="s">
        <v>8</v>
      </c>
      <c r="W41" s="36"/>
      <c r="X41" s="58">
        <f>[14]NYCT!S47+[14]LIRR!S37+[14]MNR!X45+'[14]B&amp;T '!X38+'[14]MTA Bus'!V34+[14]MTAHQ!Y36+[14]SIR!Q37+[14]FMTAC!V31+'[14]MTA CC'!V37</f>
        <v>3.9199029999999979</v>
      </c>
      <c r="Y41" s="58">
        <f>[14]NYCT!T47+[14]LIRR!T37+[14]MNR!Y45+'[14]B&amp;T '!Y38+'[14]MTA Bus'!W34+[14]MTAHQ!Z36+[14]SIR!R37+[14]FMTAC!W31+'[14]MTA CC'!W37</f>
        <v>2.7113652900000016</v>
      </c>
      <c r="Z41" s="58">
        <f t="shared" si="35"/>
        <v>1.2085377099999963</v>
      </c>
      <c r="AA41" s="58">
        <f t="shared" si="36"/>
        <v>30.830806527610424</v>
      </c>
      <c r="AB41" s="59"/>
      <c r="AC41" s="58">
        <f>[14]NYCT!X47+[14]LIRR!X37+[14]MNR!AC45+'[14]B&amp;T '!AC38+'[14]MTA Bus'!AA34+[14]MTAHQ!AD36+[14]SIR!V37+[14]FMTAC!AA31+'[14]MTA CC'!AA37</f>
        <v>0.56445424738480532</v>
      </c>
      <c r="AD41" s="58">
        <f>[14]NYCT!Y47+[14]LIRR!Y37+[14]MNR!AD45+'[14]B&amp;T '!AD38+'[14]MTA Bus'!AB34+[14]MTAHQ!AE36+[14]SIR!W37+[14]FMTAC!AB31+'[14]MTA CC'!AB37</f>
        <v>0.53359233999999056</v>
      </c>
      <c r="AE41" s="58">
        <f t="shared" si="37"/>
        <v>3.0861907384814757E-2</v>
      </c>
      <c r="AF41" s="58">
        <f t="shared" si="38"/>
        <v>5.4675657996732676</v>
      </c>
      <c r="AG41" s="59"/>
      <c r="AH41" s="58">
        <f t="shared" si="39"/>
        <v>4.4843572473848035</v>
      </c>
      <c r="AI41" s="58">
        <f t="shared" si="39"/>
        <v>3.244957629999992</v>
      </c>
      <c r="AJ41" s="58">
        <f t="shared" si="39"/>
        <v>1.239399617384811</v>
      </c>
      <c r="AK41" s="58">
        <f t="shared" si="41"/>
        <v>27.638289034791029</v>
      </c>
      <c r="AL41" s="71"/>
      <c r="BT41" s="8">
        <v>4953944.43</v>
      </c>
      <c r="BU41" s="8">
        <v>1819723.43</v>
      </c>
    </row>
    <row r="42" spans="1:73" ht="12.75" customHeight="1">
      <c r="A42" s="8" t="s">
        <v>109</v>
      </c>
      <c r="B42" s="65"/>
      <c r="C42" s="36" t="s">
        <v>30</v>
      </c>
      <c r="D42" s="36"/>
      <c r="E42" s="58">
        <f>+[14]NYCT!C48+[14]LIRR!C38+[14]MNR!E46+'[14]B&amp;T '!E39+'[14]MTA Bus'!E35+[14]MTAHQ!F37+[14]SIR!B38+[14]FMTAC!E32</f>
        <v>20.317474999999998</v>
      </c>
      <c r="F42" s="58">
        <f>+[14]NYCT!D48+[14]LIRR!D38+[14]MNR!F46+'[14]B&amp;T '!F39+'[14]MTA Bus'!F35+[14]MTAHQ!G37+[14]SIR!C38+[14]FMTAC!F32</f>
        <v>22.069276000000002</v>
      </c>
      <c r="G42" s="58">
        <f t="shared" si="28"/>
        <v>-1.7518010000000039</v>
      </c>
      <c r="H42" s="58">
        <f t="shared" si="29"/>
        <v>-8.622139316032154</v>
      </c>
      <c r="I42" s="59"/>
      <c r="J42" s="58">
        <f>+[14]NYCT!H48+[14]LIRR!H38+[14]MNR!J46+'[14]B&amp;T '!J39+'[14]MTA Bus'!J35+[14]MTAHQ!K37+[14]SIR!G38+[14]FMTAC!J32+'[14]MTA CC'!J38</f>
        <v>0</v>
      </c>
      <c r="K42" s="58">
        <f>+[14]NYCT!I48+[14]LIRR!I38+[14]MNR!K46+'[14]B&amp;T '!K39+'[14]MTA Bus'!K35+[14]MTAHQ!L37+[14]SIR!H38+[14]FMTAC!K32+'[14]MTA CC'!K38</f>
        <v>0</v>
      </c>
      <c r="L42" s="58">
        <f t="shared" si="30"/>
        <v>0</v>
      </c>
      <c r="M42" s="58" t="str">
        <f t="shared" ref="M42:M48" si="42">IF(J42=0,"              -",IF(ABS(L42/J42)&gt;=1,"              *",IF(J42&gt;0,IF(ABS(L42*100/J42)&lt;0.0001, 0, L42*100/J42),IF(ABS(L42*100/J42)&lt;0.0001,0,-L42/J42*100))))</f>
        <v xml:space="preserve">              -</v>
      </c>
      <c r="N42" s="59"/>
      <c r="O42" s="58">
        <f t="shared" si="32"/>
        <v>20.317474999999998</v>
      </c>
      <c r="P42" s="58">
        <f t="shared" si="32"/>
        <v>22.069276000000002</v>
      </c>
      <c r="Q42" s="58">
        <f t="shared" si="33"/>
        <v>-1.7518010000000039</v>
      </c>
      <c r="R42" s="58">
        <f t="shared" si="34"/>
        <v>-8.622139316032154</v>
      </c>
      <c r="S42" s="76"/>
      <c r="T42" s="61"/>
      <c r="U42" s="62"/>
      <c r="V42" s="36" t="s">
        <v>30</v>
      </c>
      <c r="W42" s="36"/>
      <c r="X42" s="58">
        <f>[14]NYCT!S48+[14]LIRR!S38+[14]MNR!X46+'[14]B&amp;T '!X39+'[14]MTA Bus'!V35+[14]MTAHQ!Y37+[14]SIR!Q38+[14]FMTAC!V32+'[14]MTA CC'!V38</f>
        <v>20.317474999999998</v>
      </c>
      <c r="Y42" s="58">
        <f>[14]NYCT!T48+[14]LIRR!T38+[14]MNR!Y46+'[14]B&amp;T '!Y39+'[14]MTA Bus'!W35+[14]MTAHQ!Z37+[14]SIR!R38+[14]FMTAC!W32+'[14]MTA CC'!W38</f>
        <v>22.069276000000002</v>
      </c>
      <c r="Z42" s="58">
        <f t="shared" si="35"/>
        <v>-1.7518010000000039</v>
      </c>
      <c r="AA42" s="58">
        <f t="shared" si="36"/>
        <v>-8.622139316032154</v>
      </c>
      <c r="AB42" s="59"/>
      <c r="AC42" s="58">
        <f>[14]NYCT!X48+[14]LIRR!X38+[14]MNR!AC46+'[14]B&amp;T '!AC39+'[14]MTA Bus'!AA35+[14]MTAHQ!AD37+[14]SIR!V38+[14]FMTAC!AA32+'[14]MTA CC'!AA38</f>
        <v>0</v>
      </c>
      <c r="AD42" s="58">
        <f>[14]NYCT!Y48+[14]LIRR!Y38+[14]MNR!AD46+'[14]B&amp;T '!AD39+'[14]MTA Bus'!AB35+[14]MTAHQ!AE37+[14]SIR!W38+[14]FMTAC!AB32+'[14]MTA CC'!AB38</f>
        <v>0</v>
      </c>
      <c r="AE42" s="58">
        <f t="shared" si="37"/>
        <v>0</v>
      </c>
      <c r="AF42" s="58" t="str">
        <f t="shared" si="38"/>
        <v xml:space="preserve">              -</v>
      </c>
      <c r="AG42" s="59"/>
      <c r="AH42" s="58">
        <f t="shared" si="39"/>
        <v>20.317474999999998</v>
      </c>
      <c r="AI42" s="58">
        <f t="shared" si="39"/>
        <v>22.069276000000002</v>
      </c>
      <c r="AJ42" s="58">
        <f t="shared" si="39"/>
        <v>-1.7518010000000039</v>
      </c>
      <c r="AK42" s="58">
        <f t="shared" si="41"/>
        <v>-8.622139316032154</v>
      </c>
      <c r="AL42" s="71"/>
      <c r="BT42" s="8">
        <v>14106029.592</v>
      </c>
      <c r="BU42" s="8">
        <v>17921294.100000001</v>
      </c>
    </row>
    <row r="43" spans="1:73" ht="12.75" customHeight="1">
      <c r="A43" s="8" t="s">
        <v>110</v>
      </c>
      <c r="B43" s="65"/>
      <c r="C43" s="36" t="s">
        <v>32</v>
      </c>
      <c r="D43" s="36"/>
      <c r="E43" s="58">
        <f>[14]NYCT!C49</f>
        <v>33.533999999999999</v>
      </c>
      <c r="F43" s="58">
        <f>[14]NYCT!D49</f>
        <v>30.318000000000001</v>
      </c>
      <c r="G43" s="58">
        <f t="shared" si="28"/>
        <v>3.2159999999999975</v>
      </c>
      <c r="H43" s="58">
        <f t="shared" si="29"/>
        <v>9.5902665950975052</v>
      </c>
      <c r="I43" s="59"/>
      <c r="J43" s="58">
        <f>+[14]NYCT!H49</f>
        <v>0</v>
      </c>
      <c r="K43" s="58">
        <f>+[14]NYCT!I49</f>
        <v>0</v>
      </c>
      <c r="L43" s="58">
        <f t="shared" si="30"/>
        <v>0</v>
      </c>
      <c r="M43" s="58" t="str">
        <f t="shared" si="42"/>
        <v xml:space="preserve">              -</v>
      </c>
      <c r="N43" s="59"/>
      <c r="O43" s="58">
        <f t="shared" si="32"/>
        <v>33.533999999999999</v>
      </c>
      <c r="P43" s="58">
        <f t="shared" si="32"/>
        <v>30.318000000000001</v>
      </c>
      <c r="Q43" s="58">
        <f t="shared" si="33"/>
        <v>3.2159999999999975</v>
      </c>
      <c r="R43" s="58">
        <f t="shared" si="34"/>
        <v>9.5902665950975052</v>
      </c>
      <c r="S43" s="76"/>
      <c r="T43" s="61"/>
      <c r="U43" s="62"/>
      <c r="V43" s="36" t="s">
        <v>32</v>
      </c>
      <c r="W43" s="36"/>
      <c r="X43" s="58">
        <f>[14]NYCT!S49</f>
        <v>33.533999999999999</v>
      </c>
      <c r="Y43" s="58">
        <f>[14]NYCT!T49</f>
        <v>30.318000000000001</v>
      </c>
      <c r="Z43" s="58">
        <f t="shared" si="35"/>
        <v>3.2159999999999975</v>
      </c>
      <c r="AA43" s="58">
        <f t="shared" si="36"/>
        <v>9.5902665950975052</v>
      </c>
      <c r="AB43" s="59"/>
      <c r="AC43" s="58">
        <f>[14]NYCT!X49</f>
        <v>0</v>
      </c>
      <c r="AD43" s="58">
        <f>[14]NYCT!Y49</f>
        <v>0</v>
      </c>
      <c r="AE43" s="58">
        <f t="shared" si="37"/>
        <v>0</v>
      </c>
      <c r="AF43" s="58" t="str">
        <f t="shared" si="38"/>
        <v xml:space="preserve">              -</v>
      </c>
      <c r="AG43" s="59"/>
      <c r="AH43" s="58">
        <f t="shared" si="39"/>
        <v>33.533999999999999</v>
      </c>
      <c r="AI43" s="58">
        <f t="shared" si="39"/>
        <v>30.318000000000001</v>
      </c>
      <c r="AJ43" s="58">
        <f t="shared" si="39"/>
        <v>3.2159999999999975</v>
      </c>
      <c r="AK43" s="58">
        <f t="shared" si="41"/>
        <v>9.5902665950975052</v>
      </c>
      <c r="AL43" s="71"/>
      <c r="BT43" s="8">
        <v>28743000</v>
      </c>
      <c r="BU43" s="8">
        <v>31323412</v>
      </c>
    </row>
    <row r="44" spans="1:73" ht="12.75" customHeight="1">
      <c r="A44" s="8" t="s">
        <v>111</v>
      </c>
      <c r="B44" s="65"/>
      <c r="C44" s="36" t="s">
        <v>33</v>
      </c>
      <c r="D44" s="36"/>
      <c r="E44" s="58">
        <f>+[14]NYCT!C50+[14]LIRR!C40+[14]MNR!E48+'[14]B&amp;T '!E41+'[14]MTA Bus'!E36+[14]MTAHQ!F38+[14]SIR!B40+[14]FMTAC!E33</f>
        <v>46.660288787335276</v>
      </c>
      <c r="F44" s="58">
        <f>+[14]NYCT!D50+[14]LIRR!D40+[14]MNR!F48+'[14]B&amp;T '!F41+'[14]MTA Bus'!F36+[14]MTAHQ!G38+[14]SIR!C40+[14]FMTAC!F33</f>
        <v>43.550870810000006</v>
      </c>
      <c r="G44" s="58">
        <f t="shared" si="28"/>
        <v>3.1094179773352693</v>
      </c>
      <c r="H44" s="58">
        <f t="shared" si="29"/>
        <v>6.6639492770975739</v>
      </c>
      <c r="I44" s="59"/>
      <c r="J44" s="58">
        <f>+[14]NYCT!H50+[14]LIRR!H40+[14]MNR!J48+'[14]B&amp;T '!J41+'[14]MTA Bus'!J36+[14]MTAHQ!K38+[14]SIR!G40+[14]FMTAC!J33+'[14]MTA CC'!J40</f>
        <v>4.8530125833333333</v>
      </c>
      <c r="K44" s="58">
        <f>+[14]NYCT!I50+[14]LIRR!I40+[14]MNR!K48+'[14]B&amp;T '!K41+'[14]MTA Bus'!K36+[14]MTAHQ!L38+[14]SIR!H40+[14]FMTAC!K33+'[14]MTA CC'!K40</f>
        <v>2.8981503399999995</v>
      </c>
      <c r="L44" s="58">
        <f t="shared" si="30"/>
        <v>1.9548622433333338</v>
      </c>
      <c r="M44" s="58">
        <f t="shared" si="42"/>
        <v>40.281417156157872</v>
      </c>
      <c r="N44" s="59"/>
      <c r="O44" s="58">
        <f t="shared" si="32"/>
        <v>51.513301370668607</v>
      </c>
      <c r="P44" s="58">
        <f t="shared" si="32"/>
        <v>46.449021150000007</v>
      </c>
      <c r="Q44" s="58">
        <f t="shared" si="33"/>
        <v>5.0642802206686</v>
      </c>
      <c r="R44" s="58">
        <f t="shared" si="34"/>
        <v>9.8310146814860779</v>
      </c>
      <c r="S44" s="76"/>
      <c r="T44" s="61"/>
      <c r="U44" s="62"/>
      <c r="V44" s="36" t="s">
        <v>33</v>
      </c>
      <c r="W44" s="36"/>
      <c r="X44" s="58">
        <f>[14]NYCT!S50+[14]LIRR!S40+[14]MNR!X48+'[14]B&amp;T '!X41+'[14]MTA Bus'!V36+[14]MTAHQ!Y38+[14]SIR!Q40+[14]FMTAC!V33+'[14]MTA CC'!V40</f>
        <v>46.660288787335276</v>
      </c>
      <c r="Y44" s="58">
        <f>[14]NYCT!T50+[14]LIRR!T40+[14]MNR!Y48+'[14]B&amp;T '!Y41+'[14]MTA Bus'!W36+[14]MTAHQ!Z38+[14]SIR!R40+[14]FMTAC!W33+'[14]MTA CC'!W40</f>
        <v>43.550870810000006</v>
      </c>
      <c r="Z44" s="58">
        <f t="shared" si="35"/>
        <v>3.1094179773352693</v>
      </c>
      <c r="AA44" s="58">
        <f t="shared" si="36"/>
        <v>6.6639492770975739</v>
      </c>
      <c r="AB44" s="59"/>
      <c r="AC44" s="58">
        <f>[14]NYCT!X50+[14]LIRR!X40+[14]MNR!AC48+'[14]B&amp;T '!AC41+'[14]MTA Bus'!AA36+[14]MTAHQ!AD38+[14]SIR!V40+[14]FMTAC!AA33+'[14]MTA CC'!AA40</f>
        <v>4.8530125833333333</v>
      </c>
      <c r="AD44" s="58">
        <f>[14]NYCT!Y50+[14]LIRR!Y40+[14]MNR!AD48+'[14]B&amp;T '!AD41+'[14]MTA Bus'!AB36+[14]MTAHQ!AE38+[14]SIR!W40+[14]FMTAC!AB33+'[14]MTA CC'!AB40</f>
        <v>2.8981503399999995</v>
      </c>
      <c r="AE44" s="58">
        <f t="shared" si="37"/>
        <v>1.9548622433333338</v>
      </c>
      <c r="AF44" s="58">
        <f t="shared" si="38"/>
        <v>40.281417156157872</v>
      </c>
      <c r="AG44" s="59"/>
      <c r="AH44" s="58">
        <f t="shared" si="39"/>
        <v>51.513301370668607</v>
      </c>
      <c r="AI44" s="58">
        <f t="shared" si="39"/>
        <v>46.449021150000007</v>
      </c>
      <c r="AJ44" s="58">
        <f t="shared" si="39"/>
        <v>5.0642802206686035</v>
      </c>
      <c r="AK44" s="58">
        <f t="shared" si="41"/>
        <v>9.831014681486085</v>
      </c>
      <c r="AL44" s="71"/>
      <c r="BT44" s="8">
        <v>57823705.541000001</v>
      </c>
      <c r="BU44" s="8">
        <v>49144556.729999997</v>
      </c>
    </row>
    <row r="45" spans="1:73" ht="12.75" customHeight="1">
      <c r="A45" s="8" t="s">
        <v>112</v>
      </c>
      <c r="B45" s="65"/>
      <c r="C45" s="36" t="s">
        <v>34</v>
      </c>
      <c r="D45" s="36"/>
      <c r="E45" s="58">
        <f>+[14]NYCT!C51+[14]LIRR!C41+[14]MNR!E49+'[14]B&amp;T '!E42+'[14]MTA Bus'!E37+[14]MTAHQ!F39+[14]SIR!B41+[14]FMTAC!E34</f>
        <v>28.248000929980677</v>
      </c>
      <c r="F45" s="58">
        <f>+[14]NYCT!D51+[14]LIRR!D41+[14]MNR!F49+'[14]B&amp;T '!F42+'[14]MTA Bus'!F37+[14]MTAHQ!G39+[14]SIR!C41+[14]FMTAC!F34</f>
        <v>21.058445502000001</v>
      </c>
      <c r="G45" s="58">
        <f t="shared" si="28"/>
        <v>7.1895554279806753</v>
      </c>
      <c r="H45" s="58">
        <f t="shared" si="29"/>
        <v>25.45155476949212</v>
      </c>
      <c r="I45" s="59"/>
      <c r="J45" s="58">
        <f>+[14]NYCT!H51+[14]LIRR!H41+[14]MNR!J49+'[14]B&amp;T '!J42+'[14]MTA Bus'!J37+[14]MTAHQ!K39+[14]SIR!G41+[14]FMTAC!J34+'[14]MTA CC'!J41</f>
        <v>3.662077879951902</v>
      </c>
      <c r="K45" s="58">
        <f>+[14]NYCT!I51+[14]LIRR!I41+[14]MNR!K49+'[14]B&amp;T '!K42+'[14]MTA Bus'!K37+[14]MTAHQ!L39+[14]SIR!H41+[14]FMTAC!K34+'[14]MTA CC'!K41</f>
        <v>6.480437999999987E-2</v>
      </c>
      <c r="L45" s="58">
        <f t="shared" si="30"/>
        <v>3.597273499951902</v>
      </c>
      <c r="M45" s="58">
        <f t="shared" si="42"/>
        <v>98.230393177742812</v>
      </c>
      <c r="N45" s="59"/>
      <c r="O45" s="58">
        <f t="shared" si="32"/>
        <v>31.910078809932578</v>
      </c>
      <c r="P45" s="58">
        <f t="shared" si="32"/>
        <v>21.123249882</v>
      </c>
      <c r="Q45" s="58">
        <f t="shared" si="33"/>
        <v>10.786828927932579</v>
      </c>
      <c r="R45" s="58">
        <f t="shared" si="34"/>
        <v>33.80383042042186</v>
      </c>
      <c r="S45" s="76"/>
      <c r="T45" s="61"/>
      <c r="U45" s="62"/>
      <c r="V45" s="36" t="s">
        <v>34</v>
      </c>
      <c r="W45" s="36"/>
      <c r="X45" s="58">
        <f>[14]NYCT!S51+[14]LIRR!S41+[14]MNR!X49+'[14]B&amp;T '!X42+'[14]MTA Bus'!V37+[14]MTAHQ!Y39+[14]SIR!Q41+[14]FMTAC!V34+'[14]MTA CC'!V41</f>
        <v>28.248000929980677</v>
      </c>
      <c r="Y45" s="58">
        <f>[14]NYCT!T51+[14]LIRR!T41+[14]MNR!Y49+'[14]B&amp;T '!Y42+'[14]MTA Bus'!W37+[14]MTAHQ!Z39+[14]SIR!R41+[14]FMTAC!W34+'[14]MTA CC'!W41</f>
        <v>21.058445502000001</v>
      </c>
      <c r="Z45" s="58">
        <f t="shared" si="35"/>
        <v>7.1895554279806753</v>
      </c>
      <c r="AA45" s="58">
        <f t="shared" si="36"/>
        <v>25.45155476949212</v>
      </c>
      <c r="AB45" s="59"/>
      <c r="AC45" s="58">
        <f>[14]NYCT!X51+[14]LIRR!X41+[14]MNR!AC49+'[14]B&amp;T '!AC42+'[14]MTA Bus'!AA37+[14]MTAHQ!AD39+[14]SIR!V41+[14]FMTAC!AA34+'[14]MTA CC'!AA41</f>
        <v>3.662077879951902</v>
      </c>
      <c r="AD45" s="58">
        <f>[14]NYCT!Y51+[14]LIRR!Y41+[14]MNR!AD49+'[14]B&amp;T '!AD42+'[14]MTA Bus'!AB37+[14]MTAHQ!AE39+[14]SIR!W41+[14]FMTAC!AB34+'[14]MTA CC'!AB41</f>
        <v>6.480437999999987E-2</v>
      </c>
      <c r="AE45" s="58">
        <f t="shared" si="37"/>
        <v>3.597273499951902</v>
      </c>
      <c r="AF45" s="58">
        <f t="shared" si="38"/>
        <v>98.230393177742812</v>
      </c>
      <c r="AG45" s="59"/>
      <c r="AH45" s="58">
        <f t="shared" si="39"/>
        <v>31.910078809932578</v>
      </c>
      <c r="AI45" s="58">
        <f t="shared" si="39"/>
        <v>21.123249882</v>
      </c>
      <c r="AJ45" s="58">
        <f t="shared" si="39"/>
        <v>10.786828927932577</v>
      </c>
      <c r="AK45" s="58">
        <f t="shared" si="41"/>
        <v>33.803830420421853</v>
      </c>
      <c r="AL45" s="71"/>
      <c r="BT45" s="8">
        <v>19849117.296</v>
      </c>
      <c r="BU45" s="8">
        <v>18043102.18</v>
      </c>
    </row>
    <row r="46" spans="1:73" ht="12.75" customHeight="1">
      <c r="A46" s="8" t="s">
        <v>113</v>
      </c>
      <c r="B46" s="65"/>
      <c r="C46" s="36" t="s">
        <v>35</v>
      </c>
      <c r="D46" s="36"/>
      <c r="E46" s="58">
        <f>+[14]NYCT!C52+[14]LIRR!C42+[14]MNR!E50+'[14]B&amp;T '!E43+'[14]MTA Bus'!E38+[14]MTAHQ!F40+[14]SIR!B42+[14]FMTAC!E35</f>
        <v>48.559055971608736</v>
      </c>
      <c r="F46" s="58">
        <f>+[14]NYCT!D52+[14]LIRR!D42+[14]MNR!F50+'[14]B&amp;T '!F43+'[14]MTA Bus'!F38+[14]MTAHQ!G40+[14]SIR!C42+[14]FMTAC!F35</f>
        <v>41.952552110000013</v>
      </c>
      <c r="G46" s="58">
        <f t="shared" si="28"/>
        <v>6.6065038616087222</v>
      </c>
      <c r="H46" s="58">
        <f t="shared" si="29"/>
        <v>13.605091222266307</v>
      </c>
      <c r="I46" s="59"/>
      <c r="J46" s="58">
        <f>+[14]NYCT!H52+[14]LIRR!H42+[14]MNR!J50+'[14]B&amp;T '!J43+'[14]MTA Bus'!J38+[14]MTAHQ!K40+[14]SIR!G42+[14]FMTAC!J35+'[14]MTA CC'!J42</f>
        <v>13.289593624616668</v>
      </c>
      <c r="K46" s="58">
        <f>+[14]NYCT!I52+[14]LIRR!I42+[14]MNR!K50+'[14]B&amp;T '!K43+'[14]MTA Bus'!K38+[14]MTAHQ!L40+[14]SIR!H42+[14]FMTAC!K35+'[14]MTA CC'!K42</f>
        <v>4.4673693099999996</v>
      </c>
      <c r="L46" s="58">
        <f t="shared" si="30"/>
        <v>8.822224314616669</v>
      </c>
      <c r="M46" s="58">
        <f t="shared" si="42"/>
        <v>66.384455114376323</v>
      </c>
      <c r="N46" s="59"/>
      <c r="O46" s="58">
        <f t="shared" si="32"/>
        <v>61.8486495962254</v>
      </c>
      <c r="P46" s="58">
        <f t="shared" si="32"/>
        <v>46.419921420000016</v>
      </c>
      <c r="Q46" s="58">
        <f t="shared" si="33"/>
        <v>15.428728176225384</v>
      </c>
      <c r="R46" s="58">
        <f t="shared" si="34"/>
        <v>24.945941870923232</v>
      </c>
      <c r="S46" s="76"/>
      <c r="T46" s="61"/>
      <c r="U46" s="62"/>
      <c r="V46" s="36" t="s">
        <v>35</v>
      </c>
      <c r="W46" s="36"/>
      <c r="X46" s="58">
        <f>[14]NYCT!S52+[14]LIRR!S42+[14]MNR!X50+'[14]B&amp;T '!X43+'[14]MTA Bus'!V38+[14]MTAHQ!Y40+[14]SIR!Q42+[14]FMTAC!V35+'[14]MTA CC'!V42</f>
        <v>48.559055971608736</v>
      </c>
      <c r="Y46" s="58">
        <f>[14]NYCT!T52+[14]LIRR!T42+[14]MNR!Y50+'[14]B&amp;T '!Y43+'[14]MTA Bus'!W38+[14]MTAHQ!Z40+[14]SIR!R42+[14]FMTAC!W35+'[14]MTA CC'!W42</f>
        <v>41.952552110000013</v>
      </c>
      <c r="Z46" s="58">
        <f t="shared" si="35"/>
        <v>6.6065038616087222</v>
      </c>
      <c r="AA46" s="58">
        <f t="shared" si="36"/>
        <v>13.605091222266307</v>
      </c>
      <c r="AB46" s="59"/>
      <c r="AC46" s="58">
        <f>[14]NYCT!X52+[14]LIRR!X42+[14]MNR!AC50+'[14]B&amp;T '!AC43+'[14]MTA Bus'!AA38+[14]MTAHQ!AD40+[14]SIR!V42+[14]FMTAC!AA35+'[14]MTA CC'!AA42</f>
        <v>13.289593624616668</v>
      </c>
      <c r="AD46" s="58">
        <f>[14]NYCT!Y52+[14]LIRR!Y42+[14]MNR!AD50+'[14]B&amp;T '!AD43+'[14]MTA Bus'!AB38+[14]MTAHQ!AE40+[14]SIR!W42+[14]FMTAC!AB35+'[14]MTA CC'!AB42</f>
        <v>4.4673693099999996</v>
      </c>
      <c r="AE46" s="58">
        <f t="shared" si="37"/>
        <v>8.822224314616669</v>
      </c>
      <c r="AF46" s="58">
        <f t="shared" si="38"/>
        <v>66.384455114376323</v>
      </c>
      <c r="AG46" s="59"/>
      <c r="AH46" s="58">
        <f t="shared" si="39"/>
        <v>61.8486495962254</v>
      </c>
      <c r="AI46" s="58">
        <f t="shared" si="39"/>
        <v>46.419921420000016</v>
      </c>
      <c r="AJ46" s="58">
        <f t="shared" si="39"/>
        <v>15.428728176225391</v>
      </c>
      <c r="AK46" s="58">
        <f t="shared" si="41"/>
        <v>24.945941870923242</v>
      </c>
      <c r="AL46" s="71"/>
      <c r="BT46" s="8">
        <v>59705712.715999998</v>
      </c>
      <c r="BU46" s="8">
        <v>47020939.920000002</v>
      </c>
    </row>
    <row r="47" spans="1:73" ht="15.75" thickBot="1">
      <c r="A47" s="8" t="s">
        <v>114</v>
      </c>
      <c r="B47" s="65"/>
      <c r="C47" s="36" t="s">
        <v>36</v>
      </c>
      <c r="D47" s="36"/>
      <c r="E47" s="58">
        <f>[14]NYCT!C53+[14]LIRR!C43+[14]MNR!E51+'[14]B&amp;T '!E44+'[14]MTA Bus'!E39+[14]MTAHQ!F44+[14]SIR!B43+[14]FMTAC!E36+'[14]MTA CC'!E43</f>
        <v>18.176079338120065</v>
      </c>
      <c r="F47" s="58">
        <f>[14]NYCT!D53+[14]LIRR!D43+[14]MNR!F51+'[14]B&amp;T '!F44+'[14]MTA Bus'!F39+[14]MTAHQ!G44+[14]SIR!C43+[14]FMTAC!F36+'[14]MTA CC'!F43</f>
        <v>16.923177880000001</v>
      </c>
      <c r="G47" s="58">
        <f t="shared" si="28"/>
        <v>1.2529014581200641</v>
      </c>
      <c r="H47" s="58">
        <f t="shared" si="29"/>
        <v>6.8931337436033147</v>
      </c>
      <c r="I47" s="59"/>
      <c r="J47" s="58">
        <f>+[14]NYCT!H53+[14]LIRR!H43+[14]MNR!J51+'[14]B&amp;T '!J44+'[14]MTA Bus'!J39+[14]MTAHQ!K43+[14]SIR!G43+[14]FMTAC!J36+'[14]MTA CC'!J43</f>
        <v>0.22389426073805271</v>
      </c>
      <c r="K47" s="58">
        <f>+[14]NYCT!I53+[14]LIRR!I43+[14]MNR!K51+'[14]B&amp;T '!K44+'[14]MTA Bus'!K39+[14]MTAHQ!L43+[14]SIR!H43+[14]FMTAC!K36+'[14]MTA CC'!K43</f>
        <v>0.54817764000000002</v>
      </c>
      <c r="L47" s="58">
        <f t="shared" si="30"/>
        <v>-0.32428337926194728</v>
      </c>
      <c r="M47" s="58" t="str">
        <f t="shared" si="42"/>
        <v xml:space="preserve">              *</v>
      </c>
      <c r="N47" s="59"/>
      <c r="O47" s="58">
        <f t="shared" si="32"/>
        <v>18.399973598858118</v>
      </c>
      <c r="P47" s="58">
        <f t="shared" si="32"/>
        <v>17.471355519999999</v>
      </c>
      <c r="Q47" s="58">
        <f t="shared" si="33"/>
        <v>0.92861807885811842</v>
      </c>
      <c r="R47" s="58">
        <f t="shared" si="34"/>
        <v>5.0468446265365694</v>
      </c>
      <c r="S47" s="76"/>
      <c r="T47" s="61"/>
      <c r="U47" s="62"/>
      <c r="V47" s="36" t="s">
        <v>36</v>
      </c>
      <c r="W47" s="36"/>
      <c r="X47" s="58">
        <f>[14]NYCT!S53+[14]LIRR!S43+[14]MNR!X51+'[14]B&amp;T '!X44+'[14]MTA Bus'!V39+[14]MTAHQ!Y44+[14]SIR!Q43+[14]FMTAC!V36+'[14]MTA CC'!V43</f>
        <v>18.176079338120065</v>
      </c>
      <c r="Y47" s="58">
        <f>[14]NYCT!T53+[14]LIRR!T43+[14]MNR!Y51+'[14]B&amp;T '!Y44+'[14]MTA Bus'!W39+[14]MTAHQ!Z44+[14]SIR!R43+[14]FMTAC!W36+'[14]MTA CC'!W43</f>
        <v>16.923177880000001</v>
      </c>
      <c r="Z47" s="58">
        <f t="shared" si="35"/>
        <v>1.2529014581200641</v>
      </c>
      <c r="AA47" s="58">
        <f t="shared" si="36"/>
        <v>6.8931337436033147</v>
      </c>
      <c r="AB47" s="59"/>
      <c r="AC47" s="58">
        <f>[14]NYCT!X53+[14]LIRR!X43+[14]MNR!AC51+'[14]B&amp;T '!AC44+'[14]MTA Bus'!AA39+[14]MTAHQ!AD44+[14]SIR!V43+[14]FMTAC!AA36+'[14]MTA CC'!AA43</f>
        <v>0.22389426073805271</v>
      </c>
      <c r="AD47" s="58">
        <f>[14]NYCT!Y53+[14]LIRR!Y43+[14]MNR!AD51+'[14]B&amp;T '!AD44+'[14]MTA Bus'!AB39+[14]MTAHQ!AE44+[14]SIR!W43+[14]FMTAC!AB36+'[14]MTA CC'!AB43</f>
        <v>0.54817764000000002</v>
      </c>
      <c r="AE47" s="58">
        <f t="shared" si="37"/>
        <v>-0.32428337926194728</v>
      </c>
      <c r="AF47" s="58" t="str">
        <f t="shared" si="38"/>
        <v xml:space="preserve">              *</v>
      </c>
      <c r="AG47" s="59"/>
      <c r="AH47" s="58">
        <f t="shared" si="39"/>
        <v>18.399973598858118</v>
      </c>
      <c r="AI47" s="58">
        <f t="shared" si="39"/>
        <v>17.471355519999999</v>
      </c>
      <c r="AJ47" s="58">
        <f t="shared" si="39"/>
        <v>0.92861807885811687</v>
      </c>
      <c r="AK47" s="58">
        <f t="shared" si="41"/>
        <v>5.0468446265365614</v>
      </c>
      <c r="AL47" s="71"/>
      <c r="BT47" s="8">
        <v>14645883.703</v>
      </c>
      <c r="BU47" s="8">
        <v>12359719.810000001</v>
      </c>
    </row>
    <row r="48" spans="1:73" s="72" customFormat="1" ht="12.75" customHeight="1">
      <c r="B48" s="65"/>
      <c r="C48" s="45" t="s">
        <v>37</v>
      </c>
      <c r="D48" s="45"/>
      <c r="E48" s="73">
        <f>E35+E38+SUM(E41:E47)</f>
        <v>259.90152825878789</v>
      </c>
      <c r="F48" s="73">
        <f>F35+F38+SUM(F41:F47)</f>
        <v>224.47564838200003</v>
      </c>
      <c r="G48" s="73">
        <f t="shared" si="28"/>
        <v>35.42587987678786</v>
      </c>
      <c r="H48" s="74">
        <f t="shared" si="29"/>
        <v>13.630500795483501</v>
      </c>
      <c r="I48" s="75"/>
      <c r="J48" s="73">
        <f>J35+J38+SUM(J41:J47)+0.003</f>
        <v>22.61703259602476</v>
      </c>
      <c r="K48" s="73">
        <f>K35+K38+SUM(K41:K47)</f>
        <v>8.6343230099999904</v>
      </c>
      <c r="L48" s="73">
        <f t="shared" si="30"/>
        <v>13.98270958602477</v>
      </c>
      <c r="M48" s="74">
        <f t="shared" si="42"/>
        <v>61.82380259947282</v>
      </c>
      <c r="N48" s="75"/>
      <c r="O48" s="73">
        <f>O35+O38+SUM(O41:O47)</f>
        <v>282.51556085481263</v>
      </c>
      <c r="P48" s="73">
        <f>P35+P38+SUM(P41:P47)</f>
        <v>233.10997139200001</v>
      </c>
      <c r="Q48" s="73">
        <f t="shared" si="33"/>
        <v>49.405589462812628</v>
      </c>
      <c r="R48" s="74">
        <f t="shared" si="34"/>
        <v>17.487740963126143</v>
      </c>
      <c r="S48" s="76"/>
      <c r="T48" s="61"/>
      <c r="U48" s="62"/>
      <c r="V48" s="45" t="s">
        <v>37</v>
      </c>
      <c r="W48" s="45"/>
      <c r="X48" s="73">
        <f>X35+X38+SUM(X41:X47)</f>
        <v>259.90152825878789</v>
      </c>
      <c r="Y48" s="73">
        <f>Y35+Y38+SUM(Y41:Y47)</f>
        <v>224.47564838200003</v>
      </c>
      <c r="Z48" s="73">
        <f t="shared" si="35"/>
        <v>35.42587987678786</v>
      </c>
      <c r="AA48" s="74">
        <f t="shared" si="36"/>
        <v>13.630500795483501</v>
      </c>
      <c r="AB48" s="75"/>
      <c r="AC48" s="73">
        <f>AC35+AC38+SUM(AC41:AC47)</f>
        <v>22.614617762691427</v>
      </c>
      <c r="AD48" s="73">
        <f>AD35+AD38+SUM(AD41:AD47)</f>
        <v>8.6365011599999892</v>
      </c>
      <c r="AE48" s="73">
        <f t="shared" si="37"/>
        <v>13.978116602691438</v>
      </c>
      <c r="AF48" s="74">
        <f t="shared" si="38"/>
        <v>61.810094467976825</v>
      </c>
      <c r="AG48" s="75"/>
      <c r="AH48" s="73">
        <f>AH35+AH38+SUM(AH41:AH47)</f>
        <v>282.5161460214793</v>
      </c>
      <c r="AI48" s="73">
        <f>AI35+AI38+SUM(AI41:AI47)</f>
        <v>233.112149542</v>
      </c>
      <c r="AJ48" s="73">
        <f>AH48-AI48</f>
        <v>49.403996479479304</v>
      </c>
      <c r="AK48" s="74">
        <f t="shared" si="41"/>
        <v>17.487140885648067</v>
      </c>
      <c r="AL48" s="71"/>
      <c r="BN48" s="66"/>
      <c r="BO48" s="77"/>
      <c r="BP48" s="77"/>
      <c r="BQ48" s="77"/>
      <c r="BR48" s="77"/>
      <c r="BS48" s="78"/>
    </row>
    <row r="49" spans="1:73" s="79" customFormat="1" ht="12.75" customHeight="1">
      <c r="B49" s="99"/>
      <c r="C49" s="81" t="s">
        <v>94</v>
      </c>
      <c r="E49" s="83">
        <f>[14]NYCT!C54+[14]LIRR!C44+[14]MNR!E52+'[14]B&amp;T '!E45+'[14]MTA Bus'!E40+[14]MTAHQ!F46+[14]SIR!B44+[14]FMTAC!E37+'[14]MTA CC'!E44</f>
        <v>259.90152825878795</v>
      </c>
      <c r="F49" s="83">
        <f>[14]NYCT!D54+[14]LIRR!D44+[14]MNR!F52+'[14]B&amp;T '!F45+'[14]MTA Bus'!F40+[14]MTAHQ!G46+[14]SIR!C44+[14]FMTAC!F37+'[14]MTA CC'!F44</f>
        <v>224.47564838200003</v>
      </c>
      <c r="G49" s="100"/>
      <c r="H49" s="101"/>
      <c r="I49" s="101"/>
      <c r="J49" s="83">
        <f>+[14]NYCT!H54+[14]LIRR!H44+[14]MNR!J52+'[14]B&amp;T '!J45+'[14]MTA Bus'!J40+[14]MTAHQ!K46+[14]SIR!G44+[14]FMTAC!J37+'[14]MTA CC'!J44</f>
        <v>22.614617762691427</v>
      </c>
      <c r="K49" s="83">
        <f>+[14]NYCT!I54+[14]LIRR!I44+[14]MNR!K52+'[14]B&amp;T '!K45+'[14]MTA Bus'!K40+[14]MTAHQ!L46+[14]SIR!H44+[14]FMTAC!K37+'[14]MTA CC'!K44</f>
        <v>8.6365011599999892</v>
      </c>
      <c r="L49" s="100"/>
      <c r="M49" s="101"/>
      <c r="O49" s="102"/>
      <c r="P49" s="102"/>
      <c r="Q49" s="100"/>
      <c r="R49" s="103"/>
      <c r="S49" s="87"/>
      <c r="T49" s="88"/>
      <c r="U49" s="89"/>
      <c r="V49" s="81" t="s">
        <v>94</v>
      </c>
      <c r="X49" s="83">
        <f>[14]NYCT!S54+[14]LIRR!S44+[14]MNR!X52+'[14]B&amp;T '!X45+'[14]MTA Bus'!V40+[14]MTAHQ!Y46+[14]SIR!Q44+[14]FMTAC!V37+'[14]MTA CC'!V44</f>
        <v>259.90152825878795</v>
      </c>
      <c r="Y49" s="83">
        <f>[14]NYCT!T54+[14]LIRR!T44+[14]MNR!Y52+'[14]B&amp;T '!Y45+'[14]MTA Bus'!W40+[14]MTAHQ!Z46+[14]SIR!R44+[14]FMTAC!W37+'[14]MTA CC'!W44</f>
        <v>224.47564838200003</v>
      </c>
      <c r="Z49" s="100"/>
      <c r="AC49" s="83">
        <f>[14]NYCT!X54+[14]LIRR!X44+[14]MNR!AC52+'[14]B&amp;T '!AC45+'[14]MTA Bus'!AA40+[14]MTAHQ!AD46+[14]SIR!V44+[14]FMTAC!AA37+'[14]MTA CC'!AA44</f>
        <v>22.614617762691427</v>
      </c>
      <c r="AD49" s="83">
        <f>[14]NYCT!Y54+[14]LIRR!Y44+[14]MNR!AD52+'[14]B&amp;T '!AD45+'[14]MTA Bus'!AB40+[14]MTAHQ!AE46+[14]SIR!W44+[14]FMTAC!AB37+'[14]MTA CC'!AB44</f>
        <v>8.6365011599999892</v>
      </c>
      <c r="AE49" s="102"/>
      <c r="AH49" s="102"/>
      <c r="AI49" s="102"/>
      <c r="AJ49" s="102"/>
      <c r="AK49" s="85"/>
      <c r="AL49" s="90"/>
    </row>
    <row r="50" spans="1:73" ht="15">
      <c r="B50" s="65"/>
      <c r="C50" s="56" t="s">
        <v>38</v>
      </c>
      <c r="D50" s="36"/>
      <c r="E50" s="94"/>
      <c r="F50" s="94"/>
      <c r="G50" s="94"/>
      <c r="H50" s="58"/>
      <c r="I50" s="59"/>
      <c r="J50" s="94"/>
      <c r="K50" s="94"/>
      <c r="L50" s="94"/>
      <c r="M50" s="58"/>
      <c r="N50" s="59"/>
      <c r="O50" s="94"/>
      <c r="P50" s="94"/>
      <c r="Q50" s="94"/>
      <c r="R50" s="58"/>
      <c r="S50" s="76"/>
      <c r="T50" s="61"/>
      <c r="U50" s="62"/>
      <c r="V50" s="56" t="s">
        <v>38</v>
      </c>
      <c r="W50" s="36"/>
      <c r="X50" s="94"/>
      <c r="Y50" s="94"/>
      <c r="Z50" s="94"/>
      <c r="AA50" s="58"/>
      <c r="AB50" s="59"/>
      <c r="AC50" s="94"/>
      <c r="AD50" s="94"/>
      <c r="AE50" s="94"/>
      <c r="AF50" s="58"/>
      <c r="AG50" s="59"/>
      <c r="AH50" s="94"/>
      <c r="AI50" s="94"/>
      <c r="AJ50" s="94"/>
      <c r="AK50" s="58"/>
      <c r="AL50" s="71"/>
    </row>
    <row r="51" spans="1:73" ht="12.75" hidden="1" customHeight="1">
      <c r="A51" s="8" t="s">
        <v>115</v>
      </c>
      <c r="B51" s="65"/>
      <c r="C51" s="36" t="s">
        <v>39</v>
      </c>
      <c r="D51" s="36"/>
      <c r="E51" s="58">
        <f>'[14]B&amp;T '!O90+'[14]B&amp;T '!O91</f>
        <v>3.7340079999999998</v>
      </c>
      <c r="F51" s="58">
        <f>'[14]B&amp;T '!P90+'[14]B&amp;T '!P91</f>
        <v>2.5210000000000004</v>
      </c>
      <c r="G51" s="58">
        <f t="shared" ref="G51:G58" si="43">E51-F51</f>
        <v>1.2130079999999994</v>
      </c>
      <c r="H51" s="58">
        <f t="shared" ref="H51:H58" si="44">IF(E51=0,"              -",IF(ABS(G51/E51)&gt;=1,"              *",IF(E51&gt;0,IF(ABS(G51*100/E51)&lt;0.0001, 0, G51*100/E51),IF(ABS(G51*100/E51)&lt;0.0001,0,-G51/E51*100))))</f>
        <v>32.485415135693323</v>
      </c>
      <c r="I51" s="59"/>
      <c r="J51" s="58">
        <v>0</v>
      </c>
      <c r="K51" s="58">
        <v>0</v>
      </c>
      <c r="L51" s="58">
        <f t="shared" ref="L51:L58" si="45">J51-K51</f>
        <v>0</v>
      </c>
      <c r="M51" s="58" t="str">
        <f t="shared" ref="M51:M58" si="46">IF(J51=0,"              -",IF(ABS(L51/J51)&gt;=1,"              *",IF(J51&gt;0,IF(ABS(L51*100/J51)&lt;0.0001, 0, L51*100/J51),IF(ABS(L51*100/J51)&lt;0.0001,0,-L51/J51*100))))</f>
        <v xml:space="preserve">              -</v>
      </c>
      <c r="N51" s="59"/>
      <c r="O51" s="58">
        <f t="shared" ref="O51:P54" si="47">E51+J51</f>
        <v>3.7340079999999998</v>
      </c>
      <c r="P51" s="58">
        <f t="shared" si="47"/>
        <v>2.5210000000000004</v>
      </c>
      <c r="Q51" s="58">
        <f t="shared" ref="Q51:Q58" si="48">O51-P51</f>
        <v>1.2130079999999994</v>
      </c>
      <c r="R51" s="58">
        <f t="shared" ref="R51:R58" si="49">IF(O51=0,"              -",IF(ABS(Q51/O51)&gt;=1,"              *",IF(O51&gt;0,IF(ABS(Q51*100/O51)&lt;0.0001, 0, Q51*100/O51),IF(ABS(Q51*100/O51)&lt;0.0001,0,-Q51/O51*100))))</f>
        <v>32.485415135693323</v>
      </c>
      <c r="S51" s="76"/>
      <c r="T51" s="61"/>
      <c r="U51" s="62"/>
      <c r="V51" s="36" t="s">
        <v>39</v>
      </c>
      <c r="W51" s="36"/>
      <c r="X51" s="58">
        <f>'[14]B&amp;T '!AH90+'[14]B&amp;T '!AH91</f>
        <v>3.7340079999999998</v>
      </c>
      <c r="Y51" s="58">
        <f>'[14]B&amp;T '!AI90+'[14]B&amp;T '!AI91</f>
        <v>2.5210000000000004</v>
      </c>
      <c r="Z51" s="58">
        <f t="shared" ref="Z51:Z58" si="50">X51-Y51</f>
        <v>1.2130079999999994</v>
      </c>
      <c r="AA51" s="58">
        <f t="shared" ref="AA51:AA58" si="51">IF(X51=0,"              -",IF(ABS(Z51/X51)&gt;=1,"              *",IF(X51&gt;0,IF(ABS(Z51*100/X51)&lt;0.0001, 0, Z51*100/X51),IF(ABS(Z51*100/X51)&lt;0.0001,0,-Z51/X51*100))))</f>
        <v>32.485415135693323</v>
      </c>
      <c r="AB51" s="59"/>
      <c r="AC51" s="58">
        <f>J51</f>
        <v>0</v>
      </c>
      <c r="AD51" s="58">
        <f>K51</f>
        <v>0</v>
      </c>
      <c r="AE51" s="58">
        <f t="shared" ref="AE51:AE58" si="52">AC51-AD51</f>
        <v>0</v>
      </c>
      <c r="AF51" s="58" t="str">
        <f t="shared" ref="AF51:AF58" si="53">IF(AC51=0,"              -",IF(ABS(AE51/AC51)&gt;=1,"              *",IF(AC51&gt;0,IF(ABS(AE51*100/AC51)&lt;0.0001, 0, AE51*100/AC51),IF(ABS(AE51*100/AC51)&lt;0.0001,0,-AE51/AC51*100))))</f>
        <v xml:space="preserve">              -</v>
      </c>
      <c r="AG51" s="59"/>
      <c r="AH51" s="58">
        <f t="shared" ref="AH51:AJ54" si="54">X51+AC51</f>
        <v>3.7340079999999998</v>
      </c>
      <c r="AI51" s="58">
        <f t="shared" si="54"/>
        <v>2.5210000000000004</v>
      </c>
      <c r="AJ51" s="58">
        <f t="shared" si="54"/>
        <v>1.2130079999999994</v>
      </c>
      <c r="AK51" s="58">
        <f t="shared" ref="AK51:AK58" si="55">IF(AH51=0,"              -",IF(ABS(AJ51/AH51)&gt;=1,"              *",IF(AH51&gt;0,IF(ABS(AJ51*100/AH51)&lt;0.0001, 0, AJ51*100/AH51),IF(ABS(AJ51*100/AH51)&lt;0.0001,0,-AJ51/AH51*100))))</f>
        <v>32.485415135693323</v>
      </c>
      <c r="AL51" s="71"/>
      <c r="BT51" s="8">
        <v>2081203.561</v>
      </c>
      <c r="BU51" s="8">
        <v>979000</v>
      </c>
    </row>
    <row r="52" spans="1:73" ht="12.75" hidden="1" customHeight="1">
      <c r="A52" s="8" t="s">
        <v>116</v>
      </c>
      <c r="B52" s="65"/>
      <c r="C52" s="36" t="s">
        <v>117</v>
      </c>
      <c r="D52" s="36"/>
      <c r="E52" s="58">
        <v>0</v>
      </c>
      <c r="F52" s="58">
        <v>0</v>
      </c>
      <c r="G52" s="58">
        <f>E52-F52</f>
        <v>0</v>
      </c>
      <c r="H52" s="58" t="str">
        <f>IF(E52=0,"              -",IF(ABS(G52/E52)&gt;=1,"              *",IF(E52&gt;0,IF(ABS(G52*100/E52)&lt;0.0001, 0, G52*100/E52),IF(ABS(G52*100/E52)&lt;0.0001,0,-G52/E52*100))))</f>
        <v xml:space="preserve">              -</v>
      </c>
      <c r="I52" s="59"/>
      <c r="J52" s="58">
        <v>0</v>
      </c>
      <c r="K52" s="58">
        <v>0</v>
      </c>
      <c r="L52" s="58">
        <f>J52-K52</f>
        <v>0</v>
      </c>
      <c r="M52" s="58" t="str">
        <f>IF(J52=0,"              -",IF(ABS(L52/J52)&gt;=1,"              *",IF(J52&gt;0,IF(ABS(L52*100/J52)&lt;0.0001, 0, L52*100/J52),IF(ABS(L52*100/J52)&lt;0.0001,0,-L52/J52*100))))</f>
        <v xml:space="preserve">              -</v>
      </c>
      <c r="N52" s="59"/>
      <c r="O52" s="58">
        <f>E52+J52</f>
        <v>0</v>
      </c>
      <c r="P52" s="58">
        <f>F52+K52</f>
        <v>0</v>
      </c>
      <c r="Q52" s="58">
        <f>O52-P52</f>
        <v>0</v>
      </c>
      <c r="R52" s="58" t="str">
        <f>IF(O52=0,"              -",IF(ABS(Q52/O52)&gt;=1,"              *",IF(O52&gt;0,IF(ABS(Q52*100/O52)&lt;0.0001, 0, Q52*100/O52),IF(ABS(Q52*100/O52)&lt;0.0001,0,-Q52/O52*100))))</f>
        <v xml:space="preserve">              -</v>
      </c>
      <c r="S52" s="76"/>
      <c r="T52" s="61"/>
      <c r="U52" s="62"/>
      <c r="V52" s="36" t="s">
        <v>117</v>
      </c>
      <c r="W52" s="36"/>
      <c r="X52" s="58">
        <v>0</v>
      </c>
      <c r="Y52" s="58">
        <f>F52</f>
        <v>0</v>
      </c>
      <c r="Z52" s="58">
        <f>X52-Y52</f>
        <v>0</v>
      </c>
      <c r="AA52" s="58" t="str">
        <f>IF(X52=0,"              -",IF(ABS(Z52/X52)&gt;=1,"              *",IF(X52&gt;0,IF(ABS(Z52*100/X52)&lt;0.0001, 0, Z52*100/X52),IF(ABS(Z52*100/X52)&lt;0.0001,0,-Z52/X52*100))))</f>
        <v xml:space="preserve">              -</v>
      </c>
      <c r="AB52" s="59"/>
      <c r="AC52" s="58">
        <f t="shared" ref="AC52:AD57" si="56">J52</f>
        <v>0</v>
      </c>
      <c r="AD52" s="58">
        <f t="shared" si="56"/>
        <v>0</v>
      </c>
      <c r="AE52" s="58">
        <f>AC52-AD52</f>
        <v>0</v>
      </c>
      <c r="AF52" s="58" t="str">
        <f>IF(AC52=0,"              -",IF(ABS(AE52/AC52)&gt;=1,"              *",IF(AC52&gt;0,IF(ABS(AE52*100/AC52)&lt;0.0001, 0, AE52*100/AC52),IF(ABS(AE52*100/AC52)&lt;0.0001,0,-AE52/AC52*100))))</f>
        <v xml:space="preserve">              -</v>
      </c>
      <c r="AG52" s="59"/>
      <c r="AH52" s="58">
        <f t="shared" si="54"/>
        <v>0</v>
      </c>
      <c r="AI52" s="58">
        <f t="shared" si="54"/>
        <v>0</v>
      </c>
      <c r="AJ52" s="58">
        <f t="shared" si="54"/>
        <v>0</v>
      </c>
      <c r="AK52" s="58" t="str">
        <f>IF(AH52=0,"              -",IF(ABS(AJ52/AH52)&gt;=1,"              *",IF(AH52&gt;0,IF(ABS(AJ52*100/AH52)&lt;0.0001, 0, AJ52*100/AH52),IF(ABS(AJ52*100/AH52)&lt;0.0001,0,-AJ52/AH52*100))))</f>
        <v xml:space="preserve">              -</v>
      </c>
      <c r="AL52" s="71"/>
      <c r="BT52" s="8">
        <v>0</v>
      </c>
      <c r="BU52" s="8">
        <v>0</v>
      </c>
    </row>
    <row r="53" spans="1:73" ht="12.75" hidden="1" customHeight="1">
      <c r="A53" s="8" t="s">
        <v>118</v>
      </c>
      <c r="B53" s="65"/>
      <c r="C53" s="36" t="s">
        <v>40</v>
      </c>
      <c r="D53" s="36"/>
      <c r="E53" s="58">
        <f>[14]NYCT!C57+[14]LIRR!C47+[14]MNR!E55+'[14]B&amp;T '!E48+'[14]MTA Bus'!E44+[14]MTAHQ!F49+[14]SIR!B47+[14]FMTAC!D38+'[14]MTA CC'!E47</f>
        <v>0</v>
      </c>
      <c r="F53" s="58">
        <f>[14]NYCT!D57+[14]LIRR!D47+[14]MNR!F55+'[14]B&amp;T '!F48+'[14]MTA Bus'!F44+[14]MTAHQ!G49+[14]SIR!C47+[14]FMTAC!E38+'[14]MTA CC'!F47</f>
        <v>0</v>
      </c>
      <c r="G53" s="58">
        <f t="shared" si="43"/>
        <v>0</v>
      </c>
      <c r="H53" s="58" t="str">
        <f t="shared" si="44"/>
        <v xml:space="preserve">              -</v>
      </c>
      <c r="I53" s="59"/>
      <c r="J53" s="58">
        <v>0</v>
      </c>
      <c r="K53" s="58">
        <v>0</v>
      </c>
      <c r="L53" s="58">
        <f t="shared" si="45"/>
        <v>0</v>
      </c>
      <c r="M53" s="58" t="str">
        <f t="shared" si="46"/>
        <v xml:space="preserve">              -</v>
      </c>
      <c r="N53" s="59"/>
      <c r="O53" s="58">
        <f>E53+J53</f>
        <v>0</v>
      </c>
      <c r="P53" s="58">
        <f>F53+K53</f>
        <v>0</v>
      </c>
      <c r="Q53" s="58">
        <f t="shared" si="48"/>
        <v>0</v>
      </c>
      <c r="R53" s="58" t="str">
        <f t="shared" si="49"/>
        <v xml:space="preserve">              -</v>
      </c>
      <c r="S53" s="76"/>
      <c r="T53" s="61"/>
      <c r="U53" s="62"/>
      <c r="V53" s="36" t="s">
        <v>40</v>
      </c>
      <c r="W53" s="36"/>
      <c r="X53" s="58">
        <f>[14]NYCT!S57+[14]LIRR!S47+[14]MNR!X55+'[14]B&amp;T '!X48+'[14]MTA Bus'!V44+[14]MTAHQ!Y49+[14]SIR!Q47+[14]FMTAC!T38+'[14]MTA CC'!V47</f>
        <v>0</v>
      </c>
      <c r="Y53" s="58">
        <f>[14]NYCT!T57+[14]LIRR!T47+[14]MNR!Y55+'[14]B&amp;T '!Y48+'[14]MTA Bus'!W44+[14]MTAHQ!Z49+[14]SIR!R47+[14]FMTAC!U38+'[14]MTA CC'!W47</f>
        <v>0</v>
      </c>
      <c r="Z53" s="58">
        <f t="shared" si="50"/>
        <v>0</v>
      </c>
      <c r="AA53" s="58" t="str">
        <f t="shared" si="51"/>
        <v xml:space="preserve">              -</v>
      </c>
      <c r="AB53" s="59"/>
      <c r="AC53" s="58">
        <f t="shared" si="56"/>
        <v>0</v>
      </c>
      <c r="AD53" s="58">
        <f t="shared" si="56"/>
        <v>0</v>
      </c>
      <c r="AE53" s="58">
        <f t="shared" si="52"/>
        <v>0</v>
      </c>
      <c r="AF53" s="58" t="str">
        <f t="shared" si="53"/>
        <v xml:space="preserve">              -</v>
      </c>
      <c r="AG53" s="59"/>
      <c r="AH53" s="58">
        <f t="shared" si="54"/>
        <v>0</v>
      </c>
      <c r="AI53" s="58">
        <f t="shared" si="54"/>
        <v>0</v>
      </c>
      <c r="AJ53" s="58">
        <f t="shared" si="54"/>
        <v>0</v>
      </c>
      <c r="AK53" s="58" t="str">
        <f t="shared" si="55"/>
        <v xml:space="preserve">              -</v>
      </c>
      <c r="AL53" s="71"/>
      <c r="BT53" s="8">
        <v>0</v>
      </c>
      <c r="BU53" s="8">
        <v>0</v>
      </c>
    </row>
    <row r="54" spans="1:73" ht="12.75" hidden="1" customHeight="1">
      <c r="A54" s="8" t="s">
        <v>119</v>
      </c>
      <c r="B54" s="65"/>
      <c r="C54" s="36" t="s">
        <v>41</v>
      </c>
      <c r="D54" s="36"/>
      <c r="E54" s="58">
        <v>0</v>
      </c>
      <c r="F54" s="58">
        <v>0</v>
      </c>
      <c r="G54" s="58">
        <f t="shared" si="43"/>
        <v>0</v>
      </c>
      <c r="H54" s="58" t="str">
        <f t="shared" si="44"/>
        <v xml:space="preserve">              -</v>
      </c>
      <c r="I54" s="59"/>
      <c r="J54" s="58">
        <v>0</v>
      </c>
      <c r="K54" s="58">
        <v>0</v>
      </c>
      <c r="L54" s="58">
        <f t="shared" si="45"/>
        <v>0</v>
      </c>
      <c r="M54" s="58" t="str">
        <f t="shared" si="46"/>
        <v xml:space="preserve">              -</v>
      </c>
      <c r="N54" s="59"/>
      <c r="O54" s="58">
        <f t="shared" si="47"/>
        <v>0</v>
      </c>
      <c r="P54" s="58">
        <f t="shared" si="47"/>
        <v>0</v>
      </c>
      <c r="Q54" s="58">
        <f t="shared" si="48"/>
        <v>0</v>
      </c>
      <c r="R54" s="58" t="str">
        <f t="shared" si="49"/>
        <v xml:space="preserve">              -</v>
      </c>
      <c r="S54" s="76"/>
      <c r="T54" s="61"/>
      <c r="U54" s="62"/>
      <c r="V54" s="36" t="s">
        <v>41</v>
      </c>
      <c r="W54" s="36"/>
      <c r="X54" s="58">
        <v>0</v>
      </c>
      <c r="Y54" s="58">
        <v>0</v>
      </c>
      <c r="Z54" s="58">
        <f t="shared" si="50"/>
        <v>0</v>
      </c>
      <c r="AA54" s="58" t="str">
        <f t="shared" si="51"/>
        <v xml:space="preserve">              -</v>
      </c>
      <c r="AB54" s="59"/>
      <c r="AC54" s="58">
        <f t="shared" si="56"/>
        <v>0</v>
      </c>
      <c r="AD54" s="58">
        <f t="shared" si="56"/>
        <v>0</v>
      </c>
      <c r="AE54" s="58">
        <f t="shared" si="52"/>
        <v>0</v>
      </c>
      <c r="AF54" s="58" t="str">
        <f t="shared" si="53"/>
        <v xml:space="preserve">              -</v>
      </c>
      <c r="AG54" s="59"/>
      <c r="AH54" s="58">
        <f t="shared" si="54"/>
        <v>0</v>
      </c>
      <c r="AI54" s="58">
        <f t="shared" si="54"/>
        <v>0</v>
      </c>
      <c r="AJ54" s="58">
        <f t="shared" si="54"/>
        <v>0</v>
      </c>
      <c r="AK54" s="58" t="str">
        <f t="shared" si="55"/>
        <v xml:space="preserve">              -</v>
      </c>
      <c r="AL54" s="71"/>
      <c r="BT54" s="8">
        <v>2202000</v>
      </c>
      <c r="BU54" s="8">
        <v>0</v>
      </c>
    </row>
    <row r="55" spans="1:73" ht="12.75" hidden="1" customHeight="1">
      <c r="B55" s="65"/>
      <c r="C55" s="36"/>
      <c r="D55" s="36"/>
      <c r="E55" s="58"/>
      <c r="F55" s="58"/>
      <c r="G55" s="58"/>
      <c r="H55" s="58"/>
      <c r="I55" s="59"/>
      <c r="J55" s="58"/>
      <c r="K55" s="58"/>
      <c r="L55" s="58"/>
      <c r="M55" s="58"/>
      <c r="N55" s="59"/>
      <c r="O55" s="58"/>
      <c r="P55" s="58"/>
      <c r="Q55" s="58"/>
      <c r="R55" s="58"/>
      <c r="S55" s="76"/>
      <c r="T55" s="61"/>
      <c r="U55" s="62"/>
      <c r="V55" s="36"/>
      <c r="W55" s="36"/>
      <c r="X55" s="58"/>
      <c r="Y55" s="58" t="s">
        <v>10</v>
      </c>
      <c r="Z55" s="58"/>
      <c r="AA55" s="58"/>
      <c r="AB55" s="59"/>
      <c r="AC55" s="58"/>
      <c r="AD55" s="58"/>
      <c r="AE55" s="58"/>
      <c r="AF55" s="58"/>
      <c r="AG55" s="59"/>
      <c r="AH55" s="58"/>
      <c r="AI55" s="58"/>
      <c r="AJ55" s="58"/>
      <c r="AK55" s="58"/>
      <c r="AL55" s="71"/>
    </row>
    <row r="56" spans="1:73" ht="15">
      <c r="A56" s="104" t="s">
        <v>120</v>
      </c>
      <c r="B56" s="65"/>
      <c r="C56" s="36" t="s">
        <v>40</v>
      </c>
      <c r="D56" s="36"/>
      <c r="E56" s="58">
        <f>SUM(E51:E55)</f>
        <v>3.7340079999999998</v>
      </c>
      <c r="F56" s="58">
        <f>SUM(F51:F55)</f>
        <v>2.5210000000000004</v>
      </c>
      <c r="G56" s="58">
        <f t="shared" si="43"/>
        <v>1.2130079999999994</v>
      </c>
      <c r="H56" s="58">
        <f t="shared" si="44"/>
        <v>32.485415135693323</v>
      </c>
      <c r="I56" s="59"/>
      <c r="J56" s="58">
        <f>SUM(J51:J55)</f>
        <v>0</v>
      </c>
      <c r="K56" s="58">
        <f>SUM(K51:K55)</f>
        <v>0</v>
      </c>
      <c r="L56" s="58">
        <f t="shared" si="45"/>
        <v>0</v>
      </c>
      <c r="M56" s="58" t="str">
        <f t="shared" si="46"/>
        <v xml:space="preserve">              -</v>
      </c>
      <c r="N56" s="59"/>
      <c r="O56" s="58">
        <f t="shared" ref="O56:P58" si="57">E56+J56</f>
        <v>3.7340079999999998</v>
      </c>
      <c r="P56" s="58">
        <f t="shared" si="57"/>
        <v>2.5210000000000004</v>
      </c>
      <c r="Q56" s="58">
        <f t="shared" si="48"/>
        <v>1.2130079999999994</v>
      </c>
      <c r="R56" s="58">
        <f t="shared" si="49"/>
        <v>32.485415135693323</v>
      </c>
      <c r="S56" s="76"/>
      <c r="T56" s="61"/>
      <c r="U56" s="62"/>
      <c r="V56" s="36" t="s">
        <v>40</v>
      </c>
      <c r="W56" s="36"/>
      <c r="X56" s="58">
        <f>SUM(X51:X55)</f>
        <v>3.7340079999999998</v>
      </c>
      <c r="Y56" s="58">
        <f>SUM(Y51:Y55)</f>
        <v>2.5210000000000004</v>
      </c>
      <c r="Z56" s="58">
        <f t="shared" si="50"/>
        <v>1.2130079999999994</v>
      </c>
      <c r="AA56" s="58">
        <f t="shared" si="51"/>
        <v>32.485415135693323</v>
      </c>
      <c r="AB56" s="59"/>
      <c r="AC56" s="58">
        <f t="shared" si="56"/>
        <v>0</v>
      </c>
      <c r="AD56" s="58">
        <f t="shared" si="56"/>
        <v>0</v>
      </c>
      <c r="AE56" s="58">
        <f t="shared" si="52"/>
        <v>0</v>
      </c>
      <c r="AF56" s="58" t="str">
        <f t="shared" si="53"/>
        <v xml:space="preserve">              -</v>
      </c>
      <c r="AG56" s="59"/>
      <c r="AH56" s="58">
        <f t="shared" ref="AH56:AJ58" si="58">X56+AC56</f>
        <v>3.7340079999999998</v>
      </c>
      <c r="AI56" s="58">
        <f t="shared" si="58"/>
        <v>2.5210000000000004</v>
      </c>
      <c r="AJ56" s="58">
        <f t="shared" si="58"/>
        <v>1.2130079999999994</v>
      </c>
      <c r="AK56" s="58">
        <f t="shared" si="55"/>
        <v>32.485415135693323</v>
      </c>
      <c r="AL56" s="71"/>
    </row>
    <row r="57" spans="1:73" ht="15.75" thickBot="1">
      <c r="A57" s="8" t="s">
        <v>121</v>
      </c>
      <c r="B57" s="65"/>
      <c r="C57" s="36" t="s">
        <v>11</v>
      </c>
      <c r="D57" s="36"/>
      <c r="E57" s="58">
        <v>0</v>
      </c>
      <c r="F57" s="58">
        <v>0</v>
      </c>
      <c r="G57" s="58">
        <f t="shared" si="43"/>
        <v>0</v>
      </c>
      <c r="H57" s="58" t="str">
        <f t="shared" si="44"/>
        <v xml:space="preserve">              -</v>
      </c>
      <c r="I57" s="59"/>
      <c r="J57" s="58">
        <v>0</v>
      </c>
      <c r="K57" s="58">
        <v>0</v>
      </c>
      <c r="L57" s="58">
        <f t="shared" si="45"/>
        <v>0</v>
      </c>
      <c r="M57" s="58" t="str">
        <f t="shared" si="46"/>
        <v xml:space="preserve">              -</v>
      </c>
      <c r="N57" s="59"/>
      <c r="O57" s="58">
        <f t="shared" si="57"/>
        <v>0</v>
      </c>
      <c r="P57" s="58">
        <f t="shared" si="57"/>
        <v>0</v>
      </c>
      <c r="Q57" s="58">
        <f t="shared" si="48"/>
        <v>0</v>
      </c>
      <c r="R57" s="58" t="str">
        <f t="shared" si="49"/>
        <v xml:space="preserve">              -</v>
      </c>
      <c r="S57" s="76"/>
      <c r="T57" s="61"/>
      <c r="U57" s="62"/>
      <c r="V57" s="36" t="s">
        <v>11</v>
      </c>
      <c r="W57" s="36"/>
      <c r="X57" s="58">
        <f>E57</f>
        <v>0</v>
      </c>
      <c r="Y57" s="58">
        <f>F57</f>
        <v>0</v>
      </c>
      <c r="Z57" s="58">
        <f t="shared" si="50"/>
        <v>0</v>
      </c>
      <c r="AA57" s="58" t="str">
        <f t="shared" si="51"/>
        <v xml:space="preserve">              -</v>
      </c>
      <c r="AB57" s="59"/>
      <c r="AC57" s="58">
        <f t="shared" si="56"/>
        <v>0</v>
      </c>
      <c r="AD57" s="58">
        <f t="shared" si="56"/>
        <v>0</v>
      </c>
      <c r="AE57" s="58">
        <f t="shared" si="52"/>
        <v>0</v>
      </c>
      <c r="AF57" s="58" t="str">
        <f t="shared" si="53"/>
        <v xml:space="preserve">              -</v>
      </c>
      <c r="AG57" s="59"/>
      <c r="AH57" s="58">
        <f t="shared" si="58"/>
        <v>0</v>
      </c>
      <c r="AI57" s="58">
        <f t="shared" si="58"/>
        <v>0</v>
      </c>
      <c r="AJ57" s="58">
        <f t="shared" si="58"/>
        <v>0</v>
      </c>
      <c r="AK57" s="58" t="str">
        <f t="shared" si="55"/>
        <v xml:space="preserve">              -</v>
      </c>
      <c r="AL57" s="71"/>
      <c r="BT57" s="8">
        <v>0</v>
      </c>
      <c r="BU57" s="8">
        <v>0</v>
      </c>
    </row>
    <row r="58" spans="1:73" s="72" customFormat="1" ht="12.75" customHeight="1">
      <c r="B58" s="65"/>
      <c r="C58" s="45" t="s">
        <v>12</v>
      </c>
      <c r="D58" s="45"/>
      <c r="E58" s="73">
        <f>SUM(E56:E57)</f>
        <v>3.7340079999999998</v>
      </c>
      <c r="F58" s="73">
        <f>SUM(F56:F57)</f>
        <v>2.5210000000000004</v>
      </c>
      <c r="G58" s="73">
        <f t="shared" si="43"/>
        <v>1.2130079999999994</v>
      </c>
      <c r="H58" s="74">
        <f t="shared" si="44"/>
        <v>32.485415135693323</v>
      </c>
      <c r="I58" s="75"/>
      <c r="J58" s="73">
        <f>SUM(J56:J57)</f>
        <v>0</v>
      </c>
      <c r="K58" s="73">
        <f>SUM(K56:K57)</f>
        <v>0</v>
      </c>
      <c r="L58" s="73">
        <f t="shared" si="45"/>
        <v>0</v>
      </c>
      <c r="M58" s="74" t="str">
        <f t="shared" si="46"/>
        <v xml:space="preserve">              -</v>
      </c>
      <c r="N58" s="75"/>
      <c r="O58" s="73">
        <f t="shared" si="57"/>
        <v>3.7340079999999998</v>
      </c>
      <c r="P58" s="73">
        <f t="shared" si="57"/>
        <v>2.5210000000000004</v>
      </c>
      <c r="Q58" s="73">
        <f t="shared" si="48"/>
        <v>1.2130079999999994</v>
      </c>
      <c r="R58" s="74">
        <f t="shared" si="49"/>
        <v>32.485415135693323</v>
      </c>
      <c r="S58" s="76"/>
      <c r="T58" s="61"/>
      <c r="U58" s="62"/>
      <c r="V58" s="45" t="s">
        <v>12</v>
      </c>
      <c r="W58" s="45"/>
      <c r="X58" s="73">
        <f>SUM(X56:X57)</f>
        <v>3.7340079999999998</v>
      </c>
      <c r="Y58" s="73">
        <f>SUM(Y56:Y57)</f>
        <v>2.5210000000000004</v>
      </c>
      <c r="Z58" s="73">
        <f t="shared" si="50"/>
        <v>1.2130079999999994</v>
      </c>
      <c r="AA58" s="74">
        <f t="shared" si="51"/>
        <v>32.485415135693323</v>
      </c>
      <c r="AB58" s="75"/>
      <c r="AC58" s="73">
        <f>SUM(AC56:AC57)</f>
        <v>0</v>
      </c>
      <c r="AD58" s="73">
        <f>SUM(AD56:AD57)</f>
        <v>0</v>
      </c>
      <c r="AE58" s="73">
        <f t="shared" si="52"/>
        <v>0</v>
      </c>
      <c r="AF58" s="74" t="str">
        <f t="shared" si="53"/>
        <v xml:space="preserve">              -</v>
      </c>
      <c r="AG58" s="75"/>
      <c r="AH58" s="73">
        <f t="shared" si="58"/>
        <v>3.7340079999999998</v>
      </c>
      <c r="AI58" s="73">
        <f t="shared" si="58"/>
        <v>2.5210000000000004</v>
      </c>
      <c r="AJ58" s="73">
        <f t="shared" si="58"/>
        <v>1.2130079999999994</v>
      </c>
      <c r="AK58" s="74">
        <f t="shared" si="55"/>
        <v>32.485415135693323</v>
      </c>
      <c r="AL58" s="71"/>
      <c r="BN58" s="66"/>
      <c r="BO58" s="77"/>
      <c r="BP58" s="77"/>
      <c r="BQ58" s="77"/>
      <c r="BR58" s="77"/>
      <c r="BS58" s="78"/>
    </row>
    <row r="59" spans="1:73" ht="12.75" customHeight="1" thickBot="1">
      <c r="B59" s="65"/>
      <c r="C59" s="36"/>
      <c r="D59" s="36"/>
      <c r="E59" s="94"/>
      <c r="F59" s="94"/>
      <c r="G59" s="94"/>
      <c r="H59" s="105"/>
      <c r="I59" s="59"/>
      <c r="J59" s="94"/>
      <c r="K59" s="94"/>
      <c r="L59" s="94"/>
      <c r="M59" s="105"/>
      <c r="N59" s="59"/>
      <c r="O59" s="94"/>
      <c r="P59" s="94"/>
      <c r="Q59" s="94"/>
      <c r="R59" s="105"/>
      <c r="S59" s="76"/>
      <c r="T59" s="61"/>
      <c r="U59" s="62"/>
      <c r="V59" s="36"/>
      <c r="W59" s="36"/>
      <c r="X59" s="94"/>
      <c r="Y59" s="94"/>
      <c r="Z59" s="94"/>
      <c r="AA59" s="105"/>
      <c r="AB59" s="59"/>
      <c r="AC59" s="94"/>
      <c r="AD59" s="94"/>
      <c r="AE59" s="94"/>
      <c r="AF59" s="105"/>
      <c r="AG59" s="59"/>
      <c r="AH59" s="94"/>
      <c r="AI59" s="94"/>
      <c r="AJ59" s="94"/>
      <c r="AK59" s="105"/>
      <c r="AL59" s="71"/>
    </row>
    <row r="60" spans="1:73" ht="12.75" hidden="1" customHeight="1">
      <c r="B60" s="65"/>
      <c r="C60" s="56" t="s">
        <v>122</v>
      </c>
      <c r="D60" s="36"/>
      <c r="E60" s="94"/>
      <c r="F60" s="94"/>
      <c r="G60" s="94"/>
      <c r="H60" s="105"/>
      <c r="I60" s="59"/>
      <c r="J60" s="94"/>
      <c r="K60" s="94"/>
      <c r="L60" s="94"/>
      <c r="M60" s="105"/>
      <c r="N60" s="59"/>
      <c r="O60" s="94"/>
      <c r="P60" s="94"/>
      <c r="Q60" s="94"/>
      <c r="R60" s="105"/>
      <c r="S60" s="76"/>
      <c r="T60" s="61"/>
      <c r="U60" s="62"/>
      <c r="V60" s="56" t="s">
        <v>122</v>
      </c>
      <c r="W60" s="36"/>
      <c r="X60" s="94"/>
      <c r="Y60" s="94"/>
      <c r="Z60" s="94"/>
      <c r="AA60" s="105"/>
      <c r="AB60" s="59"/>
      <c r="AC60" s="94"/>
      <c r="AD60" s="94"/>
      <c r="AE60" s="94"/>
      <c r="AF60" s="105"/>
      <c r="AG60" s="59"/>
      <c r="AH60" s="94"/>
      <c r="AI60" s="94"/>
      <c r="AJ60" s="94"/>
      <c r="AK60" s="105"/>
      <c r="AL60" s="71"/>
    </row>
    <row r="61" spans="1:73" ht="12.75" hidden="1" customHeight="1">
      <c r="A61" s="8" t="s">
        <v>123</v>
      </c>
      <c r="B61" s="65"/>
      <c r="C61" s="36" t="s">
        <v>124</v>
      </c>
      <c r="D61" s="36"/>
      <c r="E61" s="58">
        <v>0</v>
      </c>
      <c r="F61" s="58">
        <v>0</v>
      </c>
      <c r="G61" s="58">
        <f>E61-F61</f>
        <v>0</v>
      </c>
      <c r="H61" s="58" t="str">
        <f>IF(E61=0,"              -",IF(ABS(G61/E61)&gt;=1,"              *",IF(E61&gt;0,IF(ABS(G61*100/E61)&lt;0.0001, 0, G61*100/E61),IF(ABS(G61*100/E61)&lt;0.0001,0,-G61/E61*100))))</f>
        <v xml:space="preserve">              -</v>
      </c>
      <c r="I61" s="59"/>
      <c r="J61" s="58">
        <v>0</v>
      </c>
      <c r="K61" s="58">
        <v>0</v>
      </c>
      <c r="L61" s="58">
        <f>J61-K61</f>
        <v>0</v>
      </c>
      <c r="M61" s="58" t="str">
        <f>IF(J61=0,"              -",IF(ABS(L61/J61)&gt;=1,"              *",IF(J61&gt;0,IF(ABS(L61*100/J61)&lt;0.0001, 0, L61*100/J61),IF(ABS(L61*100/J61)&lt;0.0001,0,-L61/J61*100))))</f>
        <v xml:space="preserve">              -</v>
      </c>
      <c r="N61" s="59"/>
      <c r="O61" s="58">
        <f>E61+J61</f>
        <v>0</v>
      </c>
      <c r="P61" s="58">
        <f>F61+K61</f>
        <v>0</v>
      </c>
      <c r="Q61" s="58">
        <f>O61-P61</f>
        <v>0</v>
      </c>
      <c r="R61" s="58" t="str">
        <f>IF(O61=0,"              -",IF(ABS(Q61/O61)&gt;=1,"              *",IF(O61&gt;0,IF(ABS(Q61*100/O61)&lt;0.0001, 0, Q61*100/O61),IF(ABS(Q61*100/O61)&lt;0.0001,0,-Q61/O61*100))))</f>
        <v xml:space="preserve">              -</v>
      </c>
      <c r="S61" s="76"/>
      <c r="T61" s="61"/>
      <c r="U61" s="62"/>
      <c r="V61" s="36" t="s">
        <v>124</v>
      </c>
      <c r="W61" s="36"/>
      <c r="X61" s="58">
        <v>0</v>
      </c>
      <c r="Y61" s="58">
        <v>0</v>
      </c>
      <c r="Z61" s="58">
        <f>X61-Y61</f>
        <v>0</v>
      </c>
      <c r="AA61" s="58" t="str">
        <f>IF(X61=0,"              -",IF(ABS(Z61/X61)&gt;=1,"              *",IF(X61&gt;0,IF(ABS(Z61*100/X61)&lt;0.0001, 0, Z61*100/X61),IF(ABS(Z61*100/X61)&lt;0.0001,0,-Z61/X61*100))))</f>
        <v xml:space="preserve">              -</v>
      </c>
      <c r="AB61" s="59"/>
      <c r="AC61" s="58">
        <v>0</v>
      </c>
      <c r="AD61" s="58">
        <v>0</v>
      </c>
      <c r="AE61" s="58">
        <f>AC61-AD61</f>
        <v>0</v>
      </c>
      <c r="AF61" s="58" t="str">
        <f>IF(AC61=0,"              -",IF(ABS(AE61/AC61)&gt;=1,"              *",IF(AC61&gt;0,IF(ABS(AE61*100/AC61)&lt;0.0001, 0, AE61*100/AC61),IF(ABS(AE61*100/AC61)&lt;0.0001,0,-AE61/AC61*100))))</f>
        <v xml:space="preserve">              -</v>
      </c>
      <c r="AG61" s="59"/>
      <c r="AH61" s="58">
        <f>X61+AC61</f>
        <v>0</v>
      </c>
      <c r="AI61" s="58">
        <f>Y61+AD61</f>
        <v>0</v>
      </c>
      <c r="AJ61" s="58">
        <f>AH61-AI61</f>
        <v>0</v>
      </c>
      <c r="AK61" s="58" t="str">
        <f>IF(AH61=0,"              -",IF(ABS(AJ61/AH61)&gt;=1,"              *",IF(AH61&gt;0,IF(ABS(AJ61*100/AH61)&lt;0.0001, 0, AJ61*100/AH61),IF(ABS(AJ61*100/AH61)&lt;0.0001,0,-AJ61/AH61*100))))</f>
        <v xml:space="preserve">              -</v>
      </c>
      <c r="AL61" s="71"/>
      <c r="BT61" s="8">
        <v>0</v>
      </c>
      <c r="BU61" s="8">
        <v>0</v>
      </c>
    </row>
    <row r="62" spans="1:73" ht="12.75" hidden="1" customHeight="1">
      <c r="B62" s="65"/>
      <c r="C62" s="45" t="s">
        <v>125</v>
      </c>
      <c r="D62" s="36"/>
      <c r="E62" s="73">
        <f>SUM(E61)</f>
        <v>0</v>
      </c>
      <c r="F62" s="73">
        <f>SUM(F61)</f>
        <v>0</v>
      </c>
      <c r="G62" s="73">
        <f>E62-F62</f>
        <v>0</v>
      </c>
      <c r="H62" s="74" t="str">
        <f>IF(E62=0,"              -",IF(ABS(G62/E62)&gt;=1,"              *",IF(E62&gt;0,IF(ABS(G62*100/E62)&lt;0.0001, 0, G62*100/E62),IF(ABS(G62*100/E62)&lt;0.0001,0,-G62/E62*100))))</f>
        <v xml:space="preserve">              -</v>
      </c>
      <c r="I62" s="75"/>
      <c r="J62" s="73">
        <f>SUM(J61)</f>
        <v>0</v>
      </c>
      <c r="K62" s="73">
        <f>SUM(K61)</f>
        <v>0</v>
      </c>
      <c r="L62" s="73">
        <f>SUM(L61)</f>
        <v>0</v>
      </c>
      <c r="M62" s="74" t="str">
        <f>IF(J62=0,"              -",IF(ABS(L62/J62)&gt;=1,"              *",IF(J62&gt;0,IF(ABS(L62*100/J62)&lt;0.0001, 0, L62*100/J62),IF(ABS(L62*100/J62)&lt;0.0001,0,-L62/J62*100))))</f>
        <v xml:space="preserve">              -</v>
      </c>
      <c r="N62" s="75"/>
      <c r="O62" s="73">
        <f>SUM(O61)</f>
        <v>0</v>
      </c>
      <c r="P62" s="73">
        <f>SUM(P61)</f>
        <v>0</v>
      </c>
      <c r="Q62" s="73">
        <f>SUM(Q61)</f>
        <v>0</v>
      </c>
      <c r="R62" s="74" t="str">
        <f>IF(O62=0,"              -",IF(ABS(Q62/O62)&gt;=1,"              *",IF(O62&gt;0,IF(ABS(Q62*100/O62)&lt;0.0001, 0, Q62*100/O62),IF(ABS(Q62*100/O62)&lt;0.0001,0,-Q62/O62*100))))</f>
        <v xml:space="preserve">              -</v>
      </c>
      <c r="S62" s="76"/>
      <c r="T62" s="61"/>
      <c r="U62" s="62"/>
      <c r="V62" s="45" t="s">
        <v>125</v>
      </c>
      <c r="W62" s="36"/>
      <c r="X62" s="73">
        <f>SUM(X61)</f>
        <v>0</v>
      </c>
      <c r="Y62" s="73">
        <f>SUM(Y61)</f>
        <v>0</v>
      </c>
      <c r="Z62" s="73">
        <f>X62-Y62</f>
        <v>0</v>
      </c>
      <c r="AA62" s="74" t="str">
        <f>IF(X62=0,"              -",IF(ABS(Z62/X62)&gt;=1,"              *",IF(X62&gt;0,IF(ABS(Z62*100/X62)&lt;0.0001, 0, Z62*100/X62),IF(ABS(Z62*100/X62)&lt;0.0001,0,-Z62/X62*100))))</f>
        <v xml:space="preserve">              -</v>
      </c>
      <c r="AB62" s="75"/>
      <c r="AC62" s="73">
        <f>SUM(AC61)</f>
        <v>0</v>
      </c>
      <c r="AD62" s="73">
        <f>SUM(AD61)</f>
        <v>0</v>
      </c>
      <c r="AE62" s="73">
        <f>SUM(AE61)</f>
        <v>0</v>
      </c>
      <c r="AF62" s="74" t="str">
        <f>IF(AC62=0,"              -",IF(ABS(AE62/AC62)&gt;=1,"              *",IF(AC62&gt;0,IF(ABS(AE62*100/AC62)&lt;0.0001, 0, AE62*100/AC62),IF(ABS(AE62*100/AC62)&lt;0.0001,0,-AE62/AC62*100))))</f>
        <v xml:space="preserve">              -</v>
      </c>
      <c r="AG62" s="75"/>
      <c r="AH62" s="73">
        <f>SUM(AH61)</f>
        <v>0</v>
      </c>
      <c r="AI62" s="73">
        <f>SUM(AI61)</f>
        <v>0</v>
      </c>
      <c r="AJ62" s="73">
        <f>SUM(AJ61)</f>
        <v>0</v>
      </c>
      <c r="AK62" s="74" t="str">
        <f>IF(AH62=0,"              -",IF(ABS(AJ62/AH62)&gt;=1,"              *",IF(AH62&gt;0,IF(ABS(AJ62*100/AH62)&lt;0.0001, 0, AJ62*100/AH62),IF(ABS(AJ62*100/AH62)&lt;0.0001,0,-AJ62/AH62*100))))</f>
        <v xml:space="preserve">              -</v>
      </c>
      <c r="AL62" s="71"/>
    </row>
    <row r="63" spans="1:73" ht="12.75" hidden="1" customHeight="1">
      <c r="B63" s="65"/>
      <c r="C63" s="36"/>
      <c r="D63" s="36"/>
      <c r="E63" s="94"/>
      <c r="F63" s="94"/>
      <c r="G63" s="94"/>
      <c r="H63" s="105"/>
      <c r="I63" s="59"/>
      <c r="J63" s="94"/>
      <c r="K63" s="94"/>
      <c r="L63" s="94"/>
      <c r="M63" s="105"/>
      <c r="N63" s="59"/>
      <c r="O63" s="94"/>
      <c r="P63" s="94"/>
      <c r="Q63" s="94"/>
      <c r="R63" s="105"/>
      <c r="S63" s="76"/>
      <c r="T63" s="61"/>
      <c r="U63" s="62"/>
      <c r="V63" s="36"/>
      <c r="W63" s="36"/>
      <c r="X63" s="94"/>
      <c r="Y63" s="94"/>
      <c r="Z63" s="94"/>
      <c r="AA63" s="105"/>
      <c r="AB63" s="59"/>
      <c r="AC63" s="94"/>
      <c r="AD63" s="94"/>
      <c r="AE63" s="94"/>
      <c r="AF63" s="105"/>
      <c r="AG63" s="59"/>
      <c r="AH63" s="94"/>
      <c r="AI63" s="94"/>
      <c r="AJ63" s="94"/>
      <c r="AK63" s="105"/>
      <c r="AL63" s="71"/>
    </row>
    <row r="64" spans="1:73" s="72" customFormat="1" ht="12.75" customHeight="1">
      <c r="B64" s="65"/>
      <c r="C64" s="106" t="s">
        <v>126</v>
      </c>
      <c r="D64" s="45"/>
      <c r="E64" s="73">
        <f>E32+E48+E58+E62</f>
        <v>960.38264230896277</v>
      </c>
      <c r="F64" s="73">
        <f>F32+F48+F58+F62</f>
        <v>917.97472856200011</v>
      </c>
      <c r="G64" s="73">
        <f>E64-F64</f>
        <v>42.407913746962663</v>
      </c>
      <c r="H64" s="74">
        <f>IF(E64=0,"              -",IF(ABS(G64/E64)&gt;=1,"              *",IF(E64&gt;0,IF(ABS(G64*100/E64)&lt;0.0001, 0, G64*100/E64),IF(ABS(G64*100/E64)&lt;0.0001,0,-G64/E64*100))))</f>
        <v>4.4157309679197319</v>
      </c>
      <c r="I64" s="75"/>
      <c r="J64" s="73">
        <f>J32+J48+J58+J62</f>
        <v>134.57296699234956</v>
      </c>
      <c r="K64" s="73">
        <f>K32+K48+K58+K62</f>
        <v>116.41222496999981</v>
      </c>
      <c r="L64" s="73">
        <f>J64-K64</f>
        <v>18.160742022349751</v>
      </c>
      <c r="M64" s="74">
        <f>IF(J64=0,"              -",IF(ABS(L64/J64)&gt;=1,"              *",IF(J64&gt;0,IF(ABS(L64*100/J64)&lt;0.0001, 0, L64*100/J64),IF(ABS(L64*100/J64)&lt;0.0001,0,-L64/J64*100))))</f>
        <v>13.495089265128696</v>
      </c>
      <c r="N64" s="75"/>
      <c r="O64" s="73">
        <f>O32+O48+O58+O62</f>
        <v>1094.9526093013123</v>
      </c>
      <c r="P64" s="73">
        <f>P32+P48+P58+P62</f>
        <v>1034.3869535319998</v>
      </c>
      <c r="Q64" s="73">
        <f>O64-P64</f>
        <v>60.565655769312571</v>
      </c>
      <c r="R64" s="74">
        <f>IF(O64=0,"              -",IF(ABS(Q64/O64)&gt;=1,"              *",IF(O64&gt;0,IF(ABS(Q64*100/O64)&lt;0.0001, 0, Q64*100/O64),IF(ABS(Q64*100/O64)&lt;0.0001,0,-Q64/O64*100))))</f>
        <v>5.5313495081727257</v>
      </c>
      <c r="S64" s="76"/>
      <c r="T64" s="61"/>
      <c r="U64" s="62"/>
      <c r="V64" s="106" t="s">
        <v>126</v>
      </c>
      <c r="W64" s="45"/>
      <c r="X64" s="73">
        <f>X32+X48+X58+X62</f>
        <v>960.38264230896277</v>
      </c>
      <c r="Y64" s="73">
        <f>Y32+Y48+Y58+Y62</f>
        <v>917.97472856200011</v>
      </c>
      <c r="Z64" s="73">
        <f>X64-Y64</f>
        <v>42.407913746962663</v>
      </c>
      <c r="AA64" s="74">
        <f>IF(X64=0,"              -",IF(ABS(Z64/X64)&gt;=1,"              *",IF(X64&gt;0,IF(ABS(Z64*100/X64)&lt;0.0001, 0, Z64*100/X64),IF(ABS(Z64*100/X64)&lt;0.0001,0,-Z64/X64*100))))</f>
        <v>4.4157309679197319</v>
      </c>
      <c r="AB64" s="75"/>
      <c r="AC64" s="73">
        <f>AC32+AC48+AC58+AC62</f>
        <v>134.57055215901624</v>
      </c>
      <c r="AD64" s="73">
        <f>AD32+AD48+AD58+AD62</f>
        <v>116.41440311999982</v>
      </c>
      <c r="AE64" s="73">
        <f>AC64-AD64</f>
        <v>18.156149039016427</v>
      </c>
      <c r="AF64" s="74">
        <f>IF(AC64=0,"              -",IF(ABS(AE64/AC64)&gt;=1,"              *",IF(AC64&gt;0,IF(ABS(AE64*100/AC64)&lt;0.0001, 0, AE64*100/AC64),IF(ABS(AE64*100/AC64)&lt;0.0001,0,-AE64/AC64*100))))</f>
        <v>13.491918363805244</v>
      </c>
      <c r="AG64" s="75"/>
      <c r="AH64" s="73">
        <f>AH32+AH48+AH58+AH62</f>
        <v>1094.9531944679788</v>
      </c>
      <c r="AI64" s="73">
        <f>AI32+AI48+AI58+AI62</f>
        <v>1034.3891316819997</v>
      </c>
      <c r="AJ64" s="73">
        <f>AH64-AI64</f>
        <v>60.564062785979104</v>
      </c>
      <c r="AK64" s="74">
        <f>IF(AH64=0,"              -",IF(ABS(AJ64/AH64)&gt;=1,"              *",IF(AH64&gt;0,IF(ABS(AJ64*100/AH64)&lt;0.0001, 0, AJ64*100/AH64),IF(ABS(AJ64*100/AH64)&lt;0.0001,0,-AJ64/AH64*100))))</f>
        <v>5.531201067951244</v>
      </c>
      <c r="AL64" s="71"/>
      <c r="BN64" s="66"/>
      <c r="BO64" s="77"/>
      <c r="BP64" s="77"/>
      <c r="BQ64" s="77"/>
      <c r="BR64" s="77"/>
      <c r="BS64" s="78"/>
    </row>
    <row r="65" spans="1:85" ht="12.75" customHeight="1">
      <c r="B65" s="65"/>
      <c r="C65" s="36"/>
      <c r="D65" s="36"/>
      <c r="E65" s="94"/>
      <c r="F65" s="94"/>
      <c r="G65" s="94"/>
      <c r="H65" s="105"/>
      <c r="I65" s="107"/>
      <c r="J65" s="94"/>
      <c r="K65" s="94"/>
      <c r="L65" s="94"/>
      <c r="M65" s="105"/>
      <c r="N65" s="107"/>
      <c r="O65" s="94"/>
      <c r="P65" s="94"/>
      <c r="Q65" s="94"/>
      <c r="R65" s="105"/>
      <c r="S65" s="76"/>
      <c r="T65" s="61"/>
      <c r="U65" s="62"/>
      <c r="V65" s="36"/>
      <c r="W65" s="36"/>
      <c r="X65" s="94"/>
      <c r="Y65" s="94"/>
      <c r="Z65" s="94"/>
      <c r="AA65" s="105"/>
      <c r="AB65" s="107"/>
      <c r="AC65" s="94"/>
      <c r="AD65" s="94"/>
      <c r="AE65" s="94"/>
      <c r="AF65" s="105"/>
      <c r="AG65" s="107"/>
      <c r="AH65" s="94"/>
      <c r="AI65" s="94"/>
      <c r="AJ65" s="94"/>
      <c r="AK65" s="105"/>
      <c r="AL65" s="71"/>
    </row>
    <row r="66" spans="1:85" ht="15">
      <c r="A66" s="8" t="s">
        <v>127</v>
      </c>
      <c r="B66" s="65"/>
      <c r="C66" s="36" t="s">
        <v>13</v>
      </c>
      <c r="D66" s="36"/>
      <c r="E66" s="58">
        <f>[14]NYCT!C68+[14]LIRR!C52+[14]MNR!E60+'[14]B&amp;T '!E57+'[14]MTA Bus'!E52+[14]MTAHQ!F54+[14]SIR!B55</f>
        <v>193.00002966666668</v>
      </c>
      <c r="F66" s="58">
        <f>[14]NYCT!D68+[14]LIRR!D52+[14]MNR!F60+'[14]B&amp;T '!F57+'[14]MTA Bus'!F52+[14]MTAHQ!G54+[14]SIR!C55</f>
        <v>237.55834411000001</v>
      </c>
      <c r="G66" s="58">
        <f>E66-F66</f>
        <v>-44.55831444333333</v>
      </c>
      <c r="H66" s="58">
        <f>IF(E66=0,"              -",IF(ABS(G66/E66)&gt;1,"                 *",IF(E66&gt;0,IF(ABS(G66*100/E66)&lt;0.0001, 0, G66*100/E66),IF(ABS(G66*100/E66)&lt;0.0001,0,-G66/E66*100))))</f>
        <v>-23.087206007320663</v>
      </c>
      <c r="I66" s="59"/>
      <c r="J66" s="58">
        <v>0</v>
      </c>
      <c r="K66" s="58">
        <v>0</v>
      </c>
      <c r="L66" s="58">
        <f>J66-K66</f>
        <v>0</v>
      </c>
      <c r="M66" s="58" t="str">
        <f>IF(J66=0,"              -",IF(ABS(L66/J66)&gt;1,"                 *",IF(J66&gt;0,IF(ABS(L66*100/J66)&lt;0.0001, 0, L66*100/J66),IF(ABS(L66*100/J66)&lt;0.0001,0,-L66/J66*100))))</f>
        <v xml:space="preserve">              -</v>
      </c>
      <c r="N66" s="59"/>
      <c r="O66" s="58">
        <f t="shared" ref="O66:P68" si="59">E66+J66</f>
        <v>193.00002966666668</v>
      </c>
      <c r="P66" s="58">
        <f t="shared" si="59"/>
        <v>237.55834411000001</v>
      </c>
      <c r="Q66" s="58">
        <f>O66-P66</f>
        <v>-44.55831444333333</v>
      </c>
      <c r="R66" s="58">
        <f>IF(O66=0,"              -",IF(ABS(Q66/O66)&gt;1,"                 *",IF(O66&gt;0,IF(ABS(Q66*100/O66)&lt;0.0001, 0, Q66*100/O66),IF(ABS(Q66*100/O66)&lt;0.0001,0,-Q66/O66*100))))</f>
        <v>-23.087206007320663</v>
      </c>
      <c r="S66" s="76"/>
      <c r="T66" s="61"/>
      <c r="U66" s="62"/>
      <c r="V66" s="36" t="s">
        <v>13</v>
      </c>
      <c r="W66" s="36"/>
      <c r="X66" s="58">
        <f>[14]NYCT!S68+[14]LIRR!S52+[14]MNR!X60+'[14]B&amp;T '!X57+'[14]MTA Bus'!V52+[14]MTAHQ!Y54+[14]SIR!Q55</f>
        <v>193.00002966666668</v>
      </c>
      <c r="Y66" s="58">
        <f>[14]NYCT!T68+[14]LIRR!T52+[14]MNR!Y60+'[14]B&amp;T '!Y57+'[14]MTA Bus'!W52+[14]MTAHQ!Z54+[14]SIR!R55</f>
        <v>237.55834411000001</v>
      </c>
      <c r="Z66" s="58">
        <f>X66-Y66</f>
        <v>-44.55831444333333</v>
      </c>
      <c r="AA66" s="58">
        <f>IF(X66=0,"              -",IF(ABS(Z66/X66)&gt;1,"                 *",IF(X66&gt;0,IF(ABS(Z66*100/X66)&lt;0.0001, 0, Z66*100/X66),IF(ABS(Z66*100/X66)&lt;0.0001,0,-Z66/X66*100))))</f>
        <v>-23.087206007320663</v>
      </c>
      <c r="AB66" s="59"/>
      <c r="AC66" s="58">
        <f t="shared" ref="AC66:AD68" si="60">J66</f>
        <v>0</v>
      </c>
      <c r="AD66" s="58">
        <f t="shared" si="60"/>
        <v>0</v>
      </c>
      <c r="AE66" s="58">
        <f>AC66-AD66</f>
        <v>0</v>
      </c>
      <c r="AF66" s="58" t="str">
        <f>IF(AC66=0,"              -",IF(ABS(AE66/AC66)&gt;1,"                 *",IF(AC66&gt;0,IF(ABS(AE66*100/AC66)&lt;0.0001, 0, AE66*100/AC66),IF(ABS(AE66*100/AC66)&lt;0.0001,0,-AE66/AC66*100))))</f>
        <v xml:space="preserve">              -</v>
      </c>
      <c r="AG66" s="59"/>
      <c r="AH66" s="58">
        <f t="shared" ref="AH66:AJ67" si="61">X66+AC66</f>
        <v>193.00002966666668</v>
      </c>
      <c r="AI66" s="58">
        <f t="shared" si="61"/>
        <v>237.55834411000001</v>
      </c>
      <c r="AJ66" s="58">
        <f t="shared" si="61"/>
        <v>-44.55831444333333</v>
      </c>
      <c r="AK66" s="58">
        <f>IF(AH66=0,"              -",IF(ABS(AJ66/AH66)&gt;1,"                 *",IF(AH66&gt;0,IF(ABS(AJ66*100/AH66)&lt;0.0001, 0, AJ66*100/AH66),IF(ABS(AJ66*100/AH66)&lt;0.0001,0,-AJ66/AH66*100))))</f>
        <v>-23.087206007320663</v>
      </c>
      <c r="AL66" s="71"/>
      <c r="BT66" s="8">
        <v>174973342.88699999</v>
      </c>
      <c r="BU66" s="8">
        <v>164590719.47</v>
      </c>
    </row>
    <row r="67" spans="1:85" ht="15">
      <c r="A67" s="8" t="s">
        <v>128</v>
      </c>
      <c r="B67" s="65"/>
      <c r="C67" s="36" t="s">
        <v>129</v>
      </c>
      <c r="D67" s="36"/>
      <c r="E67" s="58">
        <f>[14]NYCT!C69+[14]LIRR!C53+[14]MNR!E61+'[14]B&amp;T '!E58+'[14]MTA Bus'!E53+[14]MTAHQ!F55+[14]SIR!B56</f>
        <v>35.859513</v>
      </c>
      <c r="F67" s="58">
        <f>[14]NYCT!D69+[14]LIRR!D53+[14]MNR!F61+'[14]B&amp;T '!F58+'[14]MTA Bus'!F53+[14]MTAHQ!G55+[14]SIR!C56</f>
        <v>34.606864000000002</v>
      </c>
      <c r="G67" s="58">
        <f>E67-F67</f>
        <v>1.2526489999999981</v>
      </c>
      <c r="H67" s="58">
        <f>IF(E67=0,"              -",IF(ABS(G67/E67)&gt;1,"                 *",IF(E67&gt;0,IF(ABS(G67*100/E67)&lt;0.0001, 0, G67*100/E67),IF(ABS(G67*100/E67)&lt;0.0001,0,-G67/E67*100))))</f>
        <v>3.4932125263385427</v>
      </c>
      <c r="I67" s="59"/>
      <c r="J67" s="58">
        <v>0</v>
      </c>
      <c r="K67" s="58">
        <v>0</v>
      </c>
      <c r="L67" s="58">
        <f>J67-K67</f>
        <v>0</v>
      </c>
      <c r="M67" s="58" t="str">
        <f>IF(J67=0,"              -",IF(ABS(L67/J67)&gt;1,"                 *",IF(J67&gt;0,IF(ABS(L67*100/J67)&lt;0.0001, 0, L67*100/J67),IF(ABS(L67*100/J67)&lt;0.0001,0,-L67/J67*100))))</f>
        <v xml:space="preserve">              -</v>
      </c>
      <c r="N67" s="59"/>
      <c r="O67" s="58">
        <f t="shared" si="59"/>
        <v>35.859513</v>
      </c>
      <c r="P67" s="58">
        <f t="shared" si="59"/>
        <v>34.606864000000002</v>
      </c>
      <c r="Q67" s="58">
        <f>O67-P67</f>
        <v>1.2526489999999981</v>
      </c>
      <c r="R67" s="58">
        <f>IF(O67=0,"              -",IF(ABS(Q67/O67)&gt;1,"                 *",IF(O67&gt;0,IF(ABS(Q67*100/O67)&lt;0.0001, 0, Q67*100/O67),IF(ABS(Q67*100/O67)&lt;0.0001,0,-Q67/O67*100))))</f>
        <v>3.4932125263385427</v>
      </c>
      <c r="S67" s="76"/>
      <c r="T67" s="61"/>
      <c r="U67" s="62"/>
      <c r="V67" s="36" t="str">
        <f>C67</f>
        <v>OPEB Obligation</v>
      </c>
      <c r="W67" s="36"/>
      <c r="X67" s="58">
        <f>[14]NYCT!S69+[14]LIRR!S53+[14]MNR!X61+'[14]B&amp;T '!X58+'[14]MTA Bus'!V53+[14]MTAHQ!Y55+[14]SIR!Q56</f>
        <v>35.859513</v>
      </c>
      <c r="Y67" s="58">
        <f>[14]NYCT!T69+[14]LIRR!T53+[14]MNR!Y61+'[14]B&amp;T '!Y58+'[14]MTA Bus'!W53+[14]MTAHQ!Z55+[14]SIR!R56</f>
        <v>34.606864000000002</v>
      </c>
      <c r="Z67" s="58">
        <f>X67-Y67</f>
        <v>1.2526489999999981</v>
      </c>
      <c r="AA67" s="58">
        <f>IF(X67=0,"              -",IF(ABS(Z67/X67)&gt;1,"                 *",IF(X67&gt;0,IF(ABS(Z67*100/X67)&lt;0.0001, 0, Z67*100/X67),IF(ABS(Z67*100/X67)&lt;0.0001,0,-Z67/X67*100))))</f>
        <v>3.4932125263385427</v>
      </c>
      <c r="AB67" s="59"/>
      <c r="AC67" s="58">
        <f t="shared" si="60"/>
        <v>0</v>
      </c>
      <c r="AD67" s="58">
        <f t="shared" si="60"/>
        <v>0</v>
      </c>
      <c r="AE67" s="58">
        <f>AC67-AD67</f>
        <v>0</v>
      </c>
      <c r="AF67" s="58" t="str">
        <f>IF(AC67=0,"              -",IF(ABS(AE67/AC67)&gt;1,"                 *",IF(AC67&gt;0,IF(ABS(AE67*100/AC67)&lt;0.0001, 0, AE67*100/AC67),IF(ABS(AE67*100/AC67)&lt;0.0001,0,-AE67/AC67*100))))</f>
        <v xml:space="preserve">              -</v>
      </c>
      <c r="AG67" s="59"/>
      <c r="AH67" s="58">
        <f t="shared" si="61"/>
        <v>35.859513</v>
      </c>
      <c r="AI67" s="58">
        <f t="shared" si="61"/>
        <v>34.606864000000002</v>
      </c>
      <c r="AJ67" s="58">
        <f t="shared" si="61"/>
        <v>1.2526489999999981</v>
      </c>
      <c r="AK67" s="58">
        <f>IF(AH67=0,"              -",IF(ABS(AJ67/AH67)&gt;1,"                 *",IF(AH67&gt;0,IF(ABS(AJ67*100/AH67)&lt;0.0001, 0, AJ67*100/AH67),IF(ABS(AJ67*100/AH67)&lt;0.0001,0,-AJ67/AH67*100))))</f>
        <v>3.4932125263385427</v>
      </c>
      <c r="AL67" s="71"/>
      <c r="BT67" s="8">
        <v>24920471.820999999</v>
      </c>
      <c r="BU67" s="8">
        <v>20099930.16</v>
      </c>
    </row>
    <row r="68" spans="1:85" ht="15">
      <c r="A68" s="8" t="s">
        <v>130</v>
      </c>
      <c r="B68" s="65"/>
      <c r="C68" s="36" t="s">
        <v>14</v>
      </c>
      <c r="D68" s="36"/>
      <c r="E68" s="58">
        <f>[14]NYCT!C70+[14]LIRR!C54+[14]MNR!E62+'[14]B&amp;T '!E59+'[14]MTA Bus'!E54</f>
        <v>0.58360606060606057</v>
      </c>
      <c r="F68" s="58">
        <f>[14]NYCT!D70+[14]LIRR!D54+[14]MNR!F62+'[14]B&amp;T '!F59+'[14]MTA Bus'!F54</f>
        <v>0.16666700000000001</v>
      </c>
      <c r="G68" s="58">
        <f>E68-F68</f>
        <v>0.41693906060606056</v>
      </c>
      <c r="H68" s="58">
        <f>IF(E68=0,"              -",IF(ABS(G68/E68)&gt;1,"                 *",IF(E68&gt;0,IF(ABS(G68*100/E68)&lt;0.0001, 0, G68*100/E68),IF(ABS(G68*100/E68)&lt;0.0001,0,-G68/E68*100))))</f>
        <v>71.441866140505724</v>
      </c>
      <c r="I68" s="59"/>
      <c r="J68" s="58">
        <v>0</v>
      </c>
      <c r="K68" s="58">
        <v>0</v>
      </c>
      <c r="L68" s="58">
        <f>J68-K68</f>
        <v>0</v>
      </c>
      <c r="M68" s="58" t="str">
        <f>IF(J68=0,"              -",IF(ABS(L68/J68)&gt;1,"                 *",IF(J68&gt;0,IF(ABS(L68*100/J68)&lt;0.0001, 0, L68*100/J68),IF(ABS(L68*100/J68)&lt;0.0001,0,-L68/J68*100))))</f>
        <v xml:space="preserve">              -</v>
      </c>
      <c r="N68" s="59"/>
      <c r="O68" s="58">
        <f t="shared" si="59"/>
        <v>0.58360606060606057</v>
      </c>
      <c r="P68" s="58">
        <f t="shared" si="59"/>
        <v>0.16666700000000001</v>
      </c>
      <c r="Q68" s="58">
        <f>O68-P68</f>
        <v>0.41693906060606056</v>
      </c>
      <c r="R68" s="58">
        <f>IF(O68=0,"              -",IF(ABS(Q68/O68)&gt;1,"                 *",IF(O68&gt;0,IF(ABS(Q68*100/O68)&lt;0.0001, 0, Q68*100/O68),IF(ABS(Q68*100/O68)&lt;0.0001,0,-Q68/O68*100))))</f>
        <v>71.441866140505724</v>
      </c>
      <c r="S68" s="76"/>
      <c r="T68" s="61"/>
      <c r="U68" s="62"/>
      <c r="V68" s="36" t="str">
        <f>C68</f>
        <v>Environmental Remediation</v>
      </c>
      <c r="W68" s="36"/>
      <c r="X68" s="58">
        <f>[14]NYCT!S70+[14]LIRR!S54+[14]MNR!X62+'[14]B&amp;T '!X59+'[14]MTA Bus'!V54</f>
        <v>0.58360606060606057</v>
      </c>
      <c r="Y68" s="58">
        <f>[14]NYCT!T70+[14]LIRR!T54+[14]MNR!Y62+'[14]B&amp;T '!Y59+'[14]MTA Bus'!W54</f>
        <v>0.16666700000000001</v>
      </c>
      <c r="Z68" s="58">
        <f>X68-Y68</f>
        <v>0.41693906060606056</v>
      </c>
      <c r="AA68" s="58">
        <f>IF(X68=0,"              -",IF(ABS(Z68/X68)&gt;1,"                 *",IF(X68&gt;0,IF(ABS(Z68*100/X68)&lt;0.0001, 0, Z68*100/X68),IF(ABS(Z68*100/X68)&lt;0.0001,0,-Z68/X68*100))))</f>
        <v>71.441866140505724</v>
      </c>
      <c r="AB68" s="59"/>
      <c r="AC68" s="58">
        <f t="shared" si="60"/>
        <v>0</v>
      </c>
      <c r="AD68" s="58">
        <f t="shared" si="60"/>
        <v>0</v>
      </c>
      <c r="AE68" s="58">
        <f>AC68-AD68</f>
        <v>0</v>
      </c>
      <c r="AF68" s="58" t="str">
        <f>IF(AC68=0,"              -",IF(ABS(AE68/AC68)&gt;1,"                 *",IF(AC68&gt;0,IF(ABS(AE68*100/AC68)&lt;0.0001, 0, AE68*100/AC68),IF(ABS(AE68*100/AC68)&lt;0.0001,0,-AE68/AC68*100))))</f>
        <v xml:space="preserve">              -</v>
      </c>
      <c r="AG68" s="59"/>
      <c r="AH68" s="58">
        <f>X68+AC68</f>
        <v>0.58360606060606057</v>
      </c>
      <c r="AI68" s="58">
        <f>Y68+AD68</f>
        <v>0.16666700000000001</v>
      </c>
      <c r="AJ68" s="58">
        <f>Z68+AE68</f>
        <v>0.41693906060606056</v>
      </c>
      <c r="AK68" s="58">
        <f>IF(AH68=0,"              -",IF(ABS(AJ68/AH68)&gt;1,"                 *",IF(AH68&gt;0,IF(ABS(AJ68*100/AH68)&lt;0.0001, 0, AJ68*100/AH68),IF(ABS(AJ68*100/AH68)&lt;0.0001,0,-AJ68/AH68*100))))</f>
        <v>71.441866140505724</v>
      </c>
      <c r="AL68" s="71"/>
      <c r="BT68" s="8">
        <v>166667</v>
      </c>
      <c r="BU68" s="8">
        <v>166667</v>
      </c>
    </row>
    <row r="69" spans="1:85" ht="12.75" hidden="1" customHeight="1">
      <c r="B69" s="65"/>
      <c r="C69" s="36" t="s">
        <v>63</v>
      </c>
      <c r="D69" s="36"/>
      <c r="E69" s="58">
        <f>[14]MTAHQ!F56</f>
        <v>0</v>
      </c>
      <c r="F69" s="58">
        <v>0</v>
      </c>
      <c r="G69" s="58">
        <f>E69-F69</f>
        <v>0</v>
      </c>
      <c r="H69" s="58" t="str">
        <f>IF(E69=0,"              -",IF(ABS(G69/E69)&gt;1,"                 *",IF(E69&gt;0,IF(ABS(G69*100/E69)&lt;0.0001, 0, G69*100/E69),IF(ABS(G69*100/E69)&lt;0.0001,0,-G69/E69*100))))</f>
        <v xml:space="preserve">              -</v>
      </c>
      <c r="I69" s="59"/>
      <c r="J69" s="58">
        <f>[14]MTAHQ!K56</f>
        <v>0</v>
      </c>
      <c r="K69" s="58">
        <f>[14]MTAHQ!L56</f>
        <v>0</v>
      </c>
      <c r="L69" s="58">
        <f>J69-K69</f>
        <v>0</v>
      </c>
      <c r="M69" s="58" t="str">
        <f>IF(J69=0,"              -",IF(ABS(L69/J69)&gt;1,"                 *",IF(J69&gt;0,IF(ABS(L69*100/J69)&lt;0.0001, 0, L69*100/J69),IF(ABS(L69*100/J69)&lt;0.0001,0,-L69/J69*100))))</f>
        <v xml:space="preserve">              -</v>
      </c>
      <c r="N69" s="59"/>
      <c r="O69" s="58">
        <f>[14]MTAHQ!P56</f>
        <v>0</v>
      </c>
      <c r="P69" s="58">
        <v>0</v>
      </c>
      <c r="Q69" s="58">
        <f>O69-P69</f>
        <v>0</v>
      </c>
      <c r="R69" s="58" t="str">
        <f>IF(O69=0,"              -",IF(ABS(Q69/O69)&gt;1,"                 *",IF(O69&gt;0,IF(ABS(Q69*100/O69)&lt;0.0001, 0, Q69*100/O69),IF(ABS(Q69*100/O69)&lt;0.0001,0,-Q69/O69*100))))</f>
        <v xml:space="preserve">              -</v>
      </c>
      <c r="S69" s="76"/>
      <c r="T69" s="61"/>
      <c r="U69" s="62"/>
      <c r="V69" s="36" t="s">
        <v>63</v>
      </c>
      <c r="W69" s="36"/>
      <c r="X69" s="58">
        <f>[14]MTAHQ!Y56</f>
        <v>0</v>
      </c>
      <c r="Y69" s="58">
        <v>0</v>
      </c>
      <c r="Z69" s="58">
        <f>X69-Y69</f>
        <v>0</v>
      </c>
      <c r="AA69" s="58" t="str">
        <f>IF(X69=0,"              -",IF(ABS(Z69/X69)&gt;1,"                 *",IF(X69&gt;0,IF(ABS(Z69*100/X69)&lt;0.0001, 0, Z69*100/X69),IF(ABS(Z69*100/X69)&lt;0.0001,0,-Z69/X69*100))))</f>
        <v xml:space="preserve">              -</v>
      </c>
      <c r="AB69" s="59"/>
      <c r="AC69" s="58">
        <f>[14]MTAHQ!AD56</f>
        <v>0</v>
      </c>
      <c r="AD69" s="58">
        <f>[14]MTAHQ!AE56</f>
        <v>0</v>
      </c>
      <c r="AE69" s="58">
        <f>AC69-AD69</f>
        <v>0</v>
      </c>
      <c r="AF69" s="58" t="str">
        <f>IF(AC69=0,"              -",IF(ABS(AE69/AC69)&gt;1,"                 *",IF(AC69&gt;0,IF(ABS(AE69*100/AC69)&lt;0.0001, 0, AE69*100/AC69),IF(ABS(AE69*100/AC69)&lt;0.0001,0,-AE69/AC69*100))))</f>
        <v xml:space="preserve">              -</v>
      </c>
      <c r="AG69" s="59"/>
      <c r="AH69" s="58">
        <f>[14]MTAHQ!AI56</f>
        <v>0</v>
      </c>
      <c r="AI69" s="58">
        <v>0</v>
      </c>
      <c r="AJ69" s="58">
        <f>Z69+AE69</f>
        <v>0</v>
      </c>
      <c r="AK69" s="58" t="str">
        <f>IF(AH69=0,"              -",IF(ABS(AJ69/AH69)&gt;1,"                 *",IF(AH69&gt;0,IF(ABS(AJ69*100/AH69)&lt;0.0001, 0, AJ69*100/AH69),IF(ABS(AJ69*100/AH69)&lt;0.0001,0,-AJ69/AH69*100))))</f>
        <v xml:space="preserve">              -</v>
      </c>
      <c r="AL69" s="71"/>
    </row>
    <row r="70" spans="1:85" ht="12.75" customHeight="1" thickBot="1">
      <c r="B70" s="65"/>
      <c r="C70" s="36"/>
      <c r="D70" s="36"/>
      <c r="E70" s="94"/>
      <c r="F70" s="94"/>
      <c r="G70" s="94"/>
      <c r="H70" s="105"/>
      <c r="I70" s="107"/>
      <c r="J70" s="94"/>
      <c r="K70" s="94"/>
      <c r="L70" s="94"/>
      <c r="M70" s="105"/>
      <c r="N70" s="107"/>
      <c r="O70" s="94"/>
      <c r="P70" s="94"/>
      <c r="Q70" s="94"/>
      <c r="R70" s="105"/>
      <c r="S70" s="76"/>
      <c r="T70" s="61"/>
      <c r="U70" s="62"/>
      <c r="V70" s="36"/>
      <c r="W70" s="36"/>
      <c r="X70" s="94"/>
      <c r="Y70" s="94"/>
      <c r="Z70" s="94"/>
      <c r="AA70" s="105"/>
      <c r="AB70" s="107"/>
      <c r="AC70" s="94"/>
      <c r="AD70" s="94"/>
      <c r="AE70" s="94"/>
      <c r="AF70" s="105"/>
      <c r="AG70" s="107"/>
      <c r="AH70" s="94"/>
      <c r="AI70" s="94"/>
      <c r="AJ70" s="94"/>
      <c r="AK70" s="105"/>
      <c r="AL70" s="71"/>
    </row>
    <row r="71" spans="1:85" s="72" customFormat="1" ht="15">
      <c r="B71" s="65"/>
      <c r="C71" s="45" t="s">
        <v>15</v>
      </c>
      <c r="D71" s="45"/>
      <c r="E71" s="73">
        <f>E64+E66+E67+E68+E69</f>
        <v>1189.8257910362356</v>
      </c>
      <c r="F71" s="73">
        <f>F64+F66+F67+F68+F69</f>
        <v>1190.3066036720002</v>
      </c>
      <c r="G71" s="73">
        <f>E71-F71</f>
        <v>-0.48081263576455058</v>
      </c>
      <c r="H71" s="74">
        <f>IF(E71=0,"              -",IF(ABS(G71/E71)&gt;=1,"              *",IF(E71&gt;0,IF(ABS(G71*100/E71)&lt;0.0001, 0, G71*100/E71),IF(ABS(G71*100/E71)&lt;0.0001,0,-G71/E71*100))))</f>
        <v>-4.0410339008184068E-2</v>
      </c>
      <c r="I71" s="75"/>
      <c r="J71" s="73">
        <f>J64+J66+J67+J68+J69</f>
        <v>134.57296699234956</v>
      </c>
      <c r="K71" s="73">
        <f>K64+K66+K67+K68+K69</f>
        <v>116.41222496999981</v>
      </c>
      <c r="L71" s="73">
        <f>J71-K71</f>
        <v>18.160742022349751</v>
      </c>
      <c r="M71" s="74">
        <f>IF(J71=0,"              -",IF(ABS(L71/J71)&gt;=1,"              *",IF(J71&gt;0,IF(ABS(L71*100/J71)&lt;0.0001, 0, L71*100/J71),IF(ABS(L71*100/J71)&lt;0.0001,0,-L71/J71*100))))</f>
        <v>13.495089265128696</v>
      </c>
      <c r="N71" s="75"/>
      <c r="O71" s="73">
        <f>O64+O66+O67+O68+O69</f>
        <v>1324.3957580285853</v>
      </c>
      <c r="P71" s="73">
        <f>P64+P66+P67+P68+P69</f>
        <v>1306.7188286419998</v>
      </c>
      <c r="Q71" s="73">
        <f>O71-P71</f>
        <v>17.676929386585471</v>
      </c>
      <c r="R71" s="74">
        <f>IF(O71=0,"              -",IF(ABS(Q71/O71)&gt;=1,"              *",IF(O71&gt;0,IF(ABS(Q71*100/O71)&lt;0.0001, 0, Q71*100/O71),IF(ABS(Q71*100/O71)&lt;0.0001,0,-Q71/O71*100))))</f>
        <v>1.3347165512594414</v>
      </c>
      <c r="S71" s="76"/>
      <c r="T71" s="61"/>
      <c r="U71" s="62"/>
      <c r="V71" s="45" t="s">
        <v>15</v>
      </c>
      <c r="W71" s="45"/>
      <c r="X71" s="73">
        <f>X64+X66+X67+X68+X69</f>
        <v>1189.8257910362356</v>
      </c>
      <c r="Y71" s="73">
        <f>Y64+Y66+Y67+Y68+Y69</f>
        <v>1190.3066036720002</v>
      </c>
      <c r="Z71" s="73">
        <f>X71-Y71</f>
        <v>-0.48081263576455058</v>
      </c>
      <c r="AA71" s="74">
        <f>IF(X71=0,"              -",IF(ABS(Z71/X71)&gt;=1,"              *",IF(X71&gt;0,IF(ABS(Z71*100/X71)&lt;0.0001, 0, Z71*100/X71),IF(ABS(Z71*100/X71)&lt;0.0001,0,-Z71/X71*100))))</f>
        <v>-4.0410339008184068E-2</v>
      </c>
      <c r="AB71" s="75"/>
      <c r="AC71" s="73">
        <f>AC64+AC66+AC67+AC68+AC69</f>
        <v>134.57055215901624</v>
      </c>
      <c r="AD71" s="73">
        <f>AD64+AD66+AD67+AD68+AD69</f>
        <v>116.41440311999982</v>
      </c>
      <c r="AE71" s="73">
        <f>AC71-AD71</f>
        <v>18.156149039016427</v>
      </c>
      <c r="AF71" s="74">
        <f>IF(AC71=0,"              -",IF(ABS(AE71/AC71)&gt;=1,"              *",IF(AC71&gt;0,IF(ABS(AE71*100/AC71)&lt;0.0001, 0, AE71*100/AC71),IF(ABS(AE71*100/AC71)&lt;0.0001,0,-AE71/AC71*100))))</f>
        <v>13.491918363805244</v>
      </c>
      <c r="AG71" s="75"/>
      <c r="AH71" s="73">
        <f>AH64+AH66+AH67+AH68+AH69</f>
        <v>1324.3963431952518</v>
      </c>
      <c r="AI71" s="73">
        <f>AI64+AI66+AI67+AI68+AI69</f>
        <v>1306.7210067919998</v>
      </c>
      <c r="AJ71" s="73">
        <f>Z71+AE71</f>
        <v>17.675336403251876</v>
      </c>
      <c r="AK71" s="74">
        <f>IF(AH71=0,"              -",IF(ABS(AJ71/AH71)&gt;=1,"              *",IF(AH71&gt;0,IF(ABS(AJ71*100/AH71)&lt;0.0001, 0, AJ71*100/AH71),IF(ABS(AJ71*100/AH71)&lt;0.0001,0,-AJ71/AH71*100))))</f>
        <v>1.3345956815773279</v>
      </c>
      <c r="AL71" s="71"/>
      <c r="BN71" s="66"/>
      <c r="BO71" s="77"/>
      <c r="BP71" s="77"/>
      <c r="BQ71" s="77"/>
      <c r="BR71" s="77"/>
      <c r="BS71" s="78"/>
    </row>
    <row r="72" spans="1:85" ht="12.75" customHeight="1" thickBot="1">
      <c r="B72" s="65"/>
      <c r="C72" s="36"/>
      <c r="D72" s="36"/>
      <c r="E72" s="94"/>
      <c r="F72" s="108"/>
      <c r="G72" s="94"/>
      <c r="H72" s="105"/>
      <c r="I72" s="107"/>
      <c r="J72" s="94"/>
      <c r="K72" s="94"/>
      <c r="L72" s="94"/>
      <c r="M72" s="105"/>
      <c r="N72" s="107"/>
      <c r="O72" s="94"/>
      <c r="P72" s="94"/>
      <c r="Q72" s="94"/>
      <c r="R72" s="105"/>
      <c r="S72" s="76"/>
      <c r="T72" s="61"/>
      <c r="U72" s="62"/>
      <c r="V72" s="36"/>
      <c r="W72" s="36"/>
      <c r="X72" s="94"/>
      <c r="Y72" s="94"/>
      <c r="Z72" s="94"/>
      <c r="AA72" s="105"/>
      <c r="AB72" s="107"/>
      <c r="AC72" s="94"/>
      <c r="AD72" s="94"/>
      <c r="AE72" s="94"/>
      <c r="AF72" s="105"/>
      <c r="AG72" s="107"/>
      <c r="AH72" s="94"/>
      <c r="AI72" s="94"/>
      <c r="AJ72" s="94"/>
      <c r="AK72" s="105"/>
      <c r="AL72" s="71"/>
      <c r="CD72" s="177" t="s">
        <v>131</v>
      </c>
      <c r="CE72" s="177"/>
      <c r="CF72" s="177"/>
      <c r="CG72" s="177"/>
    </row>
    <row r="73" spans="1:85" s="72" customFormat="1" ht="12.75" customHeight="1">
      <c r="B73" s="65"/>
      <c r="C73" s="106" t="s">
        <v>132</v>
      </c>
      <c r="D73" s="45"/>
      <c r="E73" s="73">
        <f>E21-E71</f>
        <v>-526.60128070594192</v>
      </c>
      <c r="F73" s="73">
        <f>F21-F71</f>
        <v>-543.43552341200018</v>
      </c>
      <c r="G73" s="73">
        <f>G21+G71</f>
        <v>-16.834242706058262</v>
      </c>
      <c r="H73" s="74">
        <f>IF(E73=0,"              -",IF(ABS(G73/E73)&gt;=1,"              *",IF(E73&gt;0,IF(ABS(G73*100/E73)&lt;0.0001, 0, G73*100/E73),IF(ABS(G73*100/E73)&lt;0.0001,0,-G73/E73*100))))</f>
        <v>-3.1967720783912466</v>
      </c>
      <c r="I73" s="75"/>
      <c r="J73" s="73">
        <f>J21-J71</f>
        <v>-2.4148333333187111E-3</v>
      </c>
      <c r="K73" s="73">
        <f>K21-K71</f>
        <v>2.1781499997928222E-3</v>
      </c>
      <c r="L73" s="73">
        <f>L21+L71</f>
        <v>4.5929833331115333E-3</v>
      </c>
      <c r="M73" s="74" t="str">
        <f>IF(J73=0,"              -",IF(ABS(L73/J73)&gt;=1,"              *",IF(J73&gt;0,IF(ABS(L73*100/J73)&lt;0.0001, 0, L73*100/J73),IF(ABS(L73*100/J73)&lt;0.0001,0,-L73/J73*100))))</f>
        <v xml:space="preserve">              *</v>
      </c>
      <c r="N73" s="75"/>
      <c r="O73" s="73">
        <f>O21-O71</f>
        <v>-526.60069553927542</v>
      </c>
      <c r="P73" s="73">
        <f>P21-P71</f>
        <v>-543.43334526200022</v>
      </c>
      <c r="Q73" s="73">
        <f>Q21+Q71</f>
        <v>-16.832649722724796</v>
      </c>
      <c r="R73" s="74">
        <f>IF(O73=0,"              -",IF(ABS(Q73/O73)&gt;=1,"              *",IF(O73&gt;0,IF(ABS(Q73*100/O73)&lt;0.0001, 0, Q73*100/O73),IF(ABS(Q73*100/O73)&lt;0.0001,0,-Q73/O73*100))))</f>
        <v>-3.1964731276108558</v>
      </c>
      <c r="S73" s="76"/>
      <c r="T73" s="61"/>
      <c r="U73" s="62"/>
      <c r="V73" s="106" t="s">
        <v>132</v>
      </c>
      <c r="W73" s="45"/>
      <c r="X73" s="73">
        <f>X21-X71</f>
        <v>-526.60128070594192</v>
      </c>
      <c r="Y73" s="73">
        <f>Y21-Y71</f>
        <v>-543.43552341200018</v>
      </c>
      <c r="Z73" s="73">
        <f>Z21+Z71</f>
        <v>-16.834242706058262</v>
      </c>
      <c r="AA73" s="74">
        <f>IF(X73=0,"              -",IF(ABS(Z73/X73)&gt;=1,"              *",IF(X73&gt;0,IF(ABS(Z73*100/X73)&lt;0.0001, 0, Z73*100/X73),IF(ABS(Z73*100/X73)&lt;0.0001,0,-Z73/X73*100))))</f>
        <v>-3.1967720783912466</v>
      </c>
      <c r="AB73" s="75"/>
      <c r="AC73" s="73">
        <f>AC21-AC71-0.012</f>
        <v>-1.2E-2</v>
      </c>
      <c r="AD73" s="73">
        <f>AD21-AD71</f>
        <v>-2.1316282072803006E-13</v>
      </c>
      <c r="AE73" s="73">
        <f>AE21+AE71</f>
        <v>-2.1316282072803006E-13</v>
      </c>
      <c r="AF73" s="74">
        <f>IF(AC73=0,"              -",IF(ABS(AE73/AC73)&gt;=1,"              *",IF(AC73&gt;0,IF(ABS(AE73*100/AC73)&lt;0.0001, 0, AE73*100/AC73),IF(ABS(AE73*100/AC73)&lt;0.0001,0,-AE73/AC73*100))))</f>
        <v>0</v>
      </c>
      <c r="AG73" s="75"/>
      <c r="AH73" s="73">
        <f>AH21-AH71</f>
        <v>-526.60128070594192</v>
      </c>
      <c r="AI73" s="73">
        <f>AI21-AI71</f>
        <v>-543.43552341200018</v>
      </c>
      <c r="AJ73" s="73">
        <f>AJ21+AJ71</f>
        <v>-16.834242706058475</v>
      </c>
      <c r="AK73" s="74">
        <f>IF(AH73=0,"              -",IF(ABS(AJ73/AH73)&gt;=1,"              *",IF(AH73&gt;0,IF(ABS(AJ73*100/AH73)&lt;0.0001, 0, AJ73*100/AH73),IF(ABS(AJ73*100/AH73)&lt;0.0001,0,-AJ73/AH73*100))))</f>
        <v>-3.196772078391287</v>
      </c>
      <c r="AL73" s="71"/>
      <c r="BN73" s="66"/>
      <c r="BO73" s="77"/>
      <c r="BP73" s="77"/>
      <c r="BQ73" s="77"/>
      <c r="BR73" s="77"/>
      <c r="BS73" s="78"/>
      <c r="CD73" s="176" t="s">
        <v>16</v>
      </c>
      <c r="CE73" s="176"/>
      <c r="CF73" s="176" t="s">
        <v>17</v>
      </c>
      <c r="CG73" s="176"/>
    </row>
    <row r="74" spans="1:85" s="72" customFormat="1" ht="12.75" customHeight="1">
      <c r="B74" s="65"/>
      <c r="C74" s="45"/>
      <c r="D74" s="45"/>
      <c r="E74" s="109"/>
      <c r="F74" s="109"/>
      <c r="G74" s="109"/>
      <c r="H74" s="110"/>
      <c r="I74" s="75"/>
      <c r="J74" s="109"/>
      <c r="K74" s="109"/>
      <c r="L74" s="109"/>
      <c r="M74" s="110"/>
      <c r="N74" s="75"/>
      <c r="O74" s="109"/>
      <c r="P74" s="109"/>
      <c r="Q74" s="109"/>
      <c r="R74" s="110"/>
      <c r="S74" s="76"/>
      <c r="T74" s="61"/>
      <c r="U74" s="62"/>
      <c r="V74" s="111"/>
      <c r="W74" s="111"/>
      <c r="X74" s="109"/>
      <c r="Y74" s="109"/>
      <c r="Z74" s="109"/>
      <c r="AA74" s="110"/>
      <c r="AB74" s="75"/>
      <c r="AC74" s="109"/>
      <c r="AD74" s="109"/>
      <c r="AE74" s="109"/>
      <c r="AF74" s="110"/>
      <c r="AG74" s="75"/>
      <c r="AH74" s="109"/>
      <c r="AI74" s="109"/>
      <c r="AJ74" s="109"/>
      <c r="AK74" s="110"/>
      <c r="AL74" s="71"/>
      <c r="BO74" s="8"/>
      <c r="BP74" s="8"/>
      <c r="BQ74" s="8"/>
      <c r="CD74" s="72" t="s">
        <v>133</v>
      </c>
      <c r="CE74" s="72" t="s">
        <v>47</v>
      </c>
      <c r="CF74" s="72" t="s">
        <v>133</v>
      </c>
      <c r="CG74" s="72" t="s">
        <v>47</v>
      </c>
    </row>
    <row r="75" spans="1:85" s="149" customFormat="1" ht="12.75" customHeight="1">
      <c r="A75" s="139" t="s">
        <v>134</v>
      </c>
      <c r="B75" s="140"/>
      <c r="C75" s="1" t="s">
        <v>135</v>
      </c>
      <c r="D75" s="141"/>
      <c r="E75" s="150">
        <v>163.84764642548478</v>
      </c>
      <c r="F75" s="142">
        <v>147.0917326</v>
      </c>
      <c r="G75" s="142">
        <f>+F75-E75</f>
        <v>-16.755913825484782</v>
      </c>
      <c r="H75" s="142">
        <f>IF(E75=0,"              -",IF(ABS(G75/E75)&gt;=1,"              *",IF(E75&gt;0,IF(ABS(G75*100/E75)&lt;0.0001, 0, G75*100/E75),IF(ABS(G75*100/E75)&lt;0.0001,0,-G75/E75*100))))</f>
        <v>-10.226520911977271</v>
      </c>
      <c r="I75" s="143"/>
      <c r="J75" s="142">
        <v>0</v>
      </c>
      <c r="K75" s="142">
        <v>0</v>
      </c>
      <c r="L75" s="142">
        <f>+K75-J75</f>
        <v>0</v>
      </c>
      <c r="M75" s="142" t="str">
        <f>IF(J75=0,"              -",IF(ABS(L75/J75)&gt;=1,"              *",IF(J75&gt;0,IF(ABS(L75*100/J75)&lt;0.0001, 0, L75*100/J75),IF(ABS(L75*100/J75)&lt;0.0001,0,-L75/J75*100))))</f>
        <v xml:space="preserve">              -</v>
      </c>
      <c r="N75" s="143"/>
      <c r="O75" s="142">
        <f>E75+J75</f>
        <v>163.84764642548478</v>
      </c>
      <c r="P75" s="142">
        <f>F74:F75+K75</f>
        <v>147.0917326</v>
      </c>
      <c r="Q75" s="142">
        <f>+P75-O75</f>
        <v>-16.755913825484782</v>
      </c>
      <c r="R75" s="151">
        <f>H75</f>
        <v>-10.226520911977271</v>
      </c>
      <c r="S75" s="145"/>
      <c r="T75" s="138"/>
      <c r="U75" s="146"/>
      <c r="V75" s="147" t="s">
        <v>135</v>
      </c>
      <c r="W75" s="144"/>
      <c r="X75" s="142">
        <v>163.84764642548478</v>
      </c>
      <c r="Y75" s="142">
        <v>147.0917326</v>
      </c>
      <c r="Z75" s="142">
        <f>+Y75-X75</f>
        <v>-16.755913825484782</v>
      </c>
      <c r="AA75" s="142">
        <f>IF(X75=0,"              -",IF(ABS(Z75/X75)&gt;=1,"              *",IF(X75&gt;0,IF(ABS(Z75*100/X75)&lt;0.0001, 0, Z75*100/X75),IF(ABS(Z75*100/X75)&lt;0.0001,0,-Z75/X75*100))))</f>
        <v>-10.226520911977271</v>
      </c>
      <c r="AB75" s="143"/>
      <c r="AC75" s="142">
        <v>0</v>
      </c>
      <c r="AD75" s="142">
        <v>0</v>
      </c>
      <c r="AE75" s="142">
        <f>+AD75-AC75</f>
        <v>0</v>
      </c>
      <c r="AF75" s="142" t="str">
        <f>IF(AC75=0,"              -",IF(ABS(AE75/AC75)&gt;=1,"              *",IF(AC75&gt;0,IF(ABS(AE75*100/AC75)&lt;0.0001, 0, AE75*100/AC75),IF(ABS(AE75*100/AC75)&lt;0.0001,0,-AE75/AC75*100))))</f>
        <v xml:space="preserve">              -</v>
      </c>
      <c r="AG75" s="143"/>
      <c r="AH75" s="142">
        <f>X75+AC75</f>
        <v>163.84764642548478</v>
      </c>
      <c r="AI75" s="142">
        <f>Y75+AD75</f>
        <v>147.0917326</v>
      </c>
      <c r="AJ75" s="142">
        <f>+AI75-AH75</f>
        <v>-16.755913825484782</v>
      </c>
      <c r="AK75" s="142">
        <f>IF(AH75=0,"              -",IF(ABS(AJ75/AH75)&gt;=1,"              *",IF(AH75&gt;0,IF(ABS(AJ75*100/AH75)&lt;0.0001, 0, AJ75*100/AH75),IF(ABS(AJ75*100/AH75)&lt;0.0001,0,-AJ75/AH75*100))))</f>
        <v>-10.226520911977271</v>
      </c>
      <c r="AL75" s="148"/>
      <c r="BO75" s="139"/>
      <c r="BP75" s="139"/>
      <c r="BQ75" s="139"/>
      <c r="BT75" s="149">
        <v>335742612.46799999</v>
      </c>
      <c r="BU75" s="149">
        <v>-48897624.619999997</v>
      </c>
    </row>
    <row r="76" spans="1:85" s="149" customFormat="1" ht="15">
      <c r="A76" s="139" t="s">
        <v>136</v>
      </c>
      <c r="B76" s="140"/>
      <c r="C76" s="1" t="s">
        <v>18</v>
      </c>
      <c r="D76" s="141"/>
      <c r="E76" s="142">
        <f>'[15]Accrued Data'!E$76</f>
        <v>231.8</v>
      </c>
      <c r="F76" s="142">
        <f>'[15]Accrued Data'!F$76</f>
        <v>189.8</v>
      </c>
      <c r="G76" s="142">
        <f>E76-F76</f>
        <v>42</v>
      </c>
      <c r="H76" s="142">
        <f>G76/E76*100</f>
        <v>18.119068162208798</v>
      </c>
      <c r="I76" s="143"/>
      <c r="J76" s="142">
        <v>0</v>
      </c>
      <c r="K76" s="142">
        <v>0</v>
      </c>
      <c r="L76" s="142">
        <f>J76-K76</f>
        <v>0</v>
      </c>
      <c r="M76" s="142" t="str">
        <f>IF(J76=0,"              -",IF(ABS(L76/J76)&gt;=1,"              *",IF(J76&gt;0,IF(ABS(L76*100/J76)&lt;0.0001, 0, L76*100/J76),IF(ABS(L76*100/J76)&lt;0.0001,0,-L76/J76*100))))</f>
        <v xml:space="preserve">              -</v>
      </c>
      <c r="N76" s="144"/>
      <c r="O76" s="142">
        <f>E76+J76</f>
        <v>231.8</v>
      </c>
      <c r="P76" s="142">
        <f>F76+K76</f>
        <v>189.8</v>
      </c>
      <c r="Q76" s="142">
        <f>O76-P76</f>
        <v>42</v>
      </c>
      <c r="R76" s="142">
        <f>H76</f>
        <v>18.119068162208798</v>
      </c>
      <c r="S76" s="145"/>
      <c r="T76" s="138"/>
      <c r="U76" s="146"/>
      <c r="V76" s="147" t="s">
        <v>18</v>
      </c>
      <c r="W76" s="144"/>
      <c r="X76" s="142">
        <f>'[15]Accrued Data'!X$76</f>
        <v>231.8</v>
      </c>
      <c r="Y76" s="142">
        <f>'[15]Accrued Data'!Y$76</f>
        <v>189.8</v>
      </c>
      <c r="Z76" s="142">
        <f>X76-Y76</f>
        <v>42</v>
      </c>
      <c r="AA76" s="142">
        <f>IF(X76=0,"              -",IF(ABS(Z76/X76)&gt;=1,"              *",IF(X76&gt;0,IF(ABS(Z76*100/X76)&lt;0.0001, 0, Z76*100/X76),IF(ABS(Z76*100/X76)&lt;0.0001,0,-Z76/X76*100))))</f>
        <v>18.119068162208801</v>
      </c>
      <c r="AB76" s="143"/>
      <c r="AC76" s="142">
        <v>0</v>
      </c>
      <c r="AD76" s="142">
        <v>0</v>
      </c>
      <c r="AE76" s="142">
        <f>AC76-AD76</f>
        <v>0</v>
      </c>
      <c r="AF76" s="142" t="str">
        <f>IF(AC76=0,"              -",IF(ABS(AE76/AC76)&gt;=1,"              *",IF(AC76&gt;0,IF(ABS(AE76*100/AC76)&lt;0.0001, 0, AE76*100/AC76),IF(ABS(AE76*100/AC76)&lt;0.0001,0,-AE76/AC76*100))))</f>
        <v xml:space="preserve">              -</v>
      </c>
      <c r="AG76" s="144"/>
      <c r="AH76" s="142">
        <f>X76+AC76</f>
        <v>231.8</v>
      </c>
      <c r="AI76" s="142">
        <f>Y76+AD76</f>
        <v>189.8</v>
      </c>
      <c r="AJ76" s="142">
        <f>Z76+AE76</f>
        <v>42</v>
      </c>
      <c r="AK76" s="142">
        <f>IF(AH76=0,"              -",IF(ABS(AJ76/AH76)&gt;1,"                 *",IF(AH76&gt;0,IF(ABS(AJ76*100/AH76)&lt;0.0001, 0, AJ76*100/AH76),IF(ABS(AJ76*100/AH76)&lt;0.0001,0,-AJ76/AH76*100))))</f>
        <v>18.119068162208801</v>
      </c>
      <c r="AL76" s="148"/>
      <c r="BO76" s="139"/>
      <c r="BP76" s="139"/>
      <c r="BQ76" s="139"/>
      <c r="BT76" s="149">
        <v>154759819.72499999</v>
      </c>
      <c r="BU76" s="149">
        <v>115668616.48200002</v>
      </c>
    </row>
    <row r="77" spans="1:85" s="72" customFormat="1" ht="12.75" customHeight="1">
      <c r="A77" s="8"/>
      <c r="B77" s="112"/>
      <c r="C77" s="113"/>
      <c r="D77" s="113"/>
      <c r="E77" s="114"/>
      <c r="F77" s="114"/>
      <c r="G77" s="115"/>
      <c r="H77" s="116"/>
      <c r="I77" s="117"/>
      <c r="J77" s="114"/>
      <c r="K77" s="114"/>
      <c r="L77" s="115"/>
      <c r="M77" s="116"/>
      <c r="N77" s="117"/>
      <c r="O77" s="114"/>
      <c r="P77" s="114"/>
      <c r="Q77" s="115"/>
      <c r="R77" s="116"/>
      <c r="S77" s="118"/>
      <c r="T77" s="8"/>
      <c r="U77" s="112"/>
      <c r="V77" s="113"/>
      <c r="W77" s="113"/>
      <c r="X77" s="114"/>
      <c r="Y77" s="114"/>
      <c r="Z77" s="115"/>
      <c r="AA77" s="116"/>
      <c r="AB77" s="117"/>
      <c r="AC77" s="114"/>
      <c r="AD77" s="114"/>
      <c r="AE77" s="114"/>
      <c r="AF77" s="116"/>
      <c r="AG77" s="117"/>
      <c r="AH77" s="114"/>
      <c r="AI77" s="114"/>
      <c r="AJ77" s="114"/>
      <c r="AK77" s="116"/>
      <c r="AL77" s="118"/>
      <c r="BO77" s="8"/>
      <c r="BP77" s="8"/>
      <c r="BQ77" s="8"/>
    </row>
    <row r="78" spans="1:85" ht="12.75" hidden="1" customHeight="1">
      <c r="C78" s="119" t="s">
        <v>138</v>
      </c>
      <c r="V78" s="119" t="s">
        <v>139</v>
      </c>
      <c r="AA78" s="11"/>
    </row>
    <row r="79" spans="1:85" ht="25.5" customHeight="1">
      <c r="C79" s="183" t="s">
        <v>146</v>
      </c>
      <c r="D79" s="184"/>
      <c r="E79" s="184"/>
      <c r="F79" s="184"/>
      <c r="G79" s="184"/>
      <c r="H79" s="184"/>
      <c r="I79" s="184"/>
      <c r="J79" s="184"/>
      <c r="K79" s="184"/>
      <c r="L79" s="184"/>
      <c r="M79" s="184"/>
      <c r="N79" s="184"/>
      <c r="O79" s="184"/>
      <c r="P79" s="184"/>
      <c r="Q79" s="184"/>
      <c r="R79" s="184"/>
      <c r="V79" s="183" t="s">
        <v>146</v>
      </c>
      <c r="W79" s="184"/>
      <c r="X79" s="184"/>
      <c r="Y79" s="184"/>
      <c r="Z79" s="184"/>
      <c r="AA79" s="184"/>
      <c r="AB79" s="184"/>
      <c r="AC79" s="184"/>
      <c r="AD79" s="184"/>
      <c r="AE79" s="184"/>
      <c r="AF79" s="184"/>
      <c r="AG79" s="184"/>
      <c r="AH79" s="184"/>
      <c r="AI79" s="184"/>
      <c r="AJ79" s="184"/>
      <c r="AK79" s="184"/>
    </row>
    <row r="80" spans="1:85" ht="12.75" customHeight="1">
      <c r="C80" s="120" t="s">
        <v>137</v>
      </c>
      <c r="F80" s="8"/>
      <c r="H80" s="121"/>
      <c r="V80" s="120" t="s">
        <v>137</v>
      </c>
    </row>
    <row r="81" spans="2:36" ht="12.75" customHeight="1">
      <c r="C81" s="122" t="s">
        <v>19</v>
      </c>
      <c r="H81" s="123"/>
      <c r="J81" s="124"/>
      <c r="K81" s="124"/>
      <c r="V81" s="122" t="s">
        <v>19</v>
      </c>
      <c r="AA81" s="123"/>
    </row>
    <row r="82" spans="2:36" ht="12.75" customHeight="1">
      <c r="C82" s="125"/>
      <c r="H82" s="121"/>
      <c r="J82" s="124"/>
      <c r="AA82" s="123"/>
    </row>
    <row r="83" spans="2:36" ht="12.75" customHeight="1">
      <c r="J83" s="126"/>
      <c r="K83" s="126"/>
      <c r="Z83" s="127"/>
    </row>
    <row r="84" spans="2:36" ht="12.75" customHeight="1">
      <c r="F84" s="123"/>
    </row>
    <row r="85" spans="2:36" s="128" customFormat="1" ht="12.75" customHeight="1">
      <c r="C85" s="129"/>
      <c r="E85" s="130"/>
      <c r="F85" s="130"/>
      <c r="G85" s="131"/>
      <c r="H85" s="132"/>
      <c r="I85" s="132"/>
      <c r="J85" s="130"/>
      <c r="K85" s="130"/>
      <c r="L85" s="131"/>
      <c r="O85" s="130"/>
      <c r="P85" s="130"/>
      <c r="Q85" s="131"/>
      <c r="X85" s="130"/>
      <c r="Y85" s="130"/>
      <c r="Z85" s="131"/>
      <c r="AC85" s="130"/>
      <c r="AD85" s="130"/>
      <c r="AE85" s="130"/>
      <c r="AH85" s="130"/>
      <c r="AI85" s="130"/>
      <c r="AJ85" s="130"/>
    </row>
    <row r="86" spans="2:36" s="128" customFormat="1" ht="12.75" customHeight="1">
      <c r="E86" s="130"/>
      <c r="F86" s="130"/>
      <c r="G86" s="131"/>
      <c r="H86" s="132"/>
      <c r="I86" s="132"/>
      <c r="J86" s="130"/>
      <c r="K86" s="130"/>
      <c r="L86" s="131"/>
      <c r="O86" s="130"/>
      <c r="P86" s="130"/>
      <c r="Q86" s="131"/>
      <c r="X86" s="130"/>
      <c r="Y86" s="130"/>
      <c r="Z86" s="131"/>
      <c r="AC86" s="130"/>
      <c r="AD86" s="130"/>
      <c r="AE86" s="130"/>
      <c r="AH86" s="130"/>
      <c r="AI86" s="130"/>
      <c r="AJ86" s="130"/>
    </row>
    <row r="87" spans="2:36" s="128" customFormat="1" ht="12.75" customHeight="1">
      <c r="E87" s="130"/>
      <c r="F87" s="130"/>
      <c r="G87" s="131"/>
      <c r="H87" s="132"/>
      <c r="I87" s="132"/>
      <c r="J87" s="130"/>
      <c r="K87" s="130"/>
      <c r="L87" s="131"/>
      <c r="O87" s="130"/>
      <c r="P87" s="130"/>
      <c r="Q87" s="131"/>
      <c r="X87" s="130"/>
      <c r="Y87" s="130"/>
      <c r="Z87" s="131"/>
      <c r="AC87" s="130"/>
      <c r="AD87" s="130"/>
      <c r="AE87" s="130"/>
      <c r="AH87" s="130"/>
      <c r="AI87" s="130"/>
      <c r="AJ87" s="130"/>
    </row>
    <row r="88" spans="2:36" s="128" customFormat="1" ht="12.75" customHeight="1">
      <c r="B88" s="133"/>
      <c r="E88" s="134"/>
      <c r="F88" s="134"/>
      <c r="G88" s="131"/>
      <c r="H88" s="132"/>
      <c r="I88" s="132"/>
      <c r="J88" s="130"/>
      <c r="K88" s="130"/>
      <c r="L88" s="131"/>
      <c r="O88" s="130"/>
      <c r="P88" s="130"/>
      <c r="Q88" s="131"/>
      <c r="X88" s="130"/>
      <c r="Y88" s="130"/>
      <c r="Z88" s="131"/>
      <c r="AC88" s="130"/>
      <c r="AD88" s="130"/>
      <c r="AE88" s="130"/>
      <c r="AH88" s="130"/>
      <c r="AI88" s="130"/>
      <c r="AJ88" s="130"/>
    </row>
    <row r="89" spans="2:36" ht="12.75" customHeight="1">
      <c r="B89" s="135"/>
      <c r="E89" s="9">
        <v>163.84764642548478</v>
      </c>
      <c r="F89" s="9">
        <v>147.0917326</v>
      </c>
      <c r="G89" s="10">
        <v>-16.755913825484782</v>
      </c>
    </row>
    <row r="90" spans="2:36" ht="12.75" customHeight="1">
      <c r="B90" s="135"/>
    </row>
    <row r="91" spans="2:36" ht="12.75" customHeight="1">
      <c r="B91" s="135"/>
    </row>
    <row r="92" spans="2:36" ht="12.75" customHeight="1">
      <c r="B92" s="135"/>
    </row>
    <row r="93" spans="2:36" ht="12.75" customHeight="1">
      <c r="B93" s="135"/>
    </row>
    <row r="94" spans="2:36" ht="12.75" customHeight="1">
      <c r="B94" s="136"/>
    </row>
    <row r="95" spans="2:36" ht="12.75" customHeight="1">
      <c r="B95" s="136"/>
    </row>
    <row r="96" spans="2:36" ht="12.75" customHeight="1">
      <c r="B96" s="137"/>
    </row>
  </sheetData>
  <mergeCells count="33">
    <mergeCell ref="C79:R79"/>
    <mergeCell ref="V79:AK79"/>
    <mergeCell ref="V4:AK4"/>
    <mergeCell ref="AH10:AK10"/>
    <mergeCell ref="AC10:AF10"/>
    <mergeCell ref="V5:AK5"/>
    <mergeCell ref="Z11:AA11"/>
    <mergeCell ref="AE11:AF11"/>
    <mergeCell ref="AJ11:AK11"/>
    <mergeCell ref="V6:AK6"/>
    <mergeCell ref="X10:AA10"/>
    <mergeCell ref="V8:AK8"/>
    <mergeCell ref="V7:AK7"/>
    <mergeCell ref="L12:M12"/>
    <mergeCell ref="Q12:R12"/>
    <mergeCell ref="E10:H10"/>
    <mergeCell ref="G11:H11"/>
    <mergeCell ref="C4:R4"/>
    <mergeCell ref="G12:H12"/>
    <mergeCell ref="Q11:R11"/>
    <mergeCell ref="O10:R10"/>
    <mergeCell ref="C8:R8"/>
    <mergeCell ref="C6:R6"/>
    <mergeCell ref="J10:M10"/>
    <mergeCell ref="L11:M11"/>
    <mergeCell ref="C5:R5"/>
    <mergeCell ref="C7:R7"/>
    <mergeCell ref="CF73:CG73"/>
    <mergeCell ref="CD73:CE73"/>
    <mergeCell ref="CD72:CG72"/>
    <mergeCell ref="AJ12:AK12"/>
    <mergeCell ref="Z12:AA12"/>
    <mergeCell ref="AE12:AF12"/>
  </mergeCells>
  <printOptions horizontalCentered="1"/>
  <pageMargins left="0.5" right="0.5" top="1" bottom="0.5" header="0.5" footer="0.5"/>
  <pageSetup scale="49" fitToWidth="2" pageOrder="overThenDown" orientation="landscape" r:id="rId1"/>
  <headerFooter alignWithMargins="0">
    <oddHeader>&amp;R&amp;"Arial,Bold"&amp;9Table &amp;P</oddHeader>
  </headerFooter>
  <colBreaks count="1" manualBreakCount="1">
    <brk id="20" min="2" max="77"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B1:AI60"/>
  <sheetViews>
    <sheetView tabSelected="1" view="pageBreakPreview" topLeftCell="B1" zoomScaleNormal="85" zoomScaleSheetLayoutView="100" workbookViewId="0">
      <selection activeCell="B1" sqref="B1:H1"/>
    </sheetView>
  </sheetViews>
  <sheetFormatPr defaultColWidth="9.140625" defaultRowHeight="12.75" outlineLevelRow="1"/>
  <cols>
    <col min="1" max="1" width="0" style="6" hidden="1" customWidth="1"/>
    <col min="2" max="2" width="33.85546875" style="7" customWidth="1"/>
    <col min="3" max="3" width="10.7109375" style="7" customWidth="1"/>
    <col min="4" max="4" width="2.7109375" style="7" customWidth="1"/>
    <col min="5" max="6" width="10.7109375" style="7" customWidth="1"/>
    <col min="7" max="7" width="2.5703125" style="7" customWidth="1"/>
    <col min="8" max="8" width="119.42578125" style="7" customWidth="1"/>
    <col min="9" max="35" width="9.140625" style="7"/>
    <col min="36" max="16384" width="9.140625" style="6"/>
  </cols>
  <sheetData>
    <row r="1" spans="2:13" s="2" customFormat="1" ht="18">
      <c r="B1" s="186" t="s">
        <v>0</v>
      </c>
      <c r="C1" s="186"/>
      <c r="D1" s="186"/>
      <c r="E1" s="186"/>
      <c r="F1" s="186"/>
      <c r="G1" s="186"/>
      <c r="H1" s="186"/>
    </row>
    <row r="2" spans="2:13" s="2" customFormat="1" ht="18">
      <c r="B2" s="186" t="s">
        <v>155</v>
      </c>
      <c r="C2" s="186"/>
      <c r="D2" s="186"/>
      <c r="E2" s="186"/>
      <c r="F2" s="186"/>
      <c r="G2" s="186"/>
      <c r="H2" s="186"/>
      <c r="I2" s="3"/>
      <c r="J2" s="3"/>
      <c r="K2" s="3"/>
      <c r="L2" s="3"/>
      <c r="M2" s="3"/>
    </row>
    <row r="3" spans="2:13" s="2" customFormat="1" ht="18">
      <c r="B3" s="186" t="s">
        <v>154</v>
      </c>
      <c r="C3" s="186"/>
      <c r="D3" s="186"/>
      <c r="E3" s="186"/>
      <c r="F3" s="186"/>
      <c r="G3" s="186"/>
      <c r="H3" s="186"/>
    </row>
    <row r="4" spans="2:13" s="2" customFormat="1" ht="18" outlineLevel="1">
      <c r="B4" s="186" t="s">
        <v>193</v>
      </c>
      <c r="C4" s="186"/>
      <c r="D4" s="186"/>
      <c r="E4" s="186"/>
      <c r="F4" s="186"/>
      <c r="G4" s="186"/>
      <c r="H4" s="186" t="e">
        <f>#REF!&amp;" 2019"</f>
        <v>#REF!</v>
      </c>
    </row>
    <row r="5" spans="2:13" s="4" customFormat="1" ht="18">
      <c r="B5" s="153" t="s">
        <v>1</v>
      </c>
      <c r="C5" s="154"/>
      <c r="D5" s="154"/>
      <c r="E5" s="154"/>
      <c r="F5" s="154"/>
      <c r="G5" s="154"/>
      <c r="H5" s="154"/>
    </row>
    <row r="6" spans="2:13" s="4" customFormat="1" ht="15">
      <c r="B6" s="155"/>
      <c r="C6" s="155"/>
      <c r="D6" s="155"/>
      <c r="E6" s="155"/>
      <c r="F6" s="155"/>
      <c r="G6" s="155"/>
      <c r="H6" s="155"/>
    </row>
    <row r="7" spans="2:13" s="4" customFormat="1" ht="15.75">
      <c r="B7" s="155"/>
      <c r="C7" s="155"/>
      <c r="D7" s="155"/>
      <c r="F7" s="156"/>
      <c r="G7" s="156"/>
      <c r="H7" s="157" t="s">
        <v>192</v>
      </c>
    </row>
    <row r="8" spans="2:13" s="4" customFormat="1" ht="15">
      <c r="B8" s="155"/>
      <c r="C8" s="155"/>
      <c r="D8" s="155"/>
      <c r="G8" s="160"/>
      <c r="H8" s="155"/>
    </row>
    <row r="9" spans="2:13" s="4" customFormat="1" ht="15">
      <c r="B9" s="187" t="s">
        <v>28</v>
      </c>
      <c r="C9" s="160" t="s">
        <v>20</v>
      </c>
      <c r="D9" s="155"/>
      <c r="E9" s="189" t="s">
        <v>45</v>
      </c>
      <c r="F9" s="189"/>
      <c r="G9" s="160"/>
      <c r="H9" s="155"/>
    </row>
    <row r="10" spans="2:13" s="4" customFormat="1" ht="15">
      <c r="B10" s="188"/>
      <c r="C10" s="158" t="s">
        <v>21</v>
      </c>
      <c r="D10" s="155"/>
      <c r="E10" s="190" t="s">
        <v>46</v>
      </c>
      <c r="F10" s="190"/>
      <c r="G10" s="160"/>
      <c r="H10" s="158" t="s">
        <v>22</v>
      </c>
    </row>
    <row r="11" spans="2:13" s="4" customFormat="1" ht="22.5" customHeight="1">
      <c r="B11" s="155"/>
      <c r="C11" s="155"/>
      <c r="D11" s="155"/>
      <c r="E11" s="159" t="s">
        <v>23</v>
      </c>
      <c r="F11" s="159" t="s">
        <v>24</v>
      </c>
      <c r="G11" s="155"/>
      <c r="H11" s="155"/>
    </row>
    <row r="12" spans="2:13" s="4" customFormat="1" ht="72" customHeight="1">
      <c r="B12" s="161" t="s">
        <v>51</v>
      </c>
      <c r="C12" s="162" t="s">
        <v>25</v>
      </c>
      <c r="D12" s="155"/>
      <c r="E12" s="163">
        <v>21.063434392248919</v>
      </c>
      <c r="F12" s="163">
        <v>0.3</v>
      </c>
      <c r="G12" s="155"/>
      <c r="H12" s="164" t="s">
        <v>156</v>
      </c>
    </row>
    <row r="13" spans="2:13" s="4" customFormat="1" ht="52.5" customHeight="1">
      <c r="B13" s="161" t="s">
        <v>52</v>
      </c>
      <c r="C13" s="162" t="s">
        <v>25</v>
      </c>
      <c r="D13" s="164"/>
      <c r="E13" s="163">
        <v>-2.7</v>
      </c>
      <c r="F13" s="163">
        <v>-0.1</v>
      </c>
      <c r="G13" s="164"/>
      <c r="H13" s="164" t="s">
        <v>164</v>
      </c>
    </row>
    <row r="14" spans="2:13" s="4" customFormat="1" ht="115.5" customHeight="1">
      <c r="B14" s="161" t="s">
        <v>53</v>
      </c>
      <c r="C14" s="162" t="s">
        <v>25</v>
      </c>
      <c r="D14" s="164"/>
      <c r="E14" s="163">
        <v>9.3605588823401149</v>
      </c>
      <c r="F14" s="163">
        <v>1.3376018445079594</v>
      </c>
      <c r="G14" s="164"/>
      <c r="H14" s="164" t="s">
        <v>174</v>
      </c>
    </row>
    <row r="15" spans="2:13" s="4" customFormat="1" ht="114" customHeight="1">
      <c r="B15" s="161" t="s">
        <v>58</v>
      </c>
      <c r="C15" s="162" t="s">
        <v>25</v>
      </c>
      <c r="D15" s="164"/>
      <c r="E15" s="163">
        <v>2.3192327602619116</v>
      </c>
      <c r="F15" s="163">
        <v>4.3480516563669407E-2</v>
      </c>
      <c r="G15" s="164"/>
      <c r="H15" s="164" t="s">
        <v>185</v>
      </c>
    </row>
    <row r="16" spans="2:13" s="4" customFormat="1" ht="159.75" customHeight="1">
      <c r="B16" s="161" t="s">
        <v>59</v>
      </c>
      <c r="C16" s="162" t="s">
        <v>25</v>
      </c>
      <c r="D16" s="164"/>
      <c r="E16" s="163">
        <v>-1.3068878457136179</v>
      </c>
      <c r="F16" s="163">
        <v>-0.13364960476019372</v>
      </c>
      <c r="G16" s="164"/>
      <c r="H16" s="164" t="s">
        <v>175</v>
      </c>
    </row>
    <row r="17" spans="2:9" s="4" customFormat="1" ht="83.25" customHeight="1">
      <c r="B17" s="161" t="s">
        <v>60</v>
      </c>
      <c r="C17" s="162" t="s">
        <v>25</v>
      </c>
      <c r="D17" s="164"/>
      <c r="E17" s="163">
        <v>10.5</v>
      </c>
      <c r="F17" s="163">
        <v>0.8</v>
      </c>
      <c r="G17" s="164"/>
      <c r="H17" s="164" t="s">
        <v>157</v>
      </c>
    </row>
    <row r="18" spans="2:9" s="4" customFormat="1" ht="68.25" customHeight="1">
      <c r="B18" s="161" t="s">
        <v>142</v>
      </c>
      <c r="C18" s="162" t="s">
        <v>25</v>
      </c>
      <c r="D18" s="164"/>
      <c r="E18" s="163">
        <v>-1.2</v>
      </c>
      <c r="F18" s="163">
        <v>-0.2</v>
      </c>
      <c r="G18" s="164"/>
      <c r="H18" s="164" t="s">
        <v>158</v>
      </c>
    </row>
    <row r="19" spans="2:9" s="165" customFormat="1" ht="72" customHeight="1">
      <c r="B19" s="161" t="s">
        <v>3</v>
      </c>
      <c r="C19" s="162" t="s">
        <v>25</v>
      </c>
      <c r="D19" s="164"/>
      <c r="E19" s="163">
        <v>14.8</v>
      </c>
      <c r="F19" s="163">
        <v>1</v>
      </c>
      <c r="G19" s="164"/>
      <c r="H19" s="164" t="s">
        <v>165</v>
      </c>
    </row>
    <row r="20" spans="2:9" s="4" customFormat="1" ht="104.25" customHeight="1">
      <c r="B20" s="161" t="s">
        <v>4</v>
      </c>
      <c r="C20" s="162" t="s">
        <v>25</v>
      </c>
      <c r="D20" s="164"/>
      <c r="E20" s="163">
        <v>21.5</v>
      </c>
      <c r="F20" s="163">
        <v>2.4</v>
      </c>
      <c r="G20" s="164"/>
      <c r="H20" s="164" t="s">
        <v>159</v>
      </c>
    </row>
    <row r="21" spans="2:9" s="7" customFormat="1" ht="87" customHeight="1">
      <c r="B21" s="161" t="s">
        <v>5</v>
      </c>
      <c r="C21" s="162" t="s">
        <v>25</v>
      </c>
      <c r="D21" s="164"/>
      <c r="E21" s="163">
        <v>-20.854370747366545</v>
      </c>
      <c r="F21" s="163">
        <v>-4.2532738501955967</v>
      </c>
      <c r="G21" s="164"/>
      <c r="H21" s="164" t="s">
        <v>176</v>
      </c>
    </row>
    <row r="22" spans="2:9" s="7" customFormat="1" ht="96" customHeight="1">
      <c r="B22" s="161" t="s">
        <v>62</v>
      </c>
      <c r="C22" s="162" t="s">
        <v>25</v>
      </c>
      <c r="D22" s="164"/>
      <c r="E22" s="163">
        <v>5.8524478920507477</v>
      </c>
      <c r="F22" s="163">
        <v>1.2943594913790994</v>
      </c>
      <c r="G22" s="164"/>
      <c r="H22" s="164" t="s">
        <v>177</v>
      </c>
    </row>
    <row r="23" spans="2:9" s="7" customFormat="1" ht="72" customHeight="1">
      <c r="B23" s="161" t="s">
        <v>9</v>
      </c>
      <c r="C23" s="162" t="s">
        <v>25</v>
      </c>
      <c r="D23" s="164"/>
      <c r="E23" s="163">
        <v>-2.2000000000000002</v>
      </c>
      <c r="F23" s="163">
        <v>-1.3</v>
      </c>
      <c r="G23" s="164"/>
      <c r="H23" s="164" t="s">
        <v>166</v>
      </c>
    </row>
    <row r="24" spans="2:9" s="7" customFormat="1" ht="72" customHeight="1">
      <c r="B24" s="161" t="s">
        <v>8</v>
      </c>
      <c r="C24" s="162" t="s">
        <v>25</v>
      </c>
      <c r="D24" s="164"/>
      <c r="E24" s="163">
        <v>-9.6</v>
      </c>
      <c r="F24" s="163" t="s">
        <v>29</v>
      </c>
      <c r="G24" s="164"/>
      <c r="H24" s="164" t="s">
        <v>160</v>
      </c>
    </row>
    <row r="25" spans="2:9" s="165" customFormat="1" ht="72" customHeight="1">
      <c r="B25" s="161" t="s">
        <v>30</v>
      </c>
      <c r="C25" s="162" t="s">
        <v>25</v>
      </c>
      <c r="D25" s="164"/>
      <c r="E25" s="163">
        <v>-58.8</v>
      </c>
      <c r="F25" s="163">
        <v>-14.1</v>
      </c>
      <c r="G25" s="164"/>
      <c r="H25" s="164" t="s">
        <v>167</v>
      </c>
    </row>
    <row r="26" spans="2:9" s="7" customFormat="1" ht="47.25" customHeight="1">
      <c r="B26" s="161" t="s">
        <v>32</v>
      </c>
      <c r="C26" s="162" t="s">
        <v>25</v>
      </c>
      <c r="D26" s="164"/>
      <c r="E26" s="163">
        <v>11.464966019999849</v>
      </c>
      <c r="F26" s="163">
        <v>2.3486232391100117</v>
      </c>
      <c r="G26" s="164"/>
      <c r="H26" s="164" t="s">
        <v>153</v>
      </c>
    </row>
    <row r="27" spans="2:9" s="7" customFormat="1" ht="176.25" customHeight="1">
      <c r="B27" s="161" t="s">
        <v>33</v>
      </c>
      <c r="C27" s="162" t="s">
        <v>25</v>
      </c>
      <c r="D27" s="164"/>
      <c r="E27" s="163">
        <v>77.7</v>
      </c>
      <c r="F27" s="163">
        <v>9.8000000000000007</v>
      </c>
      <c r="G27" s="164"/>
      <c r="H27" s="164" t="s">
        <v>168</v>
      </c>
    </row>
    <row r="28" spans="2:9" s="7" customFormat="1" ht="168.75" customHeight="1">
      <c r="B28" s="161" t="s">
        <v>34</v>
      </c>
      <c r="C28" s="162" t="s">
        <v>25</v>
      </c>
      <c r="D28" s="164"/>
      <c r="E28" s="163">
        <v>150.5</v>
      </c>
      <c r="F28" s="163">
        <v>25.6</v>
      </c>
      <c r="G28" s="164"/>
      <c r="H28" s="164" t="s">
        <v>169</v>
      </c>
    </row>
    <row r="29" spans="2:9" s="7" customFormat="1" ht="136.5" customHeight="1">
      <c r="B29" s="161" t="s">
        <v>35</v>
      </c>
      <c r="C29" s="162" t="s">
        <v>25</v>
      </c>
      <c r="D29" s="164"/>
      <c r="E29" s="163">
        <v>-12.140906755427636</v>
      </c>
      <c r="F29" s="163">
        <v>-1.9220147515443369</v>
      </c>
      <c r="G29" s="164"/>
      <c r="H29" s="164" t="s">
        <v>178</v>
      </c>
      <c r="I29" s="169"/>
    </row>
    <row r="30" spans="2:9" s="165" customFormat="1" ht="167.25" customHeight="1">
      <c r="B30" s="161" t="s">
        <v>36</v>
      </c>
      <c r="C30" s="162" t="s">
        <v>25</v>
      </c>
      <c r="D30" s="164"/>
      <c r="E30" s="163">
        <v>17.8</v>
      </c>
      <c r="F30" s="163">
        <v>7.4</v>
      </c>
      <c r="G30" s="164"/>
      <c r="H30" s="164" t="s">
        <v>189</v>
      </c>
    </row>
    <row r="31" spans="2:9" s="7" customFormat="1" ht="36.75" customHeight="1">
      <c r="B31" s="161" t="s">
        <v>31</v>
      </c>
      <c r="C31" s="162" t="s">
        <v>25</v>
      </c>
      <c r="D31" s="164"/>
      <c r="E31" s="163">
        <f>'[16]BvA Detail by Agency YTD'!Y56</f>
        <v>174.97027713899999</v>
      </c>
      <c r="F31" s="163">
        <f>'[16]BvA Detail by Agency YTD'!AJ56</f>
        <v>54.181224940218101</v>
      </c>
      <c r="G31" s="164"/>
      <c r="H31" s="164" t="s">
        <v>140</v>
      </c>
    </row>
    <row r="32" spans="2:9" s="166" customFormat="1" ht="81.75" customHeight="1">
      <c r="B32" s="161" t="s">
        <v>13</v>
      </c>
      <c r="C32" s="162" t="s">
        <v>25</v>
      </c>
      <c r="D32" s="164"/>
      <c r="E32" s="163">
        <v>-67.3</v>
      </c>
      <c r="F32" s="163">
        <v>-2.4</v>
      </c>
      <c r="G32" s="164"/>
      <c r="H32" s="164" t="s">
        <v>161</v>
      </c>
    </row>
    <row r="33" spans="2:8" s="166" customFormat="1" ht="59.25" customHeight="1">
      <c r="B33" s="161" t="s">
        <v>149</v>
      </c>
      <c r="C33" s="162" t="s">
        <v>25</v>
      </c>
      <c r="D33" s="164"/>
      <c r="E33" s="163">
        <v>0</v>
      </c>
      <c r="F33" s="163" t="s">
        <v>29</v>
      </c>
      <c r="G33" s="164"/>
      <c r="H33" s="164" t="s">
        <v>152</v>
      </c>
    </row>
    <row r="34" spans="2:8" s="166" customFormat="1" ht="63" customHeight="1">
      <c r="B34" s="161" t="s">
        <v>151</v>
      </c>
      <c r="C34" s="162" t="s">
        <v>25</v>
      </c>
      <c r="D34" s="164"/>
      <c r="E34" s="174">
        <v>1486.2</v>
      </c>
      <c r="F34" s="163" t="s">
        <v>29</v>
      </c>
      <c r="G34" s="164"/>
      <c r="H34" s="164" t="s">
        <v>184</v>
      </c>
    </row>
    <row r="35" spans="2:8" s="166" customFormat="1" ht="60" customHeight="1">
      <c r="B35" s="161" t="s">
        <v>148</v>
      </c>
      <c r="C35" s="162" t="s">
        <v>25</v>
      </c>
      <c r="D35" s="164"/>
      <c r="E35" s="163">
        <v>-168.9</v>
      </c>
      <c r="F35" s="163">
        <v>-76.5</v>
      </c>
      <c r="G35" s="164"/>
      <c r="H35" s="164" t="s">
        <v>162</v>
      </c>
    </row>
    <row r="36" spans="2:8" s="166" customFormat="1" ht="42.75" customHeight="1">
      <c r="B36" s="161" t="s">
        <v>14</v>
      </c>
      <c r="C36" s="162" t="s">
        <v>25</v>
      </c>
      <c r="D36" s="164"/>
      <c r="E36" s="163">
        <v>-1.4</v>
      </c>
      <c r="F36" s="163">
        <v>-24.1</v>
      </c>
      <c r="G36" s="164"/>
      <c r="H36" s="164" t="s">
        <v>170</v>
      </c>
    </row>
    <row r="37" spans="2:8" s="165" customFormat="1" ht="60" customHeight="1">
      <c r="B37" s="185" t="s">
        <v>150</v>
      </c>
      <c r="C37" s="185"/>
      <c r="D37" s="185"/>
      <c r="E37" s="185"/>
      <c r="F37" s="185"/>
      <c r="G37" s="185"/>
      <c r="H37" s="185"/>
    </row>
    <row r="38" spans="2:8" s="165" customFormat="1" ht="10.5" customHeight="1">
      <c r="B38" s="175"/>
      <c r="C38" s="175"/>
      <c r="D38" s="175"/>
      <c r="E38" s="175"/>
      <c r="F38" s="175"/>
      <c r="G38" s="175"/>
      <c r="H38" s="175"/>
    </row>
    <row r="39" spans="2:8" s="165" customFormat="1" ht="58.5" customHeight="1">
      <c r="B39" s="161" t="s">
        <v>54</v>
      </c>
      <c r="C39" s="162" t="s">
        <v>27</v>
      </c>
      <c r="D39" s="164"/>
      <c r="E39" s="163">
        <f>'[16]BvA Detail by Agency YTD'!Y83</f>
        <v>-22.535624025470497</v>
      </c>
      <c r="F39" s="163">
        <f>'[16]BvA Detail by Agency YTD'!AJ83</f>
        <v>-0.95077075025837532</v>
      </c>
      <c r="G39" s="164"/>
      <c r="H39" s="164" t="s">
        <v>179</v>
      </c>
    </row>
    <row r="40" spans="2:8" s="7" customFormat="1" ht="58.5" customHeight="1">
      <c r="B40" s="161" t="s">
        <v>58</v>
      </c>
      <c r="C40" s="162" t="s">
        <v>27</v>
      </c>
      <c r="D40" s="164"/>
      <c r="E40" s="163">
        <f>'[16]BvA Detail by Agency YTD'!Y86</f>
        <v>25.812170421699761</v>
      </c>
      <c r="F40" s="163">
        <f>'[16]BvA Detail by Agency YTD'!AJ86</f>
        <v>3.6119973825059692</v>
      </c>
      <c r="G40" s="164"/>
      <c r="H40" s="164" t="s">
        <v>180</v>
      </c>
    </row>
    <row r="41" spans="2:8" s="7" customFormat="1" ht="60.75" customHeight="1">
      <c r="B41" s="161" t="s">
        <v>59</v>
      </c>
      <c r="C41" s="162" t="s">
        <v>27</v>
      </c>
      <c r="D41" s="164"/>
      <c r="E41" s="163">
        <f>'[16]BvA Detail by Agency YTD'!Y87</f>
        <v>-7.7085665722181602</v>
      </c>
      <c r="F41" s="163">
        <f>'[16]BvA Detail by Agency YTD'!AJ87</f>
        <v>-2.7839851641410296</v>
      </c>
      <c r="G41" s="164"/>
      <c r="H41" s="164" t="s">
        <v>181</v>
      </c>
    </row>
    <row r="42" spans="2:8" s="7" customFormat="1" ht="50.25" customHeight="1">
      <c r="B42" s="161" t="s">
        <v>60</v>
      </c>
      <c r="C42" s="162" t="s">
        <v>27</v>
      </c>
      <c r="D42" s="164"/>
      <c r="E42" s="163">
        <v>-1.5</v>
      </c>
      <c r="F42" s="163">
        <v>-1.9</v>
      </c>
      <c r="G42" s="164"/>
      <c r="H42" s="167" t="s">
        <v>186</v>
      </c>
    </row>
    <row r="43" spans="2:8" s="7" customFormat="1" ht="47.25" customHeight="1">
      <c r="B43" s="161" t="s">
        <v>61</v>
      </c>
      <c r="C43" s="162" t="s">
        <v>27</v>
      </c>
      <c r="D43" s="164"/>
      <c r="E43" s="163">
        <v>0.4</v>
      </c>
      <c r="F43" s="163">
        <v>3.3</v>
      </c>
      <c r="G43" s="164"/>
      <c r="H43" s="164" t="s">
        <v>147</v>
      </c>
    </row>
    <row r="44" spans="2:8" s="7" customFormat="1" ht="57.75" customHeight="1">
      <c r="B44" s="161" t="s">
        <v>3</v>
      </c>
      <c r="C44" s="162" t="s">
        <v>27</v>
      </c>
      <c r="D44" s="164"/>
      <c r="E44" s="163">
        <v>1</v>
      </c>
      <c r="F44" s="163">
        <v>0.9</v>
      </c>
      <c r="G44" s="164"/>
      <c r="H44" s="164" t="s">
        <v>171</v>
      </c>
    </row>
    <row r="45" spans="2:8" s="7" customFormat="1" ht="45.75" customHeight="1">
      <c r="B45" s="161" t="s">
        <v>4</v>
      </c>
      <c r="C45" s="162" t="s">
        <v>27</v>
      </c>
      <c r="D45" s="164"/>
      <c r="E45" s="163">
        <v>3.3</v>
      </c>
      <c r="F45" s="163">
        <v>1.2</v>
      </c>
      <c r="G45" s="164"/>
      <c r="H45" s="167" t="s">
        <v>187</v>
      </c>
    </row>
    <row r="46" spans="2:8" s="7" customFormat="1" ht="62.25" customHeight="1">
      <c r="B46" s="161" t="s">
        <v>5</v>
      </c>
      <c r="C46" s="162" t="s">
        <v>27</v>
      </c>
      <c r="D46" s="164"/>
      <c r="E46" s="163">
        <f>'[16]BvA Detail by Agency YTD'!Y92</f>
        <v>20.980162296521371</v>
      </c>
      <c r="F46" s="163">
        <f>'[16]BvA Detail by Agency YTD'!AJ92</f>
        <v>4.315406448153106</v>
      </c>
      <c r="G46" s="164"/>
      <c r="H46" s="164" t="s">
        <v>182</v>
      </c>
    </row>
    <row r="47" spans="2:8" s="7" customFormat="1" ht="33.75" customHeight="1">
      <c r="B47" s="161" t="s">
        <v>62</v>
      </c>
      <c r="C47" s="162" t="s">
        <v>27</v>
      </c>
      <c r="D47" s="164"/>
      <c r="E47" s="163">
        <f>'[16]BvA Detail by Agency YTD'!Y95</f>
        <v>-0.48527718999999958</v>
      </c>
      <c r="F47" s="163">
        <f>'[16]BvA Detail by Agency YTD'!AJ95</f>
        <v>-57.050035256180685</v>
      </c>
      <c r="G47" s="164"/>
      <c r="H47" s="164" t="s">
        <v>147</v>
      </c>
    </row>
    <row r="48" spans="2:8" s="7" customFormat="1" ht="31.5" customHeight="1">
      <c r="B48" s="161" t="s">
        <v>9</v>
      </c>
      <c r="C48" s="162" t="s">
        <v>27</v>
      </c>
      <c r="D48" s="164"/>
      <c r="E48" s="163">
        <v>0.1</v>
      </c>
      <c r="F48" s="163">
        <v>98.5</v>
      </c>
      <c r="G48" s="164"/>
      <c r="H48" s="164" t="s">
        <v>147</v>
      </c>
    </row>
    <row r="49" spans="2:35" s="7" customFormat="1" ht="45.75" customHeight="1">
      <c r="B49" s="161" t="s">
        <v>8</v>
      </c>
      <c r="C49" s="162" t="s">
        <v>27</v>
      </c>
      <c r="D49" s="164"/>
      <c r="E49" s="163">
        <v>0.7</v>
      </c>
      <c r="F49" s="163">
        <v>5.9</v>
      </c>
      <c r="G49" s="164"/>
      <c r="H49" s="164" t="s">
        <v>163</v>
      </c>
    </row>
    <row r="50" spans="2:35" s="165" customFormat="1" ht="36" customHeight="1">
      <c r="B50" s="161" t="s">
        <v>30</v>
      </c>
      <c r="C50" s="162" t="s">
        <v>27</v>
      </c>
      <c r="D50" s="164"/>
      <c r="E50" s="163">
        <v>-0.1</v>
      </c>
      <c r="F50" s="163" t="s">
        <v>29</v>
      </c>
      <c r="G50" s="164"/>
      <c r="H50" s="164" t="s">
        <v>147</v>
      </c>
    </row>
    <row r="51" spans="2:35" s="7" customFormat="1" ht="36.75" customHeight="1">
      <c r="B51" s="161" t="s">
        <v>32</v>
      </c>
      <c r="C51" s="162" t="s">
        <v>27</v>
      </c>
      <c r="D51" s="164"/>
      <c r="E51" s="163">
        <f>'[16]BvA Detail by Agency YTD'!$Y$99</f>
        <v>0</v>
      </c>
      <c r="F51" s="163" t="str">
        <f>'[16]BvA Detail by Agency YTD'!$AJ$99</f>
        <v>-</v>
      </c>
      <c r="G51" s="164"/>
      <c r="H51" s="164" t="s">
        <v>26</v>
      </c>
    </row>
    <row r="52" spans="2:35" s="7" customFormat="1" ht="51.75" customHeight="1">
      <c r="B52" s="161" t="s">
        <v>33</v>
      </c>
      <c r="C52" s="162" t="s">
        <v>27</v>
      </c>
      <c r="D52" s="164"/>
      <c r="E52" s="163">
        <v>17.399999999999999</v>
      </c>
      <c r="F52" s="163">
        <v>14.1</v>
      </c>
      <c r="G52" s="164"/>
      <c r="H52" s="164" t="s">
        <v>172</v>
      </c>
    </row>
    <row r="53" spans="2:35" s="7" customFormat="1" ht="58.5" customHeight="1">
      <c r="B53" s="161" t="s">
        <v>34</v>
      </c>
      <c r="C53" s="162" t="s">
        <v>27</v>
      </c>
      <c r="D53" s="164"/>
      <c r="E53" s="163">
        <v>-26.3</v>
      </c>
      <c r="F53" s="163">
        <v>-18.8</v>
      </c>
      <c r="G53" s="164"/>
      <c r="H53" s="164" t="s">
        <v>173</v>
      </c>
    </row>
    <row r="54" spans="2:35" s="7" customFormat="1" ht="45.75" customHeight="1">
      <c r="B54" s="161" t="s">
        <v>35</v>
      </c>
      <c r="C54" s="162" t="s">
        <v>27</v>
      </c>
      <c r="D54" s="164"/>
      <c r="E54" s="163">
        <f>'[16]BvA Detail by Agency YTD'!Y102</f>
        <v>-9.5653566367087706</v>
      </c>
      <c r="F54" s="163">
        <f>'[16]BvA Detail by Agency YTD'!AJ102</f>
        <v>-6.1217627204082987</v>
      </c>
      <c r="G54" s="164"/>
      <c r="H54" s="164" t="s">
        <v>183</v>
      </c>
    </row>
    <row r="55" spans="2:35" s="168" customFormat="1" ht="33.75" customHeight="1">
      <c r="B55" s="161" t="s">
        <v>36</v>
      </c>
      <c r="C55" s="162" t="s">
        <v>27</v>
      </c>
      <c r="D55" s="164"/>
      <c r="E55" s="163">
        <v>-1.5</v>
      </c>
      <c r="F55" s="163">
        <v>-73.099999999999994</v>
      </c>
      <c r="G55" s="164"/>
      <c r="H55" s="167" t="s">
        <v>188</v>
      </c>
    </row>
    <row r="56" spans="2:35" s="171" customFormat="1" ht="8.25" customHeight="1">
      <c r="B56" s="170"/>
      <c r="C56" s="170"/>
      <c r="D56" s="170"/>
      <c r="E56" s="170"/>
      <c r="F56" s="170"/>
      <c r="G56" s="170"/>
      <c r="H56" s="170"/>
    </row>
    <row r="57" spans="2:35" s="7" customFormat="1" ht="97.5" customHeight="1">
      <c r="B57" s="161" t="s">
        <v>42</v>
      </c>
      <c r="C57" s="162" t="s">
        <v>25</v>
      </c>
      <c r="D57" s="155"/>
      <c r="E57" s="163">
        <v>-94.490259945813705</v>
      </c>
      <c r="F57" s="163">
        <v>-1.3</v>
      </c>
      <c r="G57" s="155"/>
      <c r="H57" s="161" t="s">
        <v>190</v>
      </c>
    </row>
    <row r="58" spans="2:35" s="7" customFormat="1" ht="45.75" customHeight="1">
      <c r="B58" s="161" t="s">
        <v>18</v>
      </c>
      <c r="C58" s="162" t="s">
        <v>25</v>
      </c>
      <c r="D58" s="155"/>
      <c r="E58" s="172">
        <v>33.799999999999997</v>
      </c>
      <c r="F58" s="172">
        <v>1.3</v>
      </c>
      <c r="G58" s="163"/>
      <c r="H58" s="173" t="s">
        <v>191</v>
      </c>
    </row>
    <row r="59" spans="2:35" s="5" customFormat="1" ht="20.25" customHeight="1">
      <c r="B59" s="7"/>
      <c r="C59" s="7"/>
      <c r="D59" s="7"/>
      <c r="E59" s="7"/>
      <c r="F59" s="7"/>
      <c r="G59" s="7"/>
      <c r="H59" s="152"/>
      <c r="I59" s="7"/>
      <c r="J59" s="7"/>
      <c r="K59" s="7"/>
      <c r="L59" s="7"/>
      <c r="M59" s="7"/>
      <c r="N59" s="7"/>
      <c r="O59" s="7"/>
      <c r="P59" s="7"/>
      <c r="Q59" s="7"/>
      <c r="R59" s="7"/>
      <c r="S59" s="7"/>
      <c r="T59" s="7"/>
      <c r="U59" s="7"/>
      <c r="V59" s="7"/>
      <c r="W59" s="7"/>
      <c r="X59" s="7"/>
      <c r="Y59" s="7"/>
      <c r="Z59" s="7"/>
      <c r="AA59" s="7"/>
      <c r="AB59" s="7"/>
      <c r="AC59" s="7"/>
      <c r="AD59" s="7"/>
      <c r="AE59" s="7"/>
      <c r="AF59" s="7"/>
      <c r="AG59" s="7"/>
      <c r="AH59" s="7"/>
      <c r="AI59" s="7"/>
    </row>
    <row r="60" spans="2:35" ht="12" customHeight="1"/>
  </sheetData>
  <mergeCells count="8">
    <mergeCell ref="B37:H37"/>
    <mergeCell ref="B1:H1"/>
    <mergeCell ref="B2:H2"/>
    <mergeCell ref="B3:H3"/>
    <mergeCell ref="B9:B10"/>
    <mergeCell ref="E9:F9"/>
    <mergeCell ref="E10:F10"/>
    <mergeCell ref="B4:H4"/>
  </mergeCells>
  <printOptions horizontalCentered="1"/>
  <pageMargins left="1" right="0.75" top="1" bottom="0.45" header="0.5" footer="0.5"/>
  <pageSetup scale="63" fitToWidth="6" fitToHeight="6" orientation="landscape" r:id="rId1"/>
  <headerFooter alignWithMargins="0"/>
  <rowBreaks count="2" manualBreakCount="2">
    <brk id="29" max="11" man="1"/>
    <brk id="39" max="11" man="1"/>
  </rowBreaks>
  <customProperties>
    <customPr name="SheetOptions" r:id="rId2"/>
  </customProperti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Worksheets</vt:lpstr>
      </vt:variant>
      <vt:variant>
        <vt:i4>2</vt:i4>
      </vt:variant>
      <vt:variant>
        <vt:lpstr>Charts</vt:lpstr>
      </vt:variant>
      <vt:variant>
        <vt:i4>1</vt:i4>
      </vt:variant>
      <vt:variant>
        <vt:lpstr>Named Ranges</vt:lpstr>
      </vt:variant>
      <vt:variant>
        <vt:i4>2</vt:i4>
      </vt:variant>
    </vt:vector>
  </HeadingPairs>
  <TitlesOfParts>
    <vt:vector size="5" baseType="lpstr">
      <vt:lpstr>Accrued Data</vt:lpstr>
      <vt:lpstr>Consolidated Variance Data</vt:lpstr>
      <vt:lpstr>Chart1</vt:lpstr>
      <vt:lpstr>'Consolidated Variance Data'!Print_Area</vt:lpstr>
      <vt:lpstr>'Consolidated Variance Data'!Print_Titles</vt:lpstr>
    </vt:vector>
  </TitlesOfParts>
  <Company>MTA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MTA</dc:creator>
  <cp:lastModifiedBy>Perricelli, Robert</cp:lastModifiedBy>
  <cp:lastPrinted>2020-01-17T15:42:44Z</cp:lastPrinted>
  <dcterms:created xsi:type="dcterms:W3CDTF">2010-11-10T18:39:35Z</dcterms:created>
  <dcterms:modified xsi:type="dcterms:W3CDTF">2020-01-17T15:51:02Z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