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22966\Desktop\February board docs\"/>
    </mc:Choice>
  </mc:AlternateContent>
  <bookViews>
    <workbookView xWindow="29160" yWindow="300" windowWidth="27780" windowHeight="15180"/>
  </bookViews>
  <sheets>
    <sheet name="Cons Subsidies Accrual-Rounded" sheetId="4" r:id="rId1"/>
    <sheet name="Variance Explanations-ACCRUAL" sheetId="12" r:id="rId2"/>
    <sheet name="Cons Subsidies CASH-Rounded" sheetId="6" r:id="rId3"/>
    <sheet name="Variance Explanations-CASH" sheetId="14" r:id="rId4"/>
  </sheets>
  <definedNames>
    <definedName name="_xlnm.Print_Area" localSheetId="0">'Cons Subsidies Accrual-Rounded'!$A$1:$J$77</definedName>
    <definedName name="_xlnm.Print_Area" localSheetId="2">'Cons Subsidies CASH-Rounded'!$A$1:$U$156</definedName>
    <definedName name="_xlnm.Print_Area" localSheetId="1">'Variance Explanations-ACCRUAL'!$A$1:$F$82</definedName>
    <definedName name="_xlnm.Print_Area" localSheetId="3">'Variance Explanations-CASH'!$A$1:$F$84</definedName>
    <definedName name="_xlnm.Print_Titles" localSheetId="1">'Variance Explanations-ACCRUAL'!$1:$6</definedName>
    <definedName name="_xlnm.Print_Titles" localSheetId="3">'Variance Explanations-CASH'!$1:$6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2" l="1"/>
  <c r="A1" i="12"/>
  <c r="A83" i="14" l="1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C47" i="12"/>
  <c r="B47" i="12"/>
  <c r="A47" i="12"/>
  <c r="A63" i="12"/>
  <c r="A25" i="12"/>
  <c r="A25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12" i="14"/>
  <c r="A44" i="14" l="1"/>
  <c r="A43" i="14"/>
  <c r="A42" i="14"/>
  <c r="A41" i="14"/>
  <c r="A40" i="14"/>
  <c r="A39" i="14" l="1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81" i="12" l="1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2" i="12" l="1"/>
  <c r="A45" i="12" l="1"/>
  <c r="A7" i="12"/>
  <c r="B13" i="12" l="1"/>
  <c r="D12" i="12"/>
  <c r="B12" i="12"/>
  <c r="B51" i="12" l="1"/>
  <c r="B50" i="12" l="1"/>
  <c r="B13" i="14" l="1"/>
  <c r="V20" i="6"/>
  <c r="V98" i="6" l="1"/>
  <c r="V104" i="6"/>
  <c r="D12" i="14"/>
  <c r="B12" i="14"/>
  <c r="V26" i="6"/>
  <c r="B51" i="14" l="1"/>
  <c r="V70" i="6" l="1"/>
  <c r="B44" i="14" l="1"/>
  <c r="V148" i="6"/>
  <c r="D83" i="14" l="1"/>
  <c r="B83" i="14"/>
</calcChain>
</file>

<file path=xl/sharedStrings.xml><?xml version="1.0" encoding="utf-8"?>
<sst xmlns="http://schemas.openxmlformats.org/spreadsheetml/2006/main" count="372" uniqueCount="102">
  <si>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</si>
  <si>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</si>
  <si>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</si>
  <si>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</si>
  <si>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</si>
  <si>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</si>
  <si>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</si>
  <si>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</si>
  <si>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</si>
  <si>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</si>
  <si>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</si>
  <si>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</si>
  <si>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</si>
  <si>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</si>
  <si>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</si>
  <si>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</si>
  <si>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NYS Operating Support for SAP</t>
  </si>
  <si>
    <t>NYC Operating Support for SAP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</si>
  <si>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</si>
  <si>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</si>
  <si>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</si>
  <si>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</si>
  <si>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Outerborough Transportation Account</t>
  </si>
  <si>
    <t>Less: Assumed Capital or Member Project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</si>
  <si>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</si>
  <si>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</si>
  <si>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</si>
  <si>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</si>
  <si>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</si>
  <si>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</si>
  <si>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</si>
  <si>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</si>
  <si>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</si>
  <si>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</si>
  <si>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</si>
  <si>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</si>
  <si>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</si>
  <si>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</si>
  <si>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</si>
  <si>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</si>
  <si>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</si>
  <si>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</si>
  <si>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</si>
  <si>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</si>
  <si>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</si>
  <si>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</si>
  <si>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</si>
  <si>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</si>
  <si>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</si>
  <si>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</si>
  <si>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</si>
  <si>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</si>
  <si>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</si>
  <si>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</si>
  <si>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</si>
  <si>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</si>
  <si>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</si>
  <si>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</si>
  <si>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</si>
  <si>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</si>
  <si>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</si>
  <si>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</si>
  <si>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</si>
  <si>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</si>
  <si>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</si>
  <si>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</si>
  <si>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</si>
  <si>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Payroll Mobility Tax Replacement Uunds</t>
  </si>
  <si>
    <t>Capital Program Uunding Sources:</t>
  </si>
  <si>
    <t>B&amp;T Operating Surplus TransUer</t>
  </si>
  <si>
    <t>NYS Operating SFpport For SAP</t>
  </si>
  <si>
    <t>NYC Operating SFpport For SAP</t>
  </si>
  <si>
    <t>For-Hire Vehicle (FHV) SFrcharge</t>
  </si>
  <si>
    <t>Cash Subsidies</t>
  </si>
  <si>
    <t>NYS Operating Support For SAP</t>
  </si>
  <si>
    <t>NYC Operating Support For SAP</t>
  </si>
  <si>
    <t xml:space="preserve">Actual </t>
  </si>
  <si>
    <t>MRT-1 transactions were above budget for the month and year-to-date due to higher-than-budgeted MRT-1 activity.</t>
  </si>
  <si>
    <t>MRT-2 transactions were above budget for the month and year-to-date due to favorable MRT-2 activity.</t>
  </si>
  <si>
    <t xml:space="preserve">The favorable variances for the month and year-to-date were primarily due to higher-than-budgeted real estate transactions in New York City. </t>
  </si>
  <si>
    <t>The unfavorable accrual variances for the month and year-to-date were due to the timing of booking accruals by MTA Accounting.</t>
  </si>
  <si>
    <t>Variance was mostly timing related. Drawdowns are related to the timing of cash obligations for MTA Bus.</t>
  </si>
  <si>
    <t>The favorable variance was attributable to the timing of transfers.</t>
  </si>
  <si>
    <t>See explanation for the month.</t>
  </si>
  <si>
    <t>The variance was above the budget for the month and YTD due to higher-than-expected MRT-1 cash receipts.</t>
  </si>
  <si>
    <t>The variance was above the budget for the month and YTD due to higher-than-expected MRT-2 cash receipts.</t>
  </si>
  <si>
    <t>Urban Tax receipts were unfavorable for the month and YTD due to weaker-than-expected real estate activity in NYC.</t>
  </si>
  <si>
    <t>The unfavorable variance was primarily due to timing of receipt of payment.</t>
  </si>
  <si>
    <t>The unfavorable variance was primarily due to timing.</t>
  </si>
  <si>
    <t>Revenues from the Real Property Transfer Tax and Internet Marketplace Tax will directly fund the 2020-2024 Capital Program. These taxes will be received by TBTA. A portion will be transferred to the 2020-2024 Capital Program fund as PAYGO and a portion will be set aside to offset the cost of debt service for the 2020-2024 Capital Program.</t>
  </si>
  <si>
    <t xml:space="preserve">HIDE </t>
  </si>
  <si>
    <t>&gt; 100%</t>
  </si>
  <si>
    <t>February Financial Plan - 2020 Adopted Budget</t>
  </si>
  <si>
    <t>Jan 2020</t>
  </si>
  <si>
    <t xml:space="preserve">Adopted </t>
  </si>
  <si>
    <t xml:space="preserve">Budget  </t>
  </si>
  <si>
    <t>Jan 2020 Monthly</t>
  </si>
  <si>
    <t>Jan 2020 Year-to-Date</t>
  </si>
  <si>
    <t>Month of Jan 2020</t>
  </si>
  <si>
    <t>Year-to-Date Jan 2020</t>
  </si>
  <si>
    <t>Variance was mostly timing related. Drawdowns are related to the timing of cash obligations for Staten Island Railway.</t>
  </si>
  <si>
    <t>The unfavorable variances for the month and year-to-date were due to timing of booking accruals by MTA Accounting.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</si>
</sst>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09">
    <xf numFmtId="0" fontId="0" fillId="0" borderId="0" xfId="0"/>
    <xf numFmtId="0" fontId="4" fillId="0" borderId="0" xfId="0" applyFont="1"/>
    <xf numFmtId="0" fontId="0" fillId="0" borderId="1" xfId="0" applyBorder="1"/>
    <xf numFmtId="165" fontId="0" fillId="0" borderId="0" xfId="0" applyNumberFormat="1"/>
    <xf numFmtId="0" fontId="10" fillId="0" borderId="0" xfId="0" applyFont="1"/>
    <xf numFmtId="0" fontId="8" fillId="0" borderId="0" xfId="0" applyFont="1"/>
    <xf numFmtId="44" fontId="8" fillId="0" borderId="0" xfId="0" applyNumberFormat="1" applyFont="1"/>
    <xf numFmtId="0" fontId="11" fillId="0" borderId="0" xfId="0" applyFont="1"/>
    <xf numFmtId="0" fontId="3" fillId="0" borderId="0" xfId="0" applyFont="1" applyAlignment="1">
      <alignment vertical="center"/>
    </xf>
    <xf numFmtId="0" fontId="4" fillId="0" borderId="13" xfId="0" applyFont="1" applyBorder="1"/>
    <xf numFmtId="0" fontId="4" fillId="0" borderId="2" xfId="0" applyFont="1" applyBorder="1"/>
    <xf numFmtId="0" fontId="4" fillId="0" borderId="2" xfId="0" applyFont="1" applyFill="1" applyBorder="1"/>
    <xf numFmtId="0" fontId="4" fillId="5" borderId="7" xfId="0" applyFont="1" applyFill="1" applyBorder="1"/>
    <xf numFmtId="0" fontId="4" fillId="0" borderId="5" xfId="0" applyFont="1" applyBorder="1"/>
    <xf numFmtId="0" fontId="4" fillId="0" borderId="0" xfId="0" applyFont="1" applyBorder="1"/>
    <xf numFmtId="0" fontId="5" fillId="2" borderId="7" xfId="0" applyFont="1" applyFill="1" applyBorder="1" applyAlignment="1">
      <alignment horizontal="right"/>
    </xf>
    <xf numFmtId="0" fontId="4" fillId="5" borderId="8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4" fillId="0" borderId="7" xfId="0" applyFont="1" applyBorder="1"/>
    <xf numFmtId="0" fontId="4" fillId="5" borderId="0" xfId="0" applyFont="1" applyFill="1" applyBorder="1"/>
    <xf numFmtId="0" fontId="15" fillId="0" borderId="0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left" indent="2"/>
    </xf>
    <xf numFmtId="43" fontId="4" fillId="0" borderId="8" xfId="0" applyNumberFormat="1" applyFont="1" applyBorder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 indent="4"/>
    </xf>
    <xf numFmtId="0" fontId="4" fillId="4" borderId="0" xfId="0" applyFont="1" applyFill="1" applyBorder="1"/>
    <xf numFmtId="0" fontId="4" fillId="4" borderId="8" xfId="0" applyFont="1" applyFill="1" applyBorder="1"/>
    <xf numFmtId="43" fontId="4" fillId="4" borderId="8" xfId="0" applyNumberFormat="1" applyFont="1" applyFill="1" applyBorder="1"/>
    <xf numFmtId="0" fontId="4" fillId="0" borderId="0" xfId="0" applyFont="1" applyBorder="1" applyAlignment="1">
      <alignment horizontal="left" indent="4"/>
    </xf>
    <xf numFmtId="0" fontId="16" fillId="0" borderId="5" xfId="0" applyFont="1" applyBorder="1"/>
    <xf numFmtId="0" fontId="16" fillId="0" borderId="0" xfId="0" applyFont="1" applyBorder="1"/>
    <xf numFmtId="43" fontId="4" fillId="0" borderId="8" xfId="1" applyFont="1" applyBorder="1"/>
    <xf numFmtId="43" fontId="4" fillId="5" borderId="0" xfId="1" applyFont="1" applyFill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3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4" fillId="0" borderId="16" xfId="0" applyFont="1" applyBorder="1"/>
    <xf numFmtId="0" fontId="4" fillId="0" borderId="3" xfId="0" applyFont="1" applyBorder="1"/>
    <xf numFmtId="0" fontId="4" fillId="0" borderId="18" xfId="0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0" xfId="0" applyNumberFormat="1" applyFont="1"/>
    <xf numFmtId="165" fontId="4" fillId="0" borderId="5" xfId="0" applyNumberFormat="1" applyFont="1" applyBorder="1"/>
    <xf numFmtId="165" fontId="4" fillId="0" borderId="0" xfId="0" applyNumberFormat="1" applyFont="1" applyBorder="1"/>
    <xf numFmtId="165" fontId="4" fillId="0" borderId="0" xfId="0" applyNumberFormat="1" applyFont="1"/>
    <xf numFmtId="165" fontId="4" fillId="0" borderId="18" xfId="0" applyNumberFormat="1" applyFont="1" applyBorder="1"/>
    <xf numFmtId="165" fontId="4" fillId="0" borderId="1" xfId="0" applyNumberFormat="1" applyFont="1" applyBorder="1"/>
    <xf numFmtId="164" fontId="4" fillId="0" borderId="5" xfId="1" applyNumberFormat="1" applyFont="1" applyBorder="1"/>
    <xf numFmtId="164" fontId="4" fillId="0" borderId="18" xfId="1" applyNumberFormat="1" applyFont="1" applyBorder="1"/>
    <xf numFmtId="165" fontId="4" fillId="0" borderId="0" xfId="0" applyNumberFormat="1" applyFont="1" applyBorder="1" applyAlignment="1">
      <alignment horizontal="left" indent="4"/>
    </xf>
    <xf numFmtId="164" fontId="4" fillId="4" borderId="5" xfId="1" quotePrefix="1" applyNumberFormat="1" applyFont="1" applyFill="1" applyBorder="1" applyAlignment="1"/>
    <xf numFmtId="164" fontId="4" fillId="4" borderId="18" xfId="1" quotePrefix="1" applyNumberFormat="1" applyFont="1" applyFill="1" applyBorder="1" applyAlignment="1"/>
    <xf numFmtId="164" fontId="4" fillId="4" borderId="1" xfId="1" applyNumberFormat="1" applyFont="1" applyFill="1" applyBorder="1"/>
    <xf numFmtId="165" fontId="16" fillId="0" borderId="5" xfId="0" applyNumberFormat="1" applyFont="1" applyBorder="1"/>
    <xf numFmtId="165" fontId="16" fillId="0" borderId="0" xfId="0" applyNumberFormat="1" applyFont="1" applyBorder="1"/>
    <xf numFmtId="165" fontId="16" fillId="0" borderId="0" xfId="0" applyNumberFormat="1" applyFont="1"/>
    <xf numFmtId="165" fontId="4" fillId="0" borderId="5" xfId="1" applyNumberFormat="1" applyFont="1" applyBorder="1"/>
    <xf numFmtId="165" fontId="4" fillId="0" borderId="18" xfId="1" applyNumberFormat="1" applyFont="1" applyBorder="1"/>
    <xf numFmtId="165" fontId="4" fillId="0" borderId="1" xfId="1" applyNumberFormat="1" applyFont="1" applyBorder="1"/>
    <xf numFmtId="165" fontId="5" fillId="0" borderId="1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4" fillId="0" borderId="0" xfId="0" applyFont="1"/>
    <xf numFmtId="0" fontId="14" fillId="0" borderId="1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Border="1"/>
    <xf numFmtId="165" fontId="4" fillId="0" borderId="0" xfId="0" applyNumberFormat="1" applyFont="1" applyBorder="1" applyAlignment="1">
      <alignment horizontal="left"/>
    </xf>
    <xf numFmtId="0" fontId="5" fillId="0" borderId="11" xfId="0" applyNumberFormat="1" applyFont="1" applyBorder="1" applyAlignment="1">
      <alignment vertical="center"/>
    </xf>
    <xf numFmtId="0" fontId="9" fillId="0" borderId="0" xfId="0" applyFont="1" applyAlignment="1"/>
    <xf numFmtId="0" fontId="4" fillId="4" borderId="0" xfId="0" applyFont="1" applyFill="1" applyBorder="1" applyAlignment="1">
      <alignment horizontal="left" indent="2"/>
    </xf>
    <xf numFmtId="165" fontId="4" fillId="4" borderId="0" xfId="0" applyNumberFormat="1" applyFont="1" applyFill="1" applyBorder="1"/>
    <xf numFmtId="17" fontId="6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0" fillId="0" borderId="27" xfId="0" applyFont="1" applyBorder="1" applyAlignment="1">
      <alignment horizontal="left" vertical="top" wrapText="1"/>
    </xf>
    <xf numFmtId="0" fontId="20" fillId="0" borderId="27" xfId="0" applyFont="1" applyBorder="1" applyAlignment="1">
      <alignment vertical="top" wrapText="1"/>
    </xf>
    <xf numFmtId="0" fontId="20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0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8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4" fillId="0" borderId="8" xfId="0" applyNumberFormat="1" applyFont="1" applyBorder="1"/>
    <xf numFmtId="168" fontId="4" fillId="5" borderId="0" xfId="0" applyNumberFormat="1" applyFont="1" applyFill="1" applyBorder="1"/>
    <xf numFmtId="168" fontId="16" fillId="0" borderId="8" xfId="1" applyNumberFormat="1" applyFont="1" applyBorder="1"/>
    <xf numFmtId="168" fontId="16" fillId="5" borderId="0" xfId="1" applyNumberFormat="1" applyFont="1" applyFill="1" applyBorder="1"/>
    <xf numFmtId="169" fontId="5" fillId="6" borderId="8" xfId="2" applyNumberFormat="1" applyFont="1" applyFill="1" applyBorder="1"/>
    <xf numFmtId="169" fontId="4" fillId="5" borderId="0" xfId="0" applyNumberFormat="1" applyFont="1" applyFill="1" applyBorder="1"/>
    <xf numFmtId="169" fontId="4" fillId="0" borderId="8" xfId="0" applyNumberFormat="1" applyFont="1" applyBorder="1"/>
    <xf numFmtId="169" fontId="5" fillId="5" borderId="8" xfId="2" applyNumberFormat="1" applyFont="1" applyFill="1" applyBorder="1"/>
    <xf numFmtId="169" fontId="5" fillId="5" borderId="6" xfId="0" applyNumberFormat="1" applyFont="1" applyFill="1" applyBorder="1" applyAlignment="1">
      <alignment vertical="center"/>
    </xf>
    <xf numFmtId="169" fontId="5" fillId="5" borderId="6" xfId="2" applyNumberFormat="1" applyFont="1" applyFill="1" applyBorder="1" applyAlignment="1">
      <alignment vertical="center"/>
    </xf>
    <xf numFmtId="169" fontId="5" fillId="5" borderId="11" xfId="0" applyNumberFormat="1" applyFont="1" applyFill="1" applyBorder="1" applyAlignment="1">
      <alignment vertical="center"/>
    </xf>
    <xf numFmtId="168" fontId="4" fillId="4" borderId="1" xfId="1" applyNumberFormat="1" applyFont="1" applyFill="1" applyBorder="1"/>
    <xf numFmtId="168" fontId="4" fillId="4" borderId="5" xfId="1" quotePrefix="1" applyNumberFormat="1" applyFont="1" applyFill="1" applyBorder="1" applyAlignment="1"/>
    <xf numFmtId="168" fontId="4" fillId="4" borderId="18" xfId="1" quotePrefix="1" applyNumberFormat="1" applyFont="1" applyFill="1" applyBorder="1" applyAlignment="1"/>
    <xf numFmtId="170" fontId="8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8" fillId="0" borderId="5" xfId="1" applyNumberFormat="1" applyFont="1" applyBorder="1" applyAlignment="1">
      <alignment horizontal="right" vertical="top"/>
    </xf>
    <xf numFmtId="170" fontId="8" fillId="0" borderId="5" xfId="1" applyNumberFormat="1" applyFont="1" applyBorder="1" applyAlignment="1">
      <alignment vertical="top"/>
    </xf>
    <xf numFmtId="170" fontId="8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4" fillId="0" borderId="5" xfId="1" quotePrefix="1" applyNumberFormat="1" applyFont="1" applyBorder="1" applyAlignment="1"/>
    <xf numFmtId="168" fontId="4" fillId="0" borderId="18" xfId="1" quotePrefix="1" applyNumberFormat="1" applyFont="1" applyBorder="1" applyAlignment="1"/>
    <xf numFmtId="168" fontId="4" fillId="0" borderId="1" xfId="1" applyNumberFormat="1" applyFont="1" applyBorder="1"/>
    <xf numFmtId="168" fontId="4" fillId="0" borderId="5" xfId="1" applyNumberFormat="1" applyFont="1" applyBorder="1"/>
    <xf numFmtId="168" fontId="4" fillId="0" borderId="18" xfId="1" applyNumberFormat="1" applyFont="1" applyBorder="1"/>
    <xf numFmtId="168" fontId="16" fillId="0" borderId="5" xfId="1" applyNumberFormat="1" applyFont="1" applyBorder="1"/>
    <xf numFmtId="168" fontId="16" fillId="0" borderId="18" xfId="1" applyNumberFormat="1" applyFont="1" applyBorder="1"/>
    <xf numFmtId="168" fontId="16" fillId="0" borderId="1" xfId="1" applyNumberFormat="1" applyFont="1" applyBorder="1"/>
    <xf numFmtId="168" fontId="4" fillId="0" borderId="5" xfId="0" applyNumberFormat="1" applyFont="1" applyBorder="1"/>
    <xf numFmtId="168" fontId="4" fillId="0" borderId="18" xfId="0" applyNumberFormat="1" applyFont="1" applyBorder="1"/>
    <xf numFmtId="168" fontId="4" fillId="0" borderId="1" xfId="0" applyNumberFormat="1" applyFont="1" applyBorder="1"/>
    <xf numFmtId="168" fontId="16" fillId="4" borderId="5" xfId="1" applyNumberFormat="1" applyFont="1" applyFill="1" applyBorder="1"/>
    <xf numFmtId="168" fontId="16" fillId="4" borderId="18" xfId="1" applyNumberFormat="1" applyFont="1" applyFill="1" applyBorder="1"/>
    <xf numFmtId="171" fontId="5" fillId="6" borderId="5" xfId="2" applyNumberFormat="1" applyFont="1" applyFill="1" applyBorder="1"/>
    <xf numFmtId="171" fontId="5" fillId="6" borderId="18" xfId="2" applyNumberFormat="1" applyFont="1" applyFill="1" applyBorder="1"/>
    <xf numFmtId="171" fontId="5" fillId="6" borderId="1" xfId="2" applyNumberFormat="1" applyFont="1" applyFill="1" applyBorder="1"/>
    <xf numFmtId="171" fontId="4" fillId="0" borderId="5" xfId="0" applyNumberFormat="1" applyFont="1" applyBorder="1"/>
    <xf numFmtId="171" fontId="4" fillId="0" borderId="18" xfId="0" applyNumberFormat="1" applyFont="1" applyBorder="1"/>
    <xf numFmtId="171" fontId="4" fillId="0" borderId="1" xfId="0" applyNumberFormat="1" applyFont="1" applyBorder="1"/>
    <xf numFmtId="171" fontId="5" fillId="5" borderId="10" xfId="0" applyNumberFormat="1" applyFont="1" applyFill="1" applyBorder="1" applyAlignment="1">
      <alignment vertical="center"/>
    </xf>
    <xf numFmtId="171" fontId="5" fillId="5" borderId="15" xfId="0" applyNumberFormat="1" applyFont="1" applyFill="1" applyBorder="1" applyAlignment="1">
      <alignment vertical="center"/>
    </xf>
    <xf numFmtId="171" fontId="5" fillId="5" borderId="12" xfId="2" applyNumberFormat="1" applyFont="1" applyFill="1" applyBorder="1" applyAlignment="1">
      <alignment vertical="center"/>
    </xf>
    <xf numFmtId="171" fontId="5" fillId="5" borderId="5" xfId="2" applyNumberFormat="1" applyFont="1" applyFill="1" applyBorder="1"/>
    <xf numFmtId="171" fontId="5" fillId="5" borderId="18" xfId="2" applyNumberFormat="1" applyFont="1" applyFill="1" applyBorder="1"/>
    <xf numFmtId="171" fontId="5" fillId="5" borderId="1" xfId="2" applyNumberFormat="1" applyFont="1" applyFill="1" applyBorder="1"/>
    <xf numFmtId="168" fontId="8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6" fillId="0" borderId="5" xfId="1" quotePrefix="1" applyNumberFormat="1" applyFont="1" applyBorder="1" applyAlignment="1"/>
    <xf numFmtId="168" fontId="16" fillId="0" borderId="18" xfId="1" quotePrefix="1" applyNumberFormat="1" applyFont="1" applyBorder="1" applyAlignment="1"/>
    <xf numFmtId="0" fontId="22" fillId="0" borderId="27" xfId="4" applyFont="1" applyBorder="1" applyAlignment="1">
      <alignment vertical="top" wrapText="1"/>
    </xf>
    <xf numFmtId="0" fontId="20" fillId="7" borderId="27" xfId="0" applyFont="1" applyFill="1" applyBorder="1" applyAlignment="1">
      <alignment horizontal="left" vertical="top" wrapText="1"/>
    </xf>
    <xf numFmtId="0" fontId="22" fillId="0" borderId="27" xfId="4" applyFont="1" applyFill="1" applyBorder="1" applyAlignment="1">
      <alignment vertical="top" wrapText="1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35" xfId="0" applyFont="1" applyFill="1" applyBorder="1" applyAlignment="1">
      <alignment horizontal="left" vertical="center" wrapText="1"/>
    </xf>
    <xf numFmtId="0" fontId="21" fillId="7" borderId="23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horizontal="left" vertical="center" wrapText="1"/>
    </xf>
    <xf numFmtId="166" fontId="21" fillId="7" borderId="25" xfId="0" applyNumberFormat="1" applyFont="1" applyFill="1" applyBorder="1" applyAlignment="1">
      <alignment horizontal="center" vertical="center" wrapText="1"/>
    </xf>
    <xf numFmtId="166" fontId="21" fillId="7" borderId="26" xfId="0" applyNumberFormat="1" applyFont="1" applyFill="1" applyBorder="1" applyAlignment="1">
      <alignment horizontal="center" vertical="center" wrapText="1"/>
    </xf>
    <xf numFmtId="166" fontId="21" fillId="7" borderId="14" xfId="0" applyNumberFormat="1" applyFont="1" applyFill="1" applyBorder="1" applyAlignment="1">
      <alignment horizontal="center" vertical="center" wrapText="1"/>
    </xf>
    <xf numFmtId="166" fontId="21" fillId="7" borderId="4" xfId="0" applyNumberFormat="1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1" fillId="7" borderId="33" xfId="0" applyFont="1" applyFill="1" applyBorder="1" applyAlignment="1">
      <alignment horizontal="left" vertical="center" wrapText="1"/>
    </xf>
    <xf numFmtId="0" fontId="21" fillId="7" borderId="3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170" fontId="21" fillId="7" borderId="25" xfId="0" applyNumberFormat="1" applyFont="1" applyFill="1" applyBorder="1" applyAlignment="1">
      <alignment horizontal="center" vertical="center" wrapText="1"/>
    </xf>
    <xf numFmtId="170" fontId="21" fillId="7" borderId="26" xfId="0" applyNumberFormat="1" applyFont="1" applyFill="1" applyBorder="1" applyAlignment="1">
      <alignment horizontal="center" vertical="center" wrapText="1"/>
    </xf>
    <xf numFmtId="170" fontId="21" fillId="7" borderId="14" xfId="0" applyNumberFormat="1" applyFont="1" applyFill="1" applyBorder="1" applyAlignment="1">
      <alignment horizontal="center" vertical="center" wrapText="1"/>
    </xf>
    <xf numFmtId="170" fontId="21" fillId="7" borderId="4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96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133350</xdr:rowOff>
        </xdr:from>
        <xdr:to>
          <xdr:col>10</xdr:col>
          <xdr:colOff>266700</xdr:colOff>
          <xdr:row>2</xdr:row>
          <xdr:rowOff>9525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190500</xdr:rowOff>
        </xdr:from>
        <xdr:to>
          <xdr:col>10</xdr:col>
          <xdr:colOff>257175</xdr:colOff>
          <xdr:row>4</xdr:row>
          <xdr:rowOff>171450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702470</xdr:colOff>
      <xdr:row>26</xdr:row>
      <xdr:rowOff>47626</xdr:rowOff>
    </xdr:from>
    <xdr:to>
      <xdr:col>4</xdr:col>
      <xdr:colOff>142875</xdr:colOff>
      <xdr:row>28</xdr:row>
      <xdr:rowOff>321470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12658" y="4774407"/>
          <a:ext cx="154780" cy="1035844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64</xdr:row>
      <xdr:rowOff>35718</xdr:rowOff>
    </xdr:from>
    <xdr:to>
      <xdr:col>4</xdr:col>
      <xdr:colOff>154780</xdr:colOff>
      <xdr:row>66</xdr:row>
      <xdr:rowOff>309562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24563" y="10179843"/>
          <a:ext cx="154780" cy="1035844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600075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257175</xdr:rowOff>
        </xdr:from>
        <xdr:to>
          <xdr:col>10</xdr:col>
          <xdr:colOff>266700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123825</xdr:rowOff>
        </xdr:from>
        <xdr:to>
          <xdr:col>10</xdr:col>
          <xdr:colOff>257175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26</xdr:row>
      <xdr:rowOff>47624</xdr:rowOff>
    </xdr:from>
    <xdr:to>
      <xdr:col>4</xdr:col>
      <xdr:colOff>154780</xdr:colOff>
      <xdr:row>28</xdr:row>
      <xdr:rowOff>321468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012656" y="4000499"/>
          <a:ext cx="154780" cy="1035844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65</xdr:row>
      <xdr:rowOff>83343</xdr:rowOff>
    </xdr:from>
    <xdr:to>
      <xdr:col>4</xdr:col>
      <xdr:colOff>154780</xdr:colOff>
      <xdr:row>67</xdr:row>
      <xdr:rowOff>357187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012656" y="9084468"/>
          <a:ext cx="154780" cy="1035844"/>
        </a:xfrm>
        <a:prstGeom prst="rightBrace">
          <a:avLst>
            <a:gd name="adj1" fmla="val 37500"/>
            <a:gd name="adj2" fmla="val 4888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ctrlProp" Target="../ctrlProps/ctrlProp2.xml"/><Relationship Id="rId4" Type="http://schemas.openxmlformats.org/officeDocument/2006/relationships/customProperty" Target="../customProperty3.bin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6" tint="-0.249977111117893"/>
  </sheetPr>
  <dimension ref="A1:L78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22.5" customHeight="1" x14ac:dyDescent="0.4">
      <c r="A2" s="175" t="s">
        <v>92</v>
      </c>
      <c r="B2" s="175"/>
      <c r="C2" s="175"/>
      <c r="D2" s="175"/>
      <c r="E2" s="175"/>
      <c r="F2" s="175"/>
      <c r="G2" s="175"/>
      <c r="H2" s="175"/>
      <c r="I2" s="175"/>
      <c r="J2" s="175"/>
      <c r="K2" s="81"/>
    </row>
    <row r="3" spans="1:11" ht="22.5" customHeight="1" x14ac:dyDescent="0.4">
      <c r="A3" s="167" t="s">
        <v>58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ht="21" customHeight="1" x14ac:dyDescent="0.35">
      <c r="A4" s="168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 ht="21" x14ac:dyDescent="0.35">
      <c r="A5" s="170" t="s">
        <v>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ht="17.25" customHeight="1" x14ac:dyDescent="0.25"/>
    <row r="7" spans="1:11" ht="17.25" customHeight="1" x14ac:dyDescent="0.25"/>
    <row r="8" spans="1:11" s="5" customFormat="1" ht="20.25" customHeight="1" x14ac:dyDescent="0.3">
      <c r="A8" s="9"/>
      <c r="B8" s="10"/>
      <c r="C8" s="11"/>
      <c r="D8" s="172" t="s">
        <v>9</v>
      </c>
      <c r="E8" s="173"/>
      <c r="F8" s="173"/>
      <c r="G8" s="12"/>
      <c r="H8" s="172" t="s">
        <v>10</v>
      </c>
      <c r="I8" s="173"/>
      <c r="J8" s="174"/>
    </row>
    <row r="9" spans="1:11" s="5" customFormat="1" ht="17.25" customHeight="1" x14ac:dyDescent="0.3">
      <c r="A9" s="13"/>
      <c r="B9" s="14"/>
      <c r="C9" s="14"/>
      <c r="D9" s="15" t="s">
        <v>94</v>
      </c>
      <c r="E9" s="162" t="s">
        <v>76</v>
      </c>
      <c r="F9" s="164" t="s">
        <v>4</v>
      </c>
      <c r="G9" s="16"/>
      <c r="H9" s="17" t="s">
        <v>94</v>
      </c>
      <c r="I9" s="162" t="s">
        <v>76</v>
      </c>
      <c r="J9" s="162" t="s">
        <v>4</v>
      </c>
    </row>
    <row r="10" spans="1:11" s="5" customFormat="1" ht="14.25" customHeight="1" x14ac:dyDescent="0.3">
      <c r="A10" s="13"/>
      <c r="B10" s="14"/>
      <c r="C10" s="14"/>
      <c r="D10" s="18" t="s">
        <v>95</v>
      </c>
      <c r="E10" s="163"/>
      <c r="F10" s="165"/>
      <c r="G10" s="16"/>
      <c r="H10" s="18" t="s">
        <v>95</v>
      </c>
      <c r="I10" s="163"/>
      <c r="J10" s="163"/>
    </row>
    <row r="11" spans="1:11" s="5" customFormat="1" ht="17.25" customHeight="1" x14ac:dyDescent="0.3">
      <c r="A11" s="13"/>
      <c r="B11" s="14"/>
      <c r="C11" s="14"/>
      <c r="D11" s="19"/>
      <c r="E11" s="19"/>
      <c r="F11" s="19"/>
      <c r="G11" s="20"/>
      <c r="H11" s="19"/>
      <c r="I11" s="19"/>
      <c r="J11" s="19"/>
    </row>
    <row r="12" spans="1:11" s="5" customFormat="1" ht="17.25" customHeight="1" x14ac:dyDescent="0.3">
      <c r="A12" s="13"/>
      <c r="B12" s="21" t="s">
        <v>1</v>
      </c>
      <c r="C12" s="14"/>
      <c r="D12" s="22"/>
      <c r="E12" s="22"/>
      <c r="F12" s="22"/>
      <c r="G12" s="20"/>
      <c r="H12" s="22"/>
      <c r="I12" s="22"/>
      <c r="J12" s="22"/>
    </row>
    <row r="13" spans="1:11" s="5" customFormat="1" ht="17.25" customHeight="1" x14ac:dyDescent="0.3">
      <c r="A13" s="13"/>
      <c r="B13" s="38" t="s">
        <v>2</v>
      </c>
      <c r="C13" s="14"/>
      <c r="D13" s="105">
        <v>0</v>
      </c>
      <c r="E13" s="105">
        <v>0</v>
      </c>
      <c r="F13" s="105">
        <v>0</v>
      </c>
      <c r="G13" s="106"/>
      <c r="H13" s="105">
        <v>0</v>
      </c>
      <c r="I13" s="105">
        <v>0</v>
      </c>
      <c r="J13" s="105">
        <v>0</v>
      </c>
    </row>
    <row r="14" spans="1:11" s="5" customFormat="1" ht="17.25" customHeight="1" x14ac:dyDescent="0.3">
      <c r="A14" s="13"/>
      <c r="B14" s="38" t="s">
        <v>3</v>
      </c>
      <c r="C14" s="14"/>
      <c r="D14" s="105">
        <v>0</v>
      </c>
      <c r="E14" s="105">
        <v>0</v>
      </c>
      <c r="F14" s="105">
        <v>0</v>
      </c>
      <c r="G14" s="106"/>
      <c r="H14" s="105">
        <v>0</v>
      </c>
      <c r="I14" s="105">
        <v>0</v>
      </c>
      <c r="J14" s="105">
        <v>0</v>
      </c>
    </row>
    <row r="15" spans="1:11" s="5" customFormat="1" ht="17.25" customHeight="1" x14ac:dyDescent="0.3">
      <c r="A15" s="13"/>
      <c r="B15" s="38" t="s">
        <v>64</v>
      </c>
      <c r="C15" s="14"/>
      <c r="D15" s="105">
        <v>32.136401170485044</v>
      </c>
      <c r="E15" s="105">
        <v>33.292936330000003</v>
      </c>
      <c r="F15" s="105">
        <v>1.1565351595149593</v>
      </c>
      <c r="G15" s="106"/>
      <c r="H15" s="105">
        <v>32.136401170485044</v>
      </c>
      <c r="I15" s="105">
        <v>33.292936330000003</v>
      </c>
      <c r="J15" s="105">
        <v>1.1565351595149593</v>
      </c>
    </row>
    <row r="16" spans="1:11" s="5" customFormat="1" ht="17.25" customHeight="1" x14ac:dyDescent="0.3">
      <c r="A16" s="13"/>
      <c r="B16" s="38" t="s">
        <v>65</v>
      </c>
      <c r="C16" s="14"/>
      <c r="D16" s="105">
        <v>11.0230379786762</v>
      </c>
      <c r="E16" s="105">
        <v>13.194336789999999</v>
      </c>
      <c r="F16" s="105">
        <v>2.1712988113237994</v>
      </c>
      <c r="G16" s="106"/>
      <c r="H16" s="105">
        <v>11.0230379786762</v>
      </c>
      <c r="I16" s="105">
        <v>13.194336789999999</v>
      </c>
      <c r="J16" s="105">
        <v>2.1712988113237994</v>
      </c>
    </row>
    <row r="17" spans="1:11" s="5" customFormat="1" ht="17.25" customHeight="1" x14ac:dyDescent="0.3">
      <c r="A17" s="13"/>
      <c r="B17" s="38" t="s">
        <v>6</v>
      </c>
      <c r="C17" s="14"/>
      <c r="D17" s="105">
        <v>0</v>
      </c>
      <c r="E17" s="105">
        <v>0</v>
      </c>
      <c r="F17" s="105">
        <v>0</v>
      </c>
      <c r="G17" s="106"/>
      <c r="H17" s="105">
        <v>0</v>
      </c>
      <c r="I17" s="105">
        <v>0</v>
      </c>
      <c r="J17" s="105">
        <v>0</v>
      </c>
    </row>
    <row r="18" spans="1:11" s="5" customFormat="1" ht="17.25" customHeight="1" x14ac:dyDescent="0.3">
      <c r="A18" s="13"/>
      <c r="B18" s="38" t="s">
        <v>7</v>
      </c>
      <c r="C18" s="14"/>
      <c r="D18" s="105">
        <v>53.092675742180738</v>
      </c>
      <c r="E18" s="105">
        <v>58.251309300000003</v>
      </c>
      <c r="F18" s="105">
        <v>5.1586335578192646</v>
      </c>
      <c r="G18" s="106"/>
      <c r="H18" s="105">
        <v>53.092675742180738</v>
      </c>
      <c r="I18" s="105">
        <v>58.251309300000003</v>
      </c>
      <c r="J18" s="105">
        <v>5.1586335578192646</v>
      </c>
    </row>
    <row r="19" spans="1:11" s="5" customFormat="1" ht="17.25" customHeight="1" x14ac:dyDescent="0.3">
      <c r="A19" s="13"/>
      <c r="B19" s="38" t="s">
        <v>8</v>
      </c>
      <c r="C19" s="14"/>
      <c r="D19" s="105">
        <v>0</v>
      </c>
      <c r="E19" s="105">
        <v>0</v>
      </c>
      <c r="F19" s="105">
        <v>0</v>
      </c>
      <c r="G19" s="106"/>
      <c r="H19" s="105">
        <v>0</v>
      </c>
      <c r="I19" s="105">
        <v>0</v>
      </c>
      <c r="J19" s="105">
        <v>0</v>
      </c>
    </row>
    <row r="20" spans="1:11" s="5" customFormat="1" ht="17.25" customHeight="1" x14ac:dyDescent="0.3">
      <c r="A20" s="13"/>
      <c r="B20" s="14"/>
      <c r="C20" s="14"/>
      <c r="D20" s="109">
        <v>96.252114891341989</v>
      </c>
      <c r="E20" s="109">
        <v>104.73858242</v>
      </c>
      <c r="F20" s="109">
        <v>8.4864675286580109</v>
      </c>
      <c r="G20" s="110"/>
      <c r="H20" s="109">
        <v>96.252114891341989</v>
      </c>
      <c r="I20" s="109">
        <v>104.73858242</v>
      </c>
      <c r="J20" s="109">
        <v>8.4864675286580109</v>
      </c>
      <c r="K20" s="6">
        <v>418.95432968</v>
      </c>
    </row>
    <row r="21" spans="1:11" s="5" customFormat="1" ht="17.25" customHeight="1" x14ac:dyDescent="0.3">
      <c r="A21" s="13"/>
      <c r="B21" s="14"/>
      <c r="C21" s="14"/>
      <c r="D21" s="22"/>
      <c r="E21" s="22"/>
      <c r="F21" s="24"/>
      <c r="G21" s="20"/>
      <c r="H21" s="22"/>
      <c r="I21" s="22"/>
      <c r="J21" s="24"/>
    </row>
    <row r="22" spans="1:11" s="5" customFormat="1" ht="17.25" customHeight="1" x14ac:dyDescent="0.3">
      <c r="A22" s="13"/>
      <c r="B22" s="21" t="s">
        <v>11</v>
      </c>
      <c r="C22" s="14"/>
      <c r="D22" s="22"/>
      <c r="E22" s="22"/>
      <c r="F22" s="24"/>
      <c r="G22" s="20"/>
      <c r="H22" s="22"/>
      <c r="I22" s="22"/>
      <c r="J22" s="24"/>
    </row>
    <row r="23" spans="1:11" s="5" customFormat="1" ht="17.25" customHeight="1" x14ac:dyDescent="0.3">
      <c r="A23" s="13"/>
      <c r="B23" s="38" t="s">
        <v>12</v>
      </c>
      <c r="C23" s="14"/>
      <c r="D23" s="105">
        <v>-0.50335840301786494</v>
      </c>
      <c r="E23" s="105">
        <v>-72.384563510000007</v>
      </c>
      <c r="F23" s="105">
        <v>-71.881205106982136</v>
      </c>
      <c r="G23" s="106"/>
      <c r="H23" s="105">
        <v>-0.50335840301786494</v>
      </c>
      <c r="I23" s="105">
        <v>-72.384563510000007</v>
      </c>
      <c r="J23" s="105">
        <v>-71.881205106982136</v>
      </c>
    </row>
    <row r="24" spans="1:11" s="5" customFormat="1" ht="17.25" customHeight="1" x14ac:dyDescent="0.3">
      <c r="A24" s="13"/>
      <c r="B24" s="38" t="s">
        <v>13</v>
      </c>
      <c r="C24" s="14"/>
      <c r="D24" s="105">
        <v>0</v>
      </c>
      <c r="E24" s="105">
        <v>0</v>
      </c>
      <c r="F24" s="105">
        <v>0</v>
      </c>
      <c r="G24" s="106"/>
      <c r="H24" s="105">
        <v>0</v>
      </c>
      <c r="I24" s="105">
        <v>0</v>
      </c>
      <c r="J24" s="105">
        <v>0</v>
      </c>
    </row>
    <row r="25" spans="1:11" s="5" customFormat="1" ht="17.25" customHeight="1" x14ac:dyDescent="0.3">
      <c r="A25" s="13"/>
      <c r="B25" s="38" t="s">
        <v>14</v>
      </c>
      <c r="C25" s="14"/>
      <c r="D25" s="105">
        <v>0</v>
      </c>
      <c r="E25" s="105">
        <v>-0.39800000000000002</v>
      </c>
      <c r="F25" s="105">
        <v>-0.39800000000000002</v>
      </c>
      <c r="G25" s="106"/>
      <c r="H25" s="105">
        <v>0</v>
      </c>
      <c r="I25" s="105">
        <v>-0.39800000000000002</v>
      </c>
      <c r="J25" s="105">
        <v>-0.39800000000000002</v>
      </c>
    </row>
    <row r="26" spans="1:11" s="5" customFormat="1" ht="17.25" customHeight="1" x14ac:dyDescent="0.3">
      <c r="A26" s="13"/>
      <c r="B26" s="14"/>
      <c r="C26" s="14"/>
      <c r="D26" s="109">
        <v>-0.50335840301786494</v>
      </c>
      <c r="E26" s="109">
        <v>-72.782563510000003</v>
      </c>
      <c r="F26" s="109">
        <v>-72.279205106982133</v>
      </c>
      <c r="G26" s="110"/>
      <c r="H26" s="109">
        <v>-0.50335840301786494</v>
      </c>
      <c r="I26" s="109">
        <v>-72.782563510000003</v>
      </c>
      <c r="J26" s="109">
        <v>-72.279205106982133</v>
      </c>
      <c r="K26" s="6">
        <v>-291.13025404000001</v>
      </c>
    </row>
    <row r="27" spans="1:11" s="5" customFormat="1" ht="17.25" customHeight="1" x14ac:dyDescent="0.3">
      <c r="A27" s="13"/>
      <c r="B27" s="14"/>
      <c r="C27" s="14"/>
      <c r="D27" s="22"/>
      <c r="E27" s="22"/>
      <c r="F27" s="24"/>
      <c r="G27" s="20"/>
      <c r="H27" s="22"/>
      <c r="I27" s="22"/>
      <c r="J27" s="24"/>
    </row>
    <row r="28" spans="1:11" s="5" customFormat="1" ht="17.25" customHeight="1" x14ac:dyDescent="0.3">
      <c r="A28" s="13"/>
      <c r="B28" s="21" t="s">
        <v>15</v>
      </c>
      <c r="C28" s="14"/>
      <c r="D28" s="22"/>
      <c r="E28" s="22"/>
      <c r="F28" s="24"/>
      <c r="G28" s="20"/>
      <c r="H28" s="22"/>
      <c r="I28" s="22"/>
      <c r="J28" s="24"/>
    </row>
    <row r="29" spans="1:11" s="5" customFormat="1" ht="17.25" customHeight="1" x14ac:dyDescent="0.3">
      <c r="A29" s="13"/>
      <c r="B29" s="39" t="s">
        <v>20</v>
      </c>
      <c r="C29" s="14"/>
      <c r="D29" s="22"/>
      <c r="E29" s="22"/>
      <c r="F29" s="24"/>
      <c r="G29" s="20"/>
      <c r="H29" s="22"/>
      <c r="I29" s="22"/>
      <c r="J29" s="24"/>
    </row>
    <row r="30" spans="1:11" s="5" customFormat="1" ht="17.25" hidden="1" customHeight="1" x14ac:dyDescent="0.3">
      <c r="A30" s="25"/>
      <c r="B30" s="26" t="s">
        <v>16</v>
      </c>
      <c r="C30" s="27"/>
      <c r="D30" s="28"/>
      <c r="E30" s="28"/>
      <c r="F30" s="29">
        <v>0</v>
      </c>
      <c r="G30" s="20"/>
      <c r="H30" s="28"/>
      <c r="I30" s="28"/>
      <c r="J30" s="29">
        <v>0</v>
      </c>
    </row>
    <row r="31" spans="1:11" s="5" customFormat="1" ht="17.25" hidden="1" customHeight="1" x14ac:dyDescent="0.3">
      <c r="A31" s="25"/>
      <c r="B31" s="26" t="s">
        <v>17</v>
      </c>
      <c r="C31" s="27"/>
      <c r="D31" s="28"/>
      <c r="E31" s="28"/>
      <c r="F31" s="29">
        <v>0</v>
      </c>
      <c r="G31" s="20"/>
      <c r="H31" s="28"/>
      <c r="I31" s="28"/>
      <c r="J31" s="29">
        <v>0</v>
      </c>
    </row>
    <row r="32" spans="1:11" s="5" customFormat="1" ht="17.25" customHeight="1" x14ac:dyDescent="0.3">
      <c r="A32" s="13"/>
      <c r="B32" s="23" t="s">
        <v>18</v>
      </c>
      <c r="C32" s="14"/>
      <c r="D32" s="105">
        <v>37.625</v>
      </c>
      <c r="E32" s="105">
        <v>0</v>
      </c>
      <c r="F32" s="105">
        <v>-37.625</v>
      </c>
      <c r="G32" s="106"/>
      <c r="H32" s="105">
        <v>37.625</v>
      </c>
      <c r="I32" s="105">
        <v>0</v>
      </c>
      <c r="J32" s="105">
        <v>-37.625</v>
      </c>
    </row>
    <row r="33" spans="1:10" s="7" customFormat="1" ht="17.25" customHeight="1" x14ac:dyDescent="0.3">
      <c r="A33" s="31"/>
      <c r="B33" s="40" t="s">
        <v>21</v>
      </c>
      <c r="C33" s="32"/>
      <c r="D33" s="107">
        <v>37.625</v>
      </c>
      <c r="E33" s="107">
        <v>0</v>
      </c>
      <c r="F33" s="107">
        <v>-37.625</v>
      </c>
      <c r="G33" s="108"/>
      <c r="H33" s="107">
        <v>37.625</v>
      </c>
      <c r="I33" s="107">
        <v>0</v>
      </c>
      <c r="J33" s="107">
        <v>-37.625</v>
      </c>
    </row>
    <row r="34" spans="1:10" s="7" customFormat="1" ht="17.25" customHeight="1" x14ac:dyDescent="0.3">
      <c r="A34" s="31"/>
      <c r="B34" s="40" t="s">
        <v>22</v>
      </c>
      <c r="C34" s="32"/>
      <c r="D34" s="107">
        <v>0</v>
      </c>
      <c r="E34" s="107">
        <v>0</v>
      </c>
      <c r="F34" s="107">
        <v>0</v>
      </c>
      <c r="G34" s="108"/>
      <c r="H34" s="107">
        <v>0</v>
      </c>
      <c r="I34" s="107">
        <v>0</v>
      </c>
      <c r="J34" s="107">
        <v>0</v>
      </c>
    </row>
    <row r="35" spans="1:10" s="7" customFormat="1" ht="17.25" customHeight="1" x14ac:dyDescent="0.3">
      <c r="A35" s="31"/>
      <c r="B35" s="40" t="s">
        <v>23</v>
      </c>
      <c r="C35" s="32"/>
      <c r="D35" s="107">
        <v>0</v>
      </c>
      <c r="E35" s="107">
        <v>0</v>
      </c>
      <c r="F35" s="107">
        <v>0</v>
      </c>
      <c r="G35" s="108"/>
      <c r="H35" s="107">
        <v>0</v>
      </c>
      <c r="I35" s="107">
        <v>0</v>
      </c>
      <c r="J35" s="107">
        <v>0</v>
      </c>
    </row>
    <row r="36" spans="1:10" s="7" customFormat="1" ht="17.25" customHeight="1" x14ac:dyDescent="0.3">
      <c r="A36" s="31"/>
      <c r="B36" s="40" t="s">
        <v>24</v>
      </c>
      <c r="C36" s="32"/>
      <c r="D36" s="107">
        <v>0</v>
      </c>
      <c r="E36" s="107">
        <v>0</v>
      </c>
      <c r="F36" s="107">
        <v>0</v>
      </c>
      <c r="G36" s="108"/>
      <c r="H36" s="107">
        <v>0</v>
      </c>
      <c r="I36" s="107">
        <v>0</v>
      </c>
      <c r="J36" s="107">
        <v>0</v>
      </c>
    </row>
    <row r="37" spans="1:10" s="7" customFormat="1" ht="17.25" customHeight="1" x14ac:dyDescent="0.3">
      <c r="A37" s="31"/>
      <c r="B37" s="40" t="s">
        <v>25</v>
      </c>
      <c r="C37" s="32"/>
      <c r="D37" s="107">
        <v>0</v>
      </c>
      <c r="E37" s="107">
        <v>0</v>
      </c>
      <c r="F37" s="107">
        <v>0</v>
      </c>
      <c r="G37" s="108"/>
      <c r="H37" s="107">
        <v>0</v>
      </c>
      <c r="I37" s="107">
        <v>0</v>
      </c>
      <c r="J37" s="107">
        <v>0</v>
      </c>
    </row>
    <row r="38" spans="1:10" s="5" customFormat="1" ht="17.25" customHeight="1" x14ac:dyDescent="0.3">
      <c r="A38" s="13"/>
      <c r="B38" s="39" t="s">
        <v>26</v>
      </c>
      <c r="C38" s="14"/>
      <c r="D38" s="105">
        <v>1.388912096444983E-9</v>
      </c>
      <c r="E38" s="105">
        <v>0</v>
      </c>
      <c r="F38" s="105">
        <v>-1.3889156491586618E-9</v>
      </c>
      <c r="G38" s="106"/>
      <c r="H38" s="105">
        <v>1.388912096444983E-9</v>
      </c>
      <c r="I38" s="105">
        <v>0</v>
      </c>
      <c r="J38" s="105">
        <v>-1.3889156491586618E-9</v>
      </c>
    </row>
    <row r="39" spans="1:10" s="5" customFormat="1" ht="17.25" customHeight="1" x14ac:dyDescent="0.3">
      <c r="A39" s="13"/>
      <c r="B39" s="40" t="s">
        <v>19</v>
      </c>
      <c r="C39" s="32"/>
      <c r="D39" s="107">
        <v>0</v>
      </c>
      <c r="E39" s="107">
        <v>0</v>
      </c>
      <c r="F39" s="107">
        <v>0</v>
      </c>
      <c r="G39" s="108"/>
      <c r="H39" s="107">
        <v>0</v>
      </c>
      <c r="I39" s="107">
        <v>0</v>
      </c>
      <c r="J39" s="107">
        <v>0</v>
      </c>
    </row>
    <row r="40" spans="1:10" s="5" customFormat="1" ht="17.25" customHeight="1" x14ac:dyDescent="0.3">
      <c r="A40" s="13"/>
      <c r="B40" s="40" t="s">
        <v>27</v>
      </c>
      <c r="C40" s="32"/>
      <c r="D40" s="107">
        <v>31.124790000000001</v>
      </c>
      <c r="E40" s="107">
        <v>15.78146658</v>
      </c>
      <c r="F40" s="107">
        <v>-15.343323420000001</v>
      </c>
      <c r="G40" s="108"/>
      <c r="H40" s="107">
        <v>31.124790000000001</v>
      </c>
      <c r="I40" s="107">
        <v>15.78146658</v>
      </c>
      <c r="J40" s="107">
        <v>-15.343323420000001</v>
      </c>
    </row>
    <row r="41" spans="1:10" s="5" customFormat="1" ht="17.25" customHeight="1" x14ac:dyDescent="0.3">
      <c r="A41" s="13"/>
      <c r="B41" s="40" t="s">
        <v>28</v>
      </c>
      <c r="C41" s="32"/>
      <c r="D41" s="107">
        <v>23.541602951388917</v>
      </c>
      <c r="E41" s="107">
        <v>14.16666667</v>
      </c>
      <c r="F41" s="107">
        <v>-9.3749362813889174</v>
      </c>
      <c r="G41" s="108"/>
      <c r="H41" s="107">
        <v>23.541602951388917</v>
      </c>
      <c r="I41" s="107">
        <v>14.16666667</v>
      </c>
      <c r="J41" s="107">
        <v>-9.3749362813889174</v>
      </c>
    </row>
    <row r="42" spans="1:10" s="5" customFormat="1" ht="17.25" customHeight="1" x14ac:dyDescent="0.3">
      <c r="A42" s="13"/>
      <c r="B42" s="40" t="s">
        <v>29</v>
      </c>
      <c r="C42" s="32"/>
      <c r="D42" s="107">
        <v>-54.666392950000002</v>
      </c>
      <c r="E42" s="107">
        <v>-29.948133250000001</v>
      </c>
      <c r="F42" s="107">
        <v>24.718259700000001</v>
      </c>
      <c r="G42" s="108"/>
      <c r="H42" s="107">
        <v>-54.666392950000002</v>
      </c>
      <c r="I42" s="107">
        <v>-29.948133250000001</v>
      </c>
      <c r="J42" s="107">
        <v>24.718259700000001</v>
      </c>
    </row>
    <row r="43" spans="1:10" s="5" customFormat="1" ht="17.25" customHeight="1" x14ac:dyDescent="0.3">
      <c r="A43" s="13"/>
      <c r="B43" s="23"/>
      <c r="C43" s="14"/>
      <c r="D43" s="109">
        <v>37.625000001388912</v>
      </c>
      <c r="E43" s="109">
        <v>0</v>
      </c>
      <c r="F43" s="109">
        <v>-37.625000001388912</v>
      </c>
      <c r="G43" s="110"/>
      <c r="H43" s="109">
        <v>37.625000001388912</v>
      </c>
      <c r="I43" s="109">
        <v>0</v>
      </c>
      <c r="J43" s="109">
        <v>-37.625000001388912</v>
      </c>
    </row>
    <row r="44" spans="1:10" s="5" customFormat="1" ht="17.25" customHeight="1" x14ac:dyDescent="0.3">
      <c r="A44" s="13"/>
      <c r="B44" s="23"/>
      <c r="C44" s="14"/>
      <c r="D44" s="33"/>
      <c r="E44" s="33"/>
      <c r="F44" s="33"/>
      <c r="G44" s="34"/>
      <c r="H44" s="33"/>
      <c r="I44" s="33"/>
      <c r="J44" s="33"/>
    </row>
    <row r="45" spans="1:10" s="5" customFormat="1" ht="17.25" customHeight="1" x14ac:dyDescent="0.3">
      <c r="A45" s="13"/>
      <c r="B45" s="21" t="s">
        <v>30</v>
      </c>
      <c r="C45" s="14"/>
      <c r="D45" s="22"/>
      <c r="E45" s="22"/>
      <c r="F45" s="24"/>
      <c r="G45" s="20"/>
      <c r="H45" s="22"/>
      <c r="I45" s="22"/>
      <c r="J45" s="24"/>
    </row>
    <row r="46" spans="1:10" s="5" customFormat="1" ht="17.25" customHeight="1" x14ac:dyDescent="0.3">
      <c r="A46" s="13"/>
      <c r="B46" s="38" t="s">
        <v>31</v>
      </c>
      <c r="C46" s="14"/>
      <c r="D46" s="105">
        <v>0</v>
      </c>
      <c r="E46" s="105">
        <v>0</v>
      </c>
      <c r="F46" s="105">
        <v>0</v>
      </c>
      <c r="G46" s="106"/>
      <c r="H46" s="105">
        <v>0</v>
      </c>
      <c r="I46" s="105">
        <v>0</v>
      </c>
      <c r="J46" s="105">
        <v>0</v>
      </c>
    </row>
    <row r="47" spans="1:10" s="5" customFormat="1" ht="17.25" customHeight="1" x14ac:dyDescent="0.3">
      <c r="A47" s="13"/>
      <c r="B47" s="38" t="s">
        <v>32</v>
      </c>
      <c r="C47" s="14"/>
      <c r="D47" s="105"/>
      <c r="E47" s="105"/>
      <c r="F47" s="105"/>
      <c r="G47" s="106"/>
      <c r="H47" s="105"/>
      <c r="I47" s="105"/>
      <c r="J47" s="105"/>
    </row>
    <row r="48" spans="1:10" s="5" customFormat="1" ht="17.25" hidden="1" customHeight="1" x14ac:dyDescent="0.3">
      <c r="A48" s="13"/>
      <c r="B48" s="23"/>
      <c r="C48" s="14"/>
      <c r="D48" s="105"/>
      <c r="E48" s="105"/>
      <c r="F48" s="105"/>
      <c r="G48" s="106"/>
      <c r="H48" s="105"/>
      <c r="I48" s="105"/>
      <c r="J48" s="105"/>
    </row>
    <row r="49" spans="1:10" s="5" customFormat="1" ht="17.25" hidden="1" customHeight="1" x14ac:dyDescent="0.3">
      <c r="A49" s="13"/>
      <c r="B49" s="23"/>
      <c r="C49" s="14"/>
      <c r="D49" s="105"/>
      <c r="E49" s="105"/>
      <c r="F49" s="105"/>
      <c r="G49" s="106"/>
      <c r="H49" s="105"/>
      <c r="I49" s="105"/>
      <c r="J49" s="105"/>
    </row>
    <row r="50" spans="1:10" s="5" customFormat="1" ht="17.25" hidden="1" customHeight="1" x14ac:dyDescent="0.3">
      <c r="A50" s="13"/>
      <c r="B50" s="23"/>
      <c r="C50" s="14"/>
      <c r="D50" s="105"/>
      <c r="E50" s="105"/>
      <c r="F50" s="105"/>
      <c r="G50" s="106"/>
      <c r="H50" s="105"/>
      <c r="I50" s="105"/>
      <c r="J50" s="105"/>
    </row>
    <row r="51" spans="1:10" s="5" customFormat="1" ht="17.25" hidden="1" customHeight="1" x14ac:dyDescent="0.3">
      <c r="A51" s="13"/>
      <c r="B51" s="23"/>
      <c r="C51" s="14"/>
      <c r="D51" s="105"/>
      <c r="E51" s="105"/>
      <c r="F51" s="105"/>
      <c r="G51" s="106"/>
      <c r="H51" s="105"/>
      <c r="I51" s="105"/>
      <c r="J51" s="105"/>
    </row>
    <row r="52" spans="1:10" s="5" customFormat="1" ht="17.25" customHeight="1" x14ac:dyDescent="0.3">
      <c r="A52" s="13"/>
      <c r="B52" s="23" t="s">
        <v>33</v>
      </c>
      <c r="C52" s="14"/>
      <c r="D52" s="105">
        <v>0</v>
      </c>
      <c r="E52" s="105">
        <v>0</v>
      </c>
      <c r="F52" s="105">
        <v>0</v>
      </c>
      <c r="G52" s="106"/>
      <c r="H52" s="105">
        <v>0</v>
      </c>
      <c r="I52" s="105">
        <v>0</v>
      </c>
      <c r="J52" s="105">
        <v>0</v>
      </c>
    </row>
    <row r="53" spans="1:10" s="5" customFormat="1" ht="17.25" customHeight="1" x14ac:dyDescent="0.3">
      <c r="A53" s="13"/>
      <c r="B53" s="23" t="s">
        <v>34</v>
      </c>
      <c r="C53" s="14"/>
      <c r="D53" s="105">
        <v>0</v>
      </c>
      <c r="E53" s="105">
        <v>0</v>
      </c>
      <c r="F53" s="105">
        <v>0</v>
      </c>
      <c r="G53" s="106"/>
      <c r="H53" s="105">
        <v>0</v>
      </c>
      <c r="I53" s="105">
        <v>0</v>
      </c>
      <c r="J53" s="105">
        <v>0</v>
      </c>
    </row>
    <row r="54" spans="1:10" s="5" customFormat="1" ht="17.25" customHeight="1" x14ac:dyDescent="0.3">
      <c r="A54" s="13"/>
      <c r="B54" s="23" t="s">
        <v>35</v>
      </c>
      <c r="C54" s="14"/>
      <c r="D54" s="105">
        <v>0</v>
      </c>
      <c r="E54" s="105">
        <v>0</v>
      </c>
      <c r="F54" s="105">
        <v>0</v>
      </c>
      <c r="G54" s="106"/>
      <c r="H54" s="105">
        <v>0</v>
      </c>
      <c r="I54" s="105">
        <v>0</v>
      </c>
      <c r="J54" s="105">
        <v>0</v>
      </c>
    </row>
    <row r="55" spans="1:10" s="5" customFormat="1" ht="17.25" customHeight="1" x14ac:dyDescent="0.3">
      <c r="A55" s="13"/>
      <c r="B55" s="23" t="s">
        <v>36</v>
      </c>
      <c r="C55" s="14"/>
      <c r="D55" s="105">
        <v>0</v>
      </c>
      <c r="E55" s="105">
        <v>0</v>
      </c>
      <c r="F55" s="105">
        <v>0</v>
      </c>
      <c r="G55" s="106"/>
      <c r="H55" s="105">
        <v>0</v>
      </c>
      <c r="I55" s="105">
        <v>0</v>
      </c>
      <c r="J55" s="105">
        <v>0</v>
      </c>
    </row>
    <row r="56" spans="1:10" s="5" customFormat="1" ht="17.25" customHeight="1" x14ac:dyDescent="0.3">
      <c r="A56" s="13"/>
      <c r="B56" s="23" t="s">
        <v>37</v>
      </c>
      <c r="C56" s="14"/>
      <c r="D56" s="105">
        <v>0</v>
      </c>
      <c r="E56" s="105">
        <v>0</v>
      </c>
      <c r="F56" s="105">
        <v>0</v>
      </c>
      <c r="G56" s="106"/>
      <c r="H56" s="105">
        <v>0</v>
      </c>
      <c r="I56" s="105">
        <v>0</v>
      </c>
      <c r="J56" s="105">
        <v>0</v>
      </c>
    </row>
    <row r="57" spans="1:10" s="5" customFormat="1" ht="17.25" customHeight="1" x14ac:dyDescent="0.3">
      <c r="A57" s="13"/>
      <c r="B57" s="23" t="s">
        <v>38</v>
      </c>
      <c r="C57" s="14"/>
      <c r="D57" s="105">
        <v>0</v>
      </c>
      <c r="E57" s="105">
        <v>0</v>
      </c>
      <c r="F57" s="105">
        <v>0</v>
      </c>
      <c r="G57" s="106"/>
      <c r="H57" s="105">
        <v>0</v>
      </c>
      <c r="I57" s="105">
        <v>0</v>
      </c>
      <c r="J57" s="105">
        <v>0</v>
      </c>
    </row>
    <row r="58" spans="1:10" s="5" customFormat="1" ht="17.25" customHeight="1" x14ac:dyDescent="0.3">
      <c r="A58" s="13"/>
      <c r="B58" s="23" t="s">
        <v>39</v>
      </c>
      <c r="C58" s="14"/>
      <c r="D58" s="105">
        <v>0</v>
      </c>
      <c r="E58" s="105">
        <v>0</v>
      </c>
      <c r="F58" s="105">
        <v>0</v>
      </c>
      <c r="G58" s="106"/>
      <c r="H58" s="105">
        <v>0</v>
      </c>
      <c r="I58" s="105">
        <v>0</v>
      </c>
      <c r="J58" s="105">
        <v>0</v>
      </c>
    </row>
    <row r="59" spans="1:10" s="5" customFormat="1" ht="17.25" customHeight="1" x14ac:dyDescent="0.3">
      <c r="A59" s="13"/>
      <c r="B59" s="23" t="s">
        <v>40</v>
      </c>
      <c r="C59" s="14"/>
      <c r="D59" s="105">
        <v>0</v>
      </c>
      <c r="E59" s="105">
        <v>0</v>
      </c>
      <c r="F59" s="105">
        <v>0</v>
      </c>
      <c r="G59" s="106"/>
      <c r="H59" s="105">
        <v>0</v>
      </c>
      <c r="I59" s="105">
        <v>0</v>
      </c>
      <c r="J59" s="105">
        <v>0</v>
      </c>
    </row>
    <row r="60" spans="1:10" s="5" customFormat="1" ht="17.25" customHeight="1" x14ac:dyDescent="0.3">
      <c r="A60" s="13"/>
      <c r="B60" s="38" t="s">
        <v>41</v>
      </c>
      <c r="C60" s="14"/>
      <c r="D60" s="111">
        <v>14.389523809013923</v>
      </c>
      <c r="E60" s="111">
        <v>14.317367000000001</v>
      </c>
      <c r="F60" s="111">
        <v>-7.2156809013922185E-2</v>
      </c>
      <c r="G60" s="110"/>
      <c r="H60" s="111">
        <v>14.389523809013923</v>
      </c>
      <c r="I60" s="111">
        <v>14.317367000000001</v>
      </c>
      <c r="J60" s="111">
        <v>-7.2156809013922185E-2</v>
      </c>
    </row>
    <row r="61" spans="1:10" s="5" customFormat="1" ht="17.25" customHeight="1" x14ac:dyDescent="0.3">
      <c r="A61" s="13"/>
      <c r="B61" s="30"/>
      <c r="C61" s="14"/>
      <c r="D61" s="109">
        <v>14.389523809013923</v>
      </c>
      <c r="E61" s="109">
        <v>14.317367000000001</v>
      </c>
      <c r="F61" s="109">
        <v>-7.2156809013922185E-2</v>
      </c>
      <c r="G61" s="110"/>
      <c r="H61" s="109">
        <v>14.389523809013923</v>
      </c>
      <c r="I61" s="109">
        <v>14.317367000000001</v>
      </c>
      <c r="J61" s="109">
        <v>-7.2156809013922185E-2</v>
      </c>
    </row>
    <row r="62" spans="1:10" s="5" customFormat="1" ht="17.25" customHeight="1" x14ac:dyDescent="0.3">
      <c r="A62" s="13"/>
      <c r="B62" s="30"/>
      <c r="C62" s="14"/>
      <c r="D62" s="111"/>
      <c r="E62" s="111"/>
      <c r="F62" s="111"/>
      <c r="G62" s="110"/>
      <c r="H62" s="111"/>
      <c r="I62" s="111"/>
      <c r="J62" s="111"/>
    </row>
    <row r="63" spans="1:10" s="5" customFormat="1" ht="17.25" customHeight="1" x14ac:dyDescent="0.3">
      <c r="A63" s="13"/>
      <c r="B63" s="35" t="s">
        <v>42</v>
      </c>
      <c r="C63" s="14"/>
      <c r="D63" s="112">
        <v>147.76328029872695</v>
      </c>
      <c r="E63" s="112">
        <v>46.273385910000002</v>
      </c>
      <c r="F63" s="112">
        <v>-101.48989438872695</v>
      </c>
      <c r="G63" s="110"/>
      <c r="H63" s="112">
        <v>147.76328029872695</v>
      </c>
      <c r="I63" s="112">
        <v>46.273385910000002</v>
      </c>
      <c r="J63" s="112">
        <v>-101.48989438872695</v>
      </c>
    </row>
    <row r="64" spans="1:10" s="5" customFormat="1" ht="17.25" customHeight="1" x14ac:dyDescent="0.3">
      <c r="A64" s="13"/>
      <c r="B64" s="30"/>
      <c r="C64" s="14"/>
      <c r="D64" s="22"/>
      <c r="E64" s="22"/>
      <c r="F64" s="24"/>
      <c r="G64" s="20"/>
      <c r="H64" s="22"/>
      <c r="I64" s="22"/>
      <c r="J64" s="24"/>
    </row>
    <row r="65" spans="1:12" s="5" customFormat="1" ht="17.25" customHeight="1" x14ac:dyDescent="0.3">
      <c r="A65" s="13"/>
      <c r="B65" s="21" t="s">
        <v>43</v>
      </c>
      <c r="C65" s="14"/>
      <c r="D65" s="105"/>
      <c r="E65" s="105"/>
      <c r="F65" s="105"/>
      <c r="G65" s="106"/>
      <c r="H65" s="105"/>
      <c r="I65" s="105"/>
      <c r="J65" s="105"/>
    </row>
    <row r="66" spans="1:12" s="5" customFormat="1" ht="17.25" customHeight="1" x14ac:dyDescent="0.3">
      <c r="A66" s="13"/>
      <c r="B66" s="38" t="s">
        <v>44</v>
      </c>
      <c r="C66" s="14"/>
      <c r="D66" s="105">
        <v>49.030925778695511</v>
      </c>
      <c r="E66" s="105">
        <v>54.777999999999999</v>
      </c>
      <c r="F66" s="105">
        <v>5.7470742213044872</v>
      </c>
      <c r="G66" s="106"/>
      <c r="H66" s="105">
        <v>49.030925778695511</v>
      </c>
      <c r="I66" s="105">
        <v>54.777999999999999</v>
      </c>
      <c r="J66" s="105">
        <v>5.7470742213044872</v>
      </c>
    </row>
    <row r="67" spans="1:12" s="5" customFormat="1" ht="17.25" customHeight="1" x14ac:dyDescent="0.3">
      <c r="A67" s="13"/>
      <c r="B67" s="38" t="s">
        <v>45</v>
      </c>
      <c r="C67" s="14"/>
      <c r="D67" s="105">
        <v>5.0459401990793857</v>
      </c>
      <c r="E67" s="105">
        <v>4.1473228899999999</v>
      </c>
      <c r="F67" s="105">
        <v>-0.89861730907938586</v>
      </c>
      <c r="G67" s="106"/>
      <c r="H67" s="105">
        <v>5.0459401990793857</v>
      </c>
      <c r="I67" s="105">
        <v>4.1473228899999999</v>
      </c>
      <c r="J67" s="105">
        <v>-0.89861730907938586</v>
      </c>
    </row>
    <row r="68" spans="1:12" s="5" customFormat="1" ht="17.25" customHeight="1" x14ac:dyDescent="0.3">
      <c r="A68" s="13"/>
      <c r="B68" s="38" t="s">
        <v>46</v>
      </c>
      <c r="C68" s="14"/>
      <c r="D68" s="111">
        <v>14.54521145096591</v>
      </c>
      <c r="E68" s="111">
        <v>14.88510297</v>
      </c>
      <c r="F68" s="111">
        <v>0.33989151903409009</v>
      </c>
      <c r="G68" s="110"/>
      <c r="H68" s="111">
        <v>14.54521145096591</v>
      </c>
      <c r="I68" s="111">
        <v>14.88510297</v>
      </c>
      <c r="J68" s="111">
        <v>0.33989151903409009</v>
      </c>
    </row>
    <row r="69" spans="1:12" s="5" customFormat="1" ht="17.25" customHeight="1" x14ac:dyDescent="0.3">
      <c r="A69" s="13"/>
      <c r="B69" s="30"/>
      <c r="C69" s="14"/>
      <c r="D69" s="109">
        <v>68.622077428740809</v>
      </c>
      <c r="E69" s="109">
        <v>73.810425859999995</v>
      </c>
      <c r="F69" s="109">
        <v>5.1883484312591861</v>
      </c>
      <c r="G69" s="110"/>
      <c r="H69" s="109">
        <v>68.622077428740809</v>
      </c>
      <c r="I69" s="109">
        <v>73.810425859999995</v>
      </c>
      <c r="J69" s="109">
        <v>5.1883484312591861</v>
      </c>
      <c r="K69" s="6">
        <v>295.24170344000004</v>
      </c>
    </row>
    <row r="70" spans="1:12" s="5" customFormat="1" ht="17.25" customHeight="1" x14ac:dyDescent="0.3">
      <c r="A70" s="13"/>
      <c r="B70" s="30"/>
      <c r="C70" s="14"/>
      <c r="D70" s="111"/>
      <c r="E70" s="111"/>
      <c r="F70" s="111"/>
      <c r="G70" s="110"/>
      <c r="H70" s="111"/>
      <c r="I70" s="111"/>
      <c r="J70" s="111"/>
    </row>
    <row r="71" spans="1:12" s="5" customFormat="1" ht="17.25" customHeight="1" x14ac:dyDescent="0.3">
      <c r="A71" s="13"/>
      <c r="B71" s="35" t="s">
        <v>47</v>
      </c>
      <c r="C71" s="14"/>
      <c r="D71" s="112">
        <v>216.38535772746775</v>
      </c>
      <c r="E71" s="112">
        <v>120.08381177</v>
      </c>
      <c r="F71" s="112">
        <v>-96.301545957467752</v>
      </c>
      <c r="G71" s="110"/>
      <c r="H71" s="112">
        <v>216.38535772746775</v>
      </c>
      <c r="I71" s="112">
        <v>120.08381177</v>
      </c>
      <c r="J71" s="112">
        <v>-96.301545957467752</v>
      </c>
    </row>
    <row r="72" spans="1:12" s="5" customFormat="1" ht="17.25" customHeight="1" x14ac:dyDescent="0.3">
      <c r="A72" s="13"/>
      <c r="B72" s="30"/>
      <c r="C72" s="14"/>
      <c r="D72" s="22"/>
      <c r="E72" s="22"/>
      <c r="F72" s="24"/>
      <c r="G72" s="20"/>
      <c r="H72" s="22"/>
      <c r="I72" s="22"/>
      <c r="J72" s="24"/>
    </row>
    <row r="73" spans="1:12" s="5" customFormat="1" ht="17.25" customHeight="1" x14ac:dyDescent="0.3">
      <c r="A73" s="13"/>
      <c r="B73" s="21" t="s">
        <v>48</v>
      </c>
      <c r="C73" s="14"/>
      <c r="D73" s="105"/>
      <c r="E73" s="105"/>
      <c r="F73" s="105"/>
      <c r="G73" s="106"/>
      <c r="H73" s="105"/>
      <c r="I73" s="105"/>
      <c r="J73" s="105"/>
    </row>
    <row r="74" spans="1:12" s="5" customFormat="1" ht="17.25" customHeight="1" x14ac:dyDescent="0.3">
      <c r="A74" s="13"/>
      <c r="B74" s="38" t="s">
        <v>49</v>
      </c>
      <c r="C74" s="14"/>
      <c r="D74" s="111">
        <v>48.878558223003793</v>
      </c>
      <c r="E74" s="111">
        <v>57.520162349999971</v>
      </c>
      <c r="F74" s="111">
        <v>8.6416041269961781</v>
      </c>
      <c r="G74" s="110"/>
      <c r="H74" s="111">
        <v>48.878558223003793</v>
      </c>
      <c r="I74" s="111">
        <v>57.520162349999971</v>
      </c>
      <c r="J74" s="111">
        <v>8.6416041269961781</v>
      </c>
    </row>
    <row r="75" spans="1:12" s="5" customFormat="1" ht="17.25" customHeight="1" x14ac:dyDescent="0.3">
      <c r="A75" s="13"/>
      <c r="B75" s="14"/>
      <c r="C75" s="14"/>
      <c r="D75" s="109">
        <v>48.878558223003793</v>
      </c>
      <c r="E75" s="109">
        <v>57.520162349999971</v>
      </c>
      <c r="F75" s="109">
        <v>8.6416041269961781</v>
      </c>
      <c r="G75" s="110"/>
      <c r="H75" s="109">
        <v>48.878558223003793</v>
      </c>
      <c r="I75" s="109">
        <v>57.520162349999971</v>
      </c>
      <c r="J75" s="109">
        <v>8.6416041269961781</v>
      </c>
    </row>
    <row r="76" spans="1:12" s="5" customFormat="1" ht="17.25" customHeight="1" x14ac:dyDescent="0.3">
      <c r="A76" s="13"/>
      <c r="B76" s="14"/>
      <c r="C76" s="14"/>
      <c r="D76" s="111"/>
      <c r="E76" s="111"/>
      <c r="F76" s="111"/>
      <c r="G76" s="110"/>
      <c r="H76" s="111"/>
      <c r="I76" s="111"/>
      <c r="J76" s="111"/>
    </row>
    <row r="77" spans="1:12" s="8" customFormat="1" ht="18" customHeight="1" x14ac:dyDescent="0.25">
      <c r="A77" s="36"/>
      <c r="B77" s="37" t="s">
        <v>50</v>
      </c>
      <c r="C77" s="37"/>
      <c r="D77" s="113">
        <v>265.26391595047153</v>
      </c>
      <c r="E77" s="113">
        <v>177.60397411999998</v>
      </c>
      <c r="F77" s="114">
        <v>-87.659941830471553</v>
      </c>
      <c r="G77" s="115"/>
      <c r="H77" s="113">
        <v>265.26391595047153</v>
      </c>
      <c r="I77" s="113">
        <v>177.60397411999998</v>
      </c>
      <c r="J77" s="114">
        <v>-87.659941830471553</v>
      </c>
      <c r="K77" s="5"/>
      <c r="L77" s="5"/>
    </row>
    <row r="78" spans="1:12" ht="18.7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customProperties>
    <customPr name="CellIDs" r:id="rId2"/>
    <customPr name="HyperionXML" r:id="rId3"/>
    <customPr name="NameConnectionMap" r:id="rId4"/>
    <customPr name="SheetHasParityContent" r:id="rId5"/>
    <customPr name="SheetOptions" r:id="rId6"/>
  </customPropertie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9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10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/>
  </sheetPr>
  <dimension ref="A1:N82"/>
  <sheetViews>
    <sheetView zoomScale="80" zoomScaleNormal="80" workbookViewId="0">
      <selection activeCell="F41" sqref="F4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</cols>
  <sheetData>
    <row r="1" spans="1:6" ht="28.5" x14ac:dyDescent="0.45">
      <c r="A1" s="166" t="str">
        <f>'Cons Subsidies Accrual-Rounded'!A1:K1</f>
        <v>METROPOLITAN TRANSPORTATION AUTHORITY</v>
      </c>
      <c r="B1" s="166"/>
      <c r="C1" s="166"/>
      <c r="D1" s="166"/>
      <c r="E1" s="166"/>
      <c r="F1" s="166"/>
    </row>
    <row r="2" spans="1:6" ht="22.5" customHeight="1" x14ac:dyDescent="0.4">
      <c r="A2" s="175" t="str">
        <f>'Cons Subsidies Accrual-Rounded'!A2:K2</f>
        <v>February Financial Plan - 2020 Adopted Budget</v>
      </c>
      <c r="B2" s="175"/>
      <c r="C2" s="175"/>
      <c r="D2" s="175"/>
      <c r="E2" s="175"/>
      <c r="F2" s="175"/>
    </row>
    <row r="3" spans="1:6" ht="22.5" customHeight="1" x14ac:dyDescent="0.4">
      <c r="A3" s="167" t="str">
        <f>'Cons Subsidies Accrual-Rounded'!A3:K3</f>
        <v>Consolidated Subsidies - Accrual Basis</v>
      </c>
      <c r="B3" s="167"/>
      <c r="C3" s="167"/>
      <c r="D3" s="167"/>
      <c r="E3" s="167"/>
      <c r="F3" s="167"/>
    </row>
    <row r="4" spans="1:6" ht="22.5" customHeight="1" x14ac:dyDescent="0.35">
      <c r="A4" s="169" t="s">
        <v>66</v>
      </c>
      <c r="B4" s="169"/>
      <c r="C4" s="169"/>
      <c r="D4" s="169"/>
      <c r="E4" s="169"/>
      <c r="F4" s="169"/>
    </row>
    <row r="5" spans="1:6" ht="19.5" customHeight="1" x14ac:dyDescent="0.25">
      <c r="A5" s="193" t="s">
        <v>5</v>
      </c>
      <c r="B5" s="193"/>
      <c r="C5" s="193"/>
      <c r="D5" s="193"/>
      <c r="E5" s="193"/>
      <c r="F5" s="193"/>
    </row>
    <row r="6" spans="1:6" ht="15" customHeight="1" x14ac:dyDescent="0.25">
      <c r="A6" s="193"/>
      <c r="B6" s="193"/>
      <c r="C6" s="193"/>
      <c r="D6" s="193"/>
      <c r="E6" s="193"/>
      <c r="F6" s="193"/>
    </row>
    <row r="7" spans="1:6" ht="30.75" customHeight="1" x14ac:dyDescent="0.35">
      <c r="A7" s="168" t="str">
        <f>"Month of "&amp;'Cons Subsidies Accrual-Rounded'!A$4</f>
        <v>Month of Jan 2020</v>
      </c>
      <c r="B7" s="168"/>
      <c r="C7" s="168"/>
      <c r="D7" s="168"/>
      <c r="E7" s="168"/>
      <c r="F7" s="168"/>
    </row>
    <row r="8" spans="1:6" ht="12" customHeight="1" thickBot="1" x14ac:dyDescent="0.3"/>
    <row r="9" spans="1:6" ht="17.25" customHeight="1" x14ac:dyDescent="0.25">
      <c r="A9" s="194" t="s">
        <v>60</v>
      </c>
      <c r="B9" s="179" t="s">
        <v>63</v>
      </c>
      <c r="C9" s="180"/>
      <c r="D9" s="183" t="s">
        <v>61</v>
      </c>
      <c r="E9" s="184"/>
      <c r="F9" s="187" t="s">
        <v>62</v>
      </c>
    </row>
    <row r="10" spans="1:6" ht="17.25" customHeight="1" x14ac:dyDescent="0.25">
      <c r="A10" s="195"/>
      <c r="B10" s="181"/>
      <c r="C10" s="182"/>
      <c r="D10" s="185"/>
      <c r="E10" s="186"/>
      <c r="F10" s="188"/>
    </row>
    <row r="11" spans="1:6" ht="15" customHeight="1" x14ac:dyDescent="0.25">
      <c r="A11" s="86"/>
      <c r="B11" s="189"/>
      <c r="C11" s="190"/>
      <c r="D11" s="191"/>
      <c r="E11" s="192"/>
      <c r="F11" s="87"/>
    </row>
    <row r="12" spans="1:6" s="85" customFormat="1" ht="30" hidden="1" customHeight="1" x14ac:dyDescent="0.25">
      <c r="A12" s="88" t="str">
        <f>'Cons Subsidies Accrual-Rounded'!$B$13</f>
        <v>Metropolitan Mass Transportation Operating Assistance (MMTOA)</v>
      </c>
      <c r="B12" s="122">
        <f>'Cons Subsidies Accrual-Rounded'!$F13</f>
        <v>0</v>
      </c>
      <c r="C12" s="124"/>
      <c r="D12" s="99" t="str">
        <f>IF(ISERROR('Cons Subsidies Accrual-Rounded'!$F$13/'Cons Subsidies Accrual-Rounded'!$D$13),"HIDE ",IF('Cons Subsidies Accrual-Rounded'!$F$13/'Cons Subsidies Accrual-Rounded'!$D$13=0,"HIDE ",IF('Cons Subsidies Accrual-Rounded'!$F$13/'Cons Subsidies Accrual-Rounded'!$D$13&gt;1,"&gt; 100%",IF('Cons Subsidies Accrual-Rounded'!$F$13/'Cons Subsidies Accrual-Rounded'!$D$13&lt;-1,"&gt; (100%)",'Cons Subsidies Accrual-Rounded'!$F$13/'Cons Subsidies Accrual-Rounded'!$D$13))))</f>
        <v xml:space="preserve">HIDE </v>
      </c>
      <c r="E12" s="100"/>
      <c r="F12" s="90"/>
    </row>
    <row r="13" spans="1:6" s="85" customFormat="1" ht="30" hidden="1" customHeight="1" x14ac:dyDescent="0.25">
      <c r="A13" s="88" t="str">
        <f>'Cons Subsidies Accrual-Rounded'!$B$14</f>
        <v>Petroleum Business Tax (PBT)</v>
      </c>
      <c r="B13" s="122">
        <f>'Cons Subsidies Accrual-Rounded'!$F14</f>
        <v>0</v>
      </c>
      <c r="C13" s="124"/>
      <c r="D13" s="99" t="s">
        <v>90</v>
      </c>
      <c r="E13" s="100"/>
      <c r="F13" s="90"/>
    </row>
    <row r="14" spans="1:6" s="85" customFormat="1" ht="30" customHeight="1" x14ac:dyDescent="0.25">
      <c r="A14" s="88" t="str">
        <f>'Cons Subsidies Accrual-Rounded'!$B$15</f>
        <v>MRT(b)-1 (Gross)</v>
      </c>
      <c r="B14" s="122">
        <v>1.1565351595149593</v>
      </c>
      <c r="C14" s="124"/>
      <c r="D14" s="99">
        <v>3.5988322195117266E-2</v>
      </c>
      <c r="E14" s="100"/>
      <c r="F14" s="159" t="s">
        <v>77</v>
      </c>
    </row>
    <row r="15" spans="1:6" s="85" customFormat="1" ht="30" customHeight="1" x14ac:dyDescent="0.25">
      <c r="A15" s="88" t="str">
        <f>'Cons Subsidies Accrual-Rounded'!$B$16</f>
        <v>MRT(b)-2 (Gross)</v>
      </c>
      <c r="B15" s="122">
        <v>2.1712988113237994</v>
      </c>
      <c r="C15" s="124"/>
      <c r="D15" s="99">
        <v>0.19697825731201546</v>
      </c>
      <c r="E15" s="100"/>
      <c r="F15" s="159" t="s">
        <v>78</v>
      </c>
    </row>
    <row r="16" spans="1:6" s="85" customFormat="1" ht="30" hidden="1" customHeight="1" x14ac:dyDescent="0.25">
      <c r="A16" s="88" t="str">
        <f>'Cons Subsidies Accrual-Rounded'!$B$17</f>
        <v>Other MRT(b) Adjustments</v>
      </c>
      <c r="B16" s="122">
        <v>0</v>
      </c>
      <c r="C16" s="124"/>
      <c r="D16" s="99" t="s">
        <v>90</v>
      </c>
      <c r="E16" s="100"/>
      <c r="F16" s="90"/>
    </row>
    <row r="17" spans="1:8" s="85" customFormat="1" ht="30" customHeight="1" x14ac:dyDescent="0.25">
      <c r="A17" s="88" t="str">
        <f>'Cons Subsidies Accrual-Rounded'!$B$18</f>
        <v>Urban Tax</v>
      </c>
      <c r="B17" s="122">
        <v>5.1586335578192646</v>
      </c>
      <c r="C17" s="124"/>
      <c r="D17" s="99">
        <v>9.7162809854785023E-2</v>
      </c>
      <c r="E17" s="100"/>
      <c r="F17" s="90" t="s">
        <v>79</v>
      </c>
    </row>
    <row r="18" spans="1:8" s="85" customFormat="1" ht="30" customHeight="1" x14ac:dyDescent="0.25">
      <c r="A18" s="88" t="str">
        <f>'Cons Subsidies Accrual-Rounded'!$B$23</f>
        <v>Payroll Mobility Tax (PMT)</v>
      </c>
      <c r="B18" s="122">
        <v>-71.881205106982136</v>
      </c>
      <c r="C18" s="124"/>
      <c r="D18" s="99" t="s">
        <v>91</v>
      </c>
      <c r="E18" s="100"/>
      <c r="F18" s="90" t="s">
        <v>80</v>
      </c>
    </row>
    <row r="19" spans="1:8" s="85" customFormat="1" ht="30" hidden="1" customHeight="1" x14ac:dyDescent="0.25">
      <c r="A19" s="88" t="str">
        <f>'Cons Subsidies Accrual-Rounded'!$B$24</f>
        <v>Payroll Mobility Tax Replacement Funds</v>
      </c>
      <c r="B19" s="122">
        <v>0</v>
      </c>
      <c r="C19" s="124"/>
      <c r="D19" s="99" t="s">
        <v>90</v>
      </c>
      <c r="E19" s="100"/>
      <c r="F19" s="90"/>
    </row>
    <row r="20" spans="1:8" s="85" customFormat="1" ht="30" hidden="1" customHeight="1" x14ac:dyDescent="0.25">
      <c r="A20" s="88" t="str">
        <f>'Cons Subsidies Accrual-Rounded'!$B$25</f>
        <v>MTA Aid</v>
      </c>
      <c r="B20" s="122">
        <v>-0.39800000000000002</v>
      </c>
      <c r="C20" s="124"/>
      <c r="D20" s="99" t="s">
        <v>90</v>
      </c>
      <c r="E20" s="100"/>
      <c r="F20" s="90"/>
    </row>
    <row r="21" spans="1:8" s="85" customFormat="1" ht="30" customHeight="1" x14ac:dyDescent="0.25">
      <c r="A21" s="88" t="str">
        <f>'Cons Subsidies Accrual-Rounded'!$B$33</f>
        <v>Subway Action Plan Account</v>
      </c>
      <c r="B21" s="123">
        <v>-37.625</v>
      </c>
      <c r="C21" s="124"/>
      <c r="D21" s="99">
        <v>-1</v>
      </c>
      <c r="E21" s="100"/>
      <c r="F21" s="90" t="s">
        <v>101</v>
      </c>
    </row>
    <row r="22" spans="1:8" s="85" customFormat="1" ht="30" hidden="1" customHeight="1" x14ac:dyDescent="0.25">
      <c r="A22" s="88" t="str">
        <f>'Cons Subsidies Accrual-Rounded'!$B$34</f>
        <v>Outerborough Transportation Account</v>
      </c>
      <c r="B22" s="123">
        <v>0</v>
      </c>
      <c r="C22" s="124"/>
      <c r="D22" s="99" t="s">
        <v>90</v>
      </c>
      <c r="E22" s="100"/>
      <c r="F22" s="90"/>
    </row>
    <row r="23" spans="1:8" s="85" customFormat="1" ht="30" hidden="1" customHeight="1" x14ac:dyDescent="0.25">
      <c r="A23" s="88" t="str">
        <f>'Cons Subsidies Accrual-Rounded'!$B$35</f>
        <v>Less: Assumed Capital or Member Project</v>
      </c>
      <c r="B23" s="123">
        <v>0</v>
      </c>
      <c r="C23" s="124"/>
      <c r="D23" s="99" t="s">
        <v>90</v>
      </c>
      <c r="E23" s="100"/>
      <c r="F23" s="90"/>
      <c r="H23" s="89"/>
    </row>
    <row r="24" spans="1:8" s="85" customFormat="1" ht="30" hidden="1" customHeight="1" x14ac:dyDescent="0.25">
      <c r="A24" s="88" t="str">
        <f>'Cons Subsidies Accrual-Rounded'!$B$36</f>
        <v>General Transportation Account</v>
      </c>
      <c r="B24" s="123">
        <v>0</v>
      </c>
      <c r="C24" s="124"/>
      <c r="D24" s="99" t="s">
        <v>90</v>
      </c>
      <c r="E24" s="100"/>
      <c r="F24" s="90"/>
    </row>
    <row r="25" spans="1:8" s="85" customFormat="1" ht="30" hidden="1" customHeight="1" x14ac:dyDescent="0.25">
      <c r="A25" s="88" t="str">
        <f>'Cons Subsidies Accrual-Rounded'!$B$37</f>
        <v>Less: Transfer to Committed to Capital</v>
      </c>
      <c r="B25" s="123">
        <v>0</v>
      </c>
      <c r="C25" s="124"/>
      <c r="D25" s="99" t="s">
        <v>90</v>
      </c>
      <c r="E25" s="100"/>
      <c r="F25" s="90"/>
    </row>
    <row r="26" spans="1:8" s="85" customFormat="1" ht="30" hidden="1" customHeight="1" x14ac:dyDescent="0.25">
      <c r="A26" s="88" t="str">
        <f>'Cons Subsidies Accrual-Rounded'!$B$39</f>
        <v>Central Business District Tolling Program (CBDTP)</v>
      </c>
      <c r="B26" s="123">
        <v>0</v>
      </c>
      <c r="C26" s="124"/>
      <c r="D26" s="99" t="s">
        <v>90</v>
      </c>
      <c r="E26" s="100"/>
      <c r="F26" s="90"/>
    </row>
    <row r="27" spans="1:8" s="85" customFormat="1" ht="30" customHeight="1" x14ac:dyDescent="0.25">
      <c r="A27" s="88" t="str">
        <f>'Cons Subsidies Accrual-Rounded'!$B$40</f>
        <v>Real Property Transfer Tax Surcharge (Mansion)</v>
      </c>
      <c r="B27" s="123">
        <v>-15.343323420000001</v>
      </c>
      <c r="C27" s="124"/>
      <c r="D27" s="99">
        <v>-0.49296150817403106</v>
      </c>
      <c r="E27" s="100"/>
      <c r="F27" s="176" t="s">
        <v>89</v>
      </c>
    </row>
    <row r="28" spans="1:8" s="85" customFormat="1" ht="30" customHeight="1" x14ac:dyDescent="0.25">
      <c r="A28" s="88" t="str">
        <f>'Cons Subsidies Accrual-Rounded'!$B$41</f>
        <v>Internet Marketplace Tax</v>
      </c>
      <c r="B28" s="123">
        <v>-9.3749362813889174</v>
      </c>
      <c r="C28" s="124"/>
      <c r="D28" s="99">
        <v>-0.39822845966552212</v>
      </c>
      <c r="E28" s="100"/>
      <c r="F28" s="176"/>
    </row>
    <row r="29" spans="1:8" s="85" customFormat="1" ht="30" customHeight="1" x14ac:dyDescent="0.25">
      <c r="A29" s="88" t="str">
        <f>'Cons Subsidies Accrual-Rounded'!$B$42</f>
        <v>Less: Transfer to CBDTP Capital Lockbox</v>
      </c>
      <c r="B29" s="123">
        <v>24.718259700000001</v>
      </c>
      <c r="C29" s="124"/>
      <c r="D29" s="99">
        <v>-0.45216555119355101</v>
      </c>
      <c r="E29" s="100"/>
      <c r="F29" s="176"/>
    </row>
    <row r="30" spans="1:8" s="85" customFormat="1" ht="30" hidden="1" customHeight="1" x14ac:dyDescent="0.25">
      <c r="A30" s="88" t="str">
        <f>'Cons Subsidies Accrual-Rounded'!$B$46</f>
        <v>State Operating Assistance</v>
      </c>
      <c r="B30" s="123">
        <v>0</v>
      </c>
      <c r="C30" s="125"/>
      <c r="D30" s="99" t="s">
        <v>90</v>
      </c>
      <c r="E30" s="100"/>
      <c r="F30" s="91"/>
    </row>
    <row r="31" spans="1:8" s="85" customFormat="1" ht="30" hidden="1" customHeight="1" x14ac:dyDescent="0.25">
      <c r="A31" s="88" t="str">
        <f>'Cons Subsidies Accrual-Rounded'!$B$52</f>
        <v>New York City</v>
      </c>
      <c r="B31" s="123">
        <v>0</v>
      </c>
      <c r="C31" s="125"/>
      <c r="D31" s="99" t="s">
        <v>90</v>
      </c>
      <c r="E31" s="100"/>
      <c r="F31" s="91"/>
    </row>
    <row r="32" spans="1:8" s="85" customFormat="1" ht="30" hidden="1" customHeight="1" x14ac:dyDescent="0.25">
      <c r="A32" s="88" t="str">
        <f>'Cons Subsidies Accrual-Rounded'!$B$53</f>
        <v>Nassau County</v>
      </c>
      <c r="B32" s="123">
        <v>0</v>
      </c>
      <c r="C32" s="125"/>
      <c r="D32" s="99" t="s">
        <v>90</v>
      </c>
      <c r="E32" s="100"/>
      <c r="F32" s="91"/>
    </row>
    <row r="33" spans="1:14" s="85" customFormat="1" ht="30" hidden="1" customHeight="1" x14ac:dyDescent="0.25">
      <c r="A33" s="88" t="str">
        <f>'Cons Subsidies Accrual-Rounded'!$B$54</f>
        <v>Suffolk County</v>
      </c>
      <c r="B33" s="123">
        <v>0</v>
      </c>
      <c r="C33" s="125"/>
      <c r="D33" s="99" t="s">
        <v>90</v>
      </c>
      <c r="E33" s="100"/>
      <c r="F33" s="91"/>
    </row>
    <row r="34" spans="1:14" s="85" customFormat="1" ht="30" hidden="1" customHeight="1" x14ac:dyDescent="0.25">
      <c r="A34" s="88" t="str">
        <f>'Cons Subsidies Accrual-Rounded'!$B$55</f>
        <v>Westchester County</v>
      </c>
      <c r="B34" s="123">
        <v>0</v>
      </c>
      <c r="C34" s="125"/>
      <c r="D34" s="99" t="s">
        <v>90</v>
      </c>
      <c r="E34" s="100"/>
      <c r="F34" s="91"/>
    </row>
    <row r="35" spans="1:14" s="85" customFormat="1" ht="30" hidden="1" customHeight="1" x14ac:dyDescent="0.25">
      <c r="A35" s="88" t="str">
        <f>'Cons Subsidies Accrual-Rounded'!$B$56</f>
        <v>Putnam County</v>
      </c>
      <c r="B35" s="123">
        <v>0</v>
      </c>
      <c r="C35" s="125"/>
      <c r="D35" s="99" t="s">
        <v>90</v>
      </c>
      <c r="E35" s="100"/>
      <c r="F35" s="91"/>
    </row>
    <row r="36" spans="1:14" ht="30" hidden="1" customHeight="1" x14ac:dyDescent="0.25">
      <c r="A36" s="88" t="str">
        <f>'Cons Subsidies Accrual-Rounded'!$B$57</f>
        <v>Dutchess County</v>
      </c>
      <c r="B36" s="123">
        <v>0</v>
      </c>
      <c r="C36" s="126"/>
      <c r="D36" s="99" t="s">
        <v>90</v>
      </c>
      <c r="E36" s="2"/>
      <c r="F36" s="91"/>
    </row>
    <row r="37" spans="1:14" ht="30" hidden="1" customHeight="1" x14ac:dyDescent="0.25">
      <c r="A37" s="88" t="str">
        <f>'Cons Subsidies Accrual-Rounded'!$B$58</f>
        <v>Orange County</v>
      </c>
      <c r="B37" s="123">
        <v>0</v>
      </c>
      <c r="C37" s="126"/>
      <c r="D37" s="99" t="s">
        <v>90</v>
      </c>
      <c r="E37" s="2"/>
      <c r="F37" s="91"/>
    </row>
    <row r="38" spans="1:14" ht="30" hidden="1" customHeight="1" x14ac:dyDescent="0.25">
      <c r="A38" s="88" t="str">
        <f>'Cons Subsidies Accrual-Rounded'!$B$59</f>
        <v>Rockland County</v>
      </c>
      <c r="B38" s="123">
        <v>0</v>
      </c>
      <c r="C38" s="126"/>
      <c r="D38" s="99" t="s">
        <v>90</v>
      </c>
      <c r="E38" s="2"/>
      <c r="F38" s="91"/>
    </row>
    <row r="39" spans="1:14" ht="30" hidden="1" customHeight="1" x14ac:dyDescent="0.25">
      <c r="A39" s="88" t="str">
        <f>'Cons Subsidies Accrual-Rounded'!$B$60</f>
        <v>Station Maintenance</v>
      </c>
      <c r="B39" s="123">
        <v>-7.2156809013922185E-2</v>
      </c>
      <c r="C39" s="126"/>
      <c r="D39" s="99">
        <v>-5.0145376575089669E-3</v>
      </c>
      <c r="E39" s="2"/>
      <c r="F39" s="91"/>
    </row>
    <row r="40" spans="1:14" ht="30" customHeight="1" x14ac:dyDescent="0.25">
      <c r="A40" s="88" t="str">
        <f>'Cons Subsidies Accrual-Rounded'!$B$66</f>
        <v>City Subsidy for MTA Bus Company</v>
      </c>
      <c r="B40" s="123">
        <v>5.7470742213044872</v>
      </c>
      <c r="C40" s="125"/>
      <c r="D40" s="99">
        <v>0.1172132512293222</v>
      </c>
      <c r="E40" s="100"/>
      <c r="F40" s="91" t="s">
        <v>81</v>
      </c>
      <c r="G40" s="85"/>
      <c r="H40" s="85"/>
      <c r="I40" s="85"/>
      <c r="J40" s="85"/>
      <c r="K40" s="85"/>
      <c r="L40" s="85"/>
      <c r="M40" s="85"/>
      <c r="N40" s="85"/>
    </row>
    <row r="41" spans="1:14" ht="30" customHeight="1" x14ac:dyDescent="0.25">
      <c r="A41" s="88" t="str">
        <f>'Cons Subsidies Accrual-Rounded'!$B$67</f>
        <v>City Subsidy for Staten Island Railway</v>
      </c>
      <c r="B41" s="123">
        <v>-0.89861730907938586</v>
      </c>
      <c r="C41" s="125"/>
      <c r="D41" s="99">
        <v>-0.17808718962688766</v>
      </c>
      <c r="E41" s="100"/>
      <c r="F41" s="91" t="s">
        <v>100</v>
      </c>
      <c r="G41" s="85"/>
      <c r="H41" s="85"/>
      <c r="I41" s="85"/>
      <c r="J41" s="85"/>
      <c r="K41" s="85"/>
      <c r="L41" s="85"/>
      <c r="M41" s="85"/>
      <c r="N41" s="85"/>
    </row>
    <row r="42" spans="1:14" ht="30" hidden="1" customHeight="1" x14ac:dyDescent="0.25">
      <c r="A42" s="88" t="str">
        <f>'Cons Subsidies Accrual-Rounded'!$B$68</f>
        <v>CDOT Subsidy for Metro-North Railroad</v>
      </c>
      <c r="B42" s="123">
        <v>0.33989151903409009</v>
      </c>
      <c r="C42" s="125"/>
      <c r="D42" s="99">
        <v>2.3367932475915898E-2</v>
      </c>
      <c r="E42" s="100"/>
      <c r="F42" s="91"/>
      <c r="G42" s="85"/>
      <c r="H42" s="85"/>
      <c r="I42" s="85"/>
      <c r="J42" s="85"/>
      <c r="K42" s="85"/>
      <c r="L42" s="85"/>
      <c r="M42" s="85"/>
      <c r="N42" s="85"/>
    </row>
    <row r="43" spans="1:14" ht="30" customHeight="1" x14ac:dyDescent="0.25">
      <c r="A43" s="88" t="str">
        <f>'Cons Subsidies Accrual-Rounded'!$B$74</f>
        <v>B&amp;T Operating Surplus Transfer</v>
      </c>
      <c r="B43" s="123">
        <v>8.6416041269961781</v>
      </c>
      <c r="C43" s="125"/>
      <c r="D43" s="99">
        <v>0.17679744332002753</v>
      </c>
      <c r="E43" s="100"/>
      <c r="F43" s="91" t="s">
        <v>82</v>
      </c>
      <c r="G43" s="85"/>
      <c r="H43" s="85"/>
      <c r="I43" s="85"/>
      <c r="J43" s="85"/>
      <c r="K43" s="85"/>
      <c r="L43" s="85"/>
      <c r="M43" s="85"/>
      <c r="N43" s="85"/>
    </row>
    <row r="44" spans="1:14" ht="4.5" customHeight="1" thickBot="1" x14ac:dyDescent="0.3">
      <c r="A44" s="93"/>
      <c r="B44" s="153"/>
      <c r="C44" s="154"/>
      <c r="D44" s="102"/>
      <c r="E44" s="101"/>
      <c r="F44" s="95"/>
      <c r="G44" s="85"/>
      <c r="H44" s="85"/>
      <c r="I44" s="85"/>
      <c r="J44" s="85"/>
      <c r="K44" s="85"/>
      <c r="L44" s="85"/>
      <c r="M44" s="85"/>
      <c r="N44" s="85"/>
    </row>
    <row r="45" spans="1:14" ht="30" customHeight="1" x14ac:dyDescent="0.35">
      <c r="A45" s="168" t="str">
        <f>"Year-to-Date "&amp;'Cons Subsidies Accrual-Rounded'!A$4</f>
        <v>Year-to-Date Jan 2020</v>
      </c>
      <c r="B45" s="168"/>
      <c r="C45" s="168"/>
      <c r="D45" s="168"/>
      <c r="E45" s="168"/>
      <c r="F45" s="168"/>
    </row>
    <row r="46" spans="1:14" ht="12" customHeight="1" thickBot="1" x14ac:dyDescent="0.3"/>
    <row r="47" spans="1:14" ht="16.5" customHeight="1" x14ac:dyDescent="0.25">
      <c r="A47" s="177" t="str">
        <f>A9</f>
        <v>Accrued Subsidies</v>
      </c>
      <c r="B47" s="179" t="str">
        <f t="shared" ref="B47:C47" si="0">B9</f>
        <v xml:space="preserve">Variance
$ </v>
      </c>
      <c r="C47" s="180">
        <f t="shared" si="0"/>
        <v>0</v>
      </c>
      <c r="D47" s="183" t="s">
        <v>61</v>
      </c>
      <c r="E47" s="184">
        <v>0</v>
      </c>
      <c r="F47" s="187" t="s">
        <v>62</v>
      </c>
    </row>
    <row r="48" spans="1:14" ht="16.5" customHeight="1" x14ac:dyDescent="0.25">
      <c r="A48" s="178"/>
      <c r="B48" s="181"/>
      <c r="C48" s="182"/>
      <c r="D48" s="185"/>
      <c r="E48" s="186"/>
      <c r="F48" s="188"/>
    </row>
    <row r="49" spans="1:6" ht="15.75" customHeight="1" x14ac:dyDescent="0.25">
      <c r="A49" s="86"/>
      <c r="B49" s="189"/>
      <c r="C49" s="190"/>
      <c r="D49" s="191"/>
      <c r="E49" s="192"/>
      <c r="F49" s="87"/>
    </row>
    <row r="50" spans="1:6" s="85" customFormat="1" ht="30" hidden="1" customHeight="1" x14ac:dyDescent="0.25">
      <c r="A50" s="88" t="str">
        <f>'Cons Subsidies Accrual-Rounded'!$B$13</f>
        <v>Metropolitan Mass Transportation Operating Assistance (MMTOA)</v>
      </c>
      <c r="B50" s="122">
        <f>'Cons Subsidies Accrual-Rounded'!$J$13</f>
        <v>0</v>
      </c>
      <c r="C50" s="124"/>
      <c r="D50" s="99" t="s">
        <v>90</v>
      </c>
      <c r="E50" s="100"/>
      <c r="F50" s="90"/>
    </row>
    <row r="51" spans="1:6" s="85" customFormat="1" ht="30" hidden="1" customHeight="1" x14ac:dyDescent="0.25">
      <c r="A51" s="88" t="str">
        <f>'Cons Subsidies Accrual-Rounded'!$B$14</f>
        <v>Petroleum Business Tax (PBT)</v>
      </c>
      <c r="B51" s="122">
        <f>'Cons Subsidies Accrual-Rounded'!$J$14</f>
        <v>0</v>
      </c>
      <c r="C51" s="124"/>
      <c r="D51" s="99" t="s">
        <v>90</v>
      </c>
      <c r="E51" s="100"/>
      <c r="F51" s="90"/>
    </row>
    <row r="52" spans="1:6" s="85" customFormat="1" ht="30" customHeight="1" x14ac:dyDescent="0.25">
      <c r="A52" s="88" t="str">
        <f>'Cons Subsidies Accrual-Rounded'!$B$15</f>
        <v>MRT(b)-1 (Gross)</v>
      </c>
      <c r="B52" s="122">
        <v>1.1565351595149593</v>
      </c>
      <c r="C52" s="124"/>
      <c r="D52" s="99">
        <v>3.5988322195117266E-2</v>
      </c>
      <c r="E52" s="100"/>
      <c r="F52" s="90" t="s">
        <v>83</v>
      </c>
    </row>
    <row r="53" spans="1:6" s="85" customFormat="1" ht="30" customHeight="1" x14ac:dyDescent="0.25">
      <c r="A53" s="88" t="str">
        <f>'Cons Subsidies Accrual-Rounded'!$B$16</f>
        <v>MRT(b)-2 (Gross)</v>
      </c>
      <c r="B53" s="122">
        <v>2.1712988113237994</v>
      </c>
      <c r="C53" s="124"/>
      <c r="D53" s="99">
        <v>0.19697825731201546</v>
      </c>
      <c r="E53" s="100"/>
      <c r="F53" s="90" t="s">
        <v>83</v>
      </c>
    </row>
    <row r="54" spans="1:6" s="85" customFormat="1" ht="30" hidden="1" customHeight="1" x14ac:dyDescent="0.25">
      <c r="A54" s="88" t="str">
        <f>'Cons Subsidies Accrual-Rounded'!$B$17</f>
        <v>Other MRT(b) Adjustments</v>
      </c>
      <c r="B54" s="122">
        <v>0</v>
      </c>
      <c r="C54" s="124"/>
      <c r="D54" s="99" t="s">
        <v>90</v>
      </c>
      <c r="E54" s="100"/>
      <c r="F54" s="90"/>
    </row>
    <row r="55" spans="1:6" s="85" customFormat="1" ht="30" customHeight="1" x14ac:dyDescent="0.25">
      <c r="A55" s="88" t="str">
        <f>'Cons Subsidies Accrual-Rounded'!$B$18</f>
        <v>Urban Tax</v>
      </c>
      <c r="B55" s="122">
        <v>5.1586335578192646</v>
      </c>
      <c r="C55" s="124"/>
      <c r="D55" s="99">
        <v>9.7162809854785023E-2</v>
      </c>
      <c r="E55" s="100"/>
      <c r="F55" s="90" t="s">
        <v>83</v>
      </c>
    </row>
    <row r="56" spans="1:6" s="85" customFormat="1" ht="30" customHeight="1" x14ac:dyDescent="0.25">
      <c r="A56" s="88" t="str">
        <f>'Cons Subsidies Accrual-Rounded'!$B$23</f>
        <v>Payroll Mobility Tax (PMT)</v>
      </c>
      <c r="B56" s="122">
        <v>-71.881205106982136</v>
      </c>
      <c r="C56" s="124"/>
      <c r="D56" s="99" t="s">
        <v>91</v>
      </c>
      <c r="E56" s="100"/>
      <c r="F56" s="90" t="s">
        <v>83</v>
      </c>
    </row>
    <row r="57" spans="1:6" s="85" customFormat="1" ht="30" hidden="1" customHeight="1" x14ac:dyDescent="0.25">
      <c r="A57" s="88" t="str">
        <f>'Cons Subsidies Accrual-Rounded'!$B$24</f>
        <v>Payroll Mobility Tax Replacement Funds</v>
      </c>
      <c r="B57" s="122">
        <v>0</v>
      </c>
      <c r="C57" s="124"/>
      <c r="D57" s="99" t="s">
        <v>90</v>
      </c>
      <c r="E57" s="100"/>
      <c r="F57" s="90"/>
    </row>
    <row r="58" spans="1:6" s="85" customFormat="1" ht="30" hidden="1" customHeight="1" x14ac:dyDescent="0.25">
      <c r="A58" s="88" t="str">
        <f>'Cons Subsidies Accrual-Rounded'!$B$25</f>
        <v>MTA Aid</v>
      </c>
      <c r="B58" s="122">
        <v>-0.39800000000000002</v>
      </c>
      <c r="C58" s="124"/>
      <c r="D58" s="99" t="s">
        <v>90</v>
      </c>
      <c r="E58" s="100"/>
      <c r="F58" s="90"/>
    </row>
    <row r="59" spans="1:6" s="85" customFormat="1" ht="30" customHeight="1" x14ac:dyDescent="0.25">
      <c r="A59" s="88" t="str">
        <f>'Cons Subsidies Accrual-Rounded'!$B$33</f>
        <v>Subway Action Plan Account</v>
      </c>
      <c r="B59" s="123">
        <v>-37.625</v>
      </c>
      <c r="C59" s="124"/>
      <c r="D59" s="99">
        <v>-1</v>
      </c>
      <c r="E59" s="100"/>
      <c r="F59" s="90" t="s">
        <v>83</v>
      </c>
    </row>
    <row r="60" spans="1:6" s="85" customFormat="1" ht="30" hidden="1" customHeight="1" x14ac:dyDescent="0.25">
      <c r="A60" s="88" t="str">
        <f>'Cons Subsidies Accrual-Rounded'!$B$34</f>
        <v>Outerborough Transportation Account</v>
      </c>
      <c r="B60" s="123">
        <v>0</v>
      </c>
      <c r="C60" s="124"/>
      <c r="D60" s="99" t="s">
        <v>90</v>
      </c>
      <c r="E60" s="100"/>
      <c r="F60" s="90"/>
    </row>
    <row r="61" spans="1:6" s="85" customFormat="1" ht="30" hidden="1" customHeight="1" x14ac:dyDescent="0.25">
      <c r="A61" s="88" t="str">
        <f>'Cons Subsidies Accrual-Rounded'!$B$35</f>
        <v>Less: Assumed Capital or Member Project</v>
      </c>
      <c r="B61" s="123">
        <v>0</v>
      </c>
      <c r="C61" s="124"/>
      <c r="D61" s="99" t="s">
        <v>90</v>
      </c>
      <c r="E61" s="100"/>
      <c r="F61" s="90"/>
    </row>
    <row r="62" spans="1:6" s="85" customFormat="1" ht="30" hidden="1" customHeight="1" x14ac:dyDescent="0.25">
      <c r="A62" s="88" t="str">
        <f>'Cons Subsidies Accrual-Rounded'!$B$36</f>
        <v>General Transportation Account</v>
      </c>
      <c r="B62" s="123">
        <v>0</v>
      </c>
      <c r="C62" s="124"/>
      <c r="D62" s="99" t="s">
        <v>90</v>
      </c>
      <c r="E62" s="100"/>
      <c r="F62" s="90"/>
    </row>
    <row r="63" spans="1:6" s="85" customFormat="1" ht="30" hidden="1" customHeight="1" x14ac:dyDescent="0.25">
      <c r="A63" s="88" t="str">
        <f>'Cons Subsidies Accrual-Rounded'!$B$37</f>
        <v>Less: Transfer to Committed to Capital</v>
      </c>
      <c r="B63" s="123">
        <v>0</v>
      </c>
      <c r="C63" s="124"/>
      <c r="D63" s="99" t="s">
        <v>90</v>
      </c>
      <c r="E63" s="100"/>
      <c r="F63" s="90"/>
    </row>
    <row r="64" spans="1:6" s="85" customFormat="1" ht="30" hidden="1" customHeight="1" x14ac:dyDescent="0.25">
      <c r="A64" s="88" t="str">
        <f>'Cons Subsidies Accrual-Rounded'!$B$39</f>
        <v>Central Business District Tolling Program (CBDTP)</v>
      </c>
      <c r="B64" s="123">
        <v>0</v>
      </c>
      <c r="C64" s="124"/>
      <c r="D64" s="99" t="s">
        <v>90</v>
      </c>
      <c r="E64" s="100"/>
      <c r="F64" s="90"/>
    </row>
    <row r="65" spans="1:14" s="85" customFormat="1" ht="30" customHeight="1" x14ac:dyDescent="0.25">
      <c r="A65" s="88" t="str">
        <f>'Cons Subsidies Accrual-Rounded'!$B$40</f>
        <v>Real Property Transfer Tax Surcharge (Mansion)</v>
      </c>
      <c r="B65" s="123">
        <v>-15.343323420000001</v>
      </c>
      <c r="C65" s="124"/>
      <c r="D65" s="99">
        <v>-0.49296150817403106</v>
      </c>
      <c r="E65" s="100"/>
      <c r="F65" s="176" t="s">
        <v>83</v>
      </c>
    </row>
    <row r="66" spans="1:14" s="85" customFormat="1" ht="30" customHeight="1" x14ac:dyDescent="0.25">
      <c r="A66" s="88" t="str">
        <f>'Cons Subsidies Accrual-Rounded'!$B$41</f>
        <v>Internet Marketplace Tax</v>
      </c>
      <c r="B66" s="123">
        <v>-9.3749362813889174</v>
      </c>
      <c r="C66" s="124"/>
      <c r="D66" s="99">
        <v>-0.39822845966552212</v>
      </c>
      <c r="E66" s="100"/>
      <c r="F66" s="176"/>
    </row>
    <row r="67" spans="1:14" s="85" customFormat="1" ht="30" customHeight="1" x14ac:dyDescent="0.25">
      <c r="A67" s="88" t="str">
        <f>'Cons Subsidies Accrual-Rounded'!$B$42</f>
        <v>Less: Transfer to CBDTP Capital Lockbox</v>
      </c>
      <c r="B67" s="123">
        <v>24.718259700000001</v>
      </c>
      <c r="C67" s="124"/>
      <c r="D67" s="99">
        <v>-0.45216555119355101</v>
      </c>
      <c r="E67" s="100"/>
      <c r="F67" s="176"/>
    </row>
    <row r="68" spans="1:14" s="85" customFormat="1" ht="30" hidden="1" customHeight="1" x14ac:dyDescent="0.25">
      <c r="A68" s="88" t="str">
        <f>'Cons Subsidies Accrual-Rounded'!$B$46</f>
        <v>State Operating Assistance</v>
      </c>
      <c r="B68" s="123">
        <v>0</v>
      </c>
      <c r="C68" s="125"/>
      <c r="D68" s="99" t="s">
        <v>90</v>
      </c>
      <c r="E68" s="100"/>
      <c r="F68" s="91"/>
    </row>
    <row r="69" spans="1:14" s="85" customFormat="1" ht="30" hidden="1" customHeight="1" x14ac:dyDescent="0.25">
      <c r="A69" s="88" t="str">
        <f>'Cons Subsidies Accrual-Rounded'!$B$52</f>
        <v>New York City</v>
      </c>
      <c r="B69" s="123">
        <v>0</v>
      </c>
      <c r="C69" s="125"/>
      <c r="D69" s="99">
        <v>0</v>
      </c>
      <c r="E69" s="100"/>
      <c r="F69" s="91"/>
    </row>
    <row r="70" spans="1:14" s="85" customFormat="1" ht="30" hidden="1" customHeight="1" x14ac:dyDescent="0.25">
      <c r="A70" s="88" t="str">
        <f>'Cons Subsidies Accrual-Rounded'!$B$53</f>
        <v>Nassau County</v>
      </c>
      <c r="B70" s="123">
        <v>0</v>
      </c>
      <c r="C70" s="125"/>
      <c r="D70" s="99" t="s">
        <v>90</v>
      </c>
      <c r="E70" s="100"/>
      <c r="F70" s="91"/>
    </row>
    <row r="71" spans="1:14" s="85" customFormat="1" ht="30" hidden="1" customHeight="1" x14ac:dyDescent="0.25">
      <c r="A71" s="88" t="str">
        <f>'Cons Subsidies Accrual-Rounded'!$B$54</f>
        <v>Suffolk County</v>
      </c>
      <c r="B71" s="123">
        <v>0</v>
      </c>
      <c r="C71" s="125"/>
      <c r="D71" s="99" t="s">
        <v>90</v>
      </c>
      <c r="E71" s="100"/>
      <c r="F71" s="91"/>
    </row>
    <row r="72" spans="1:14" s="85" customFormat="1" ht="30" hidden="1" customHeight="1" x14ac:dyDescent="0.25">
      <c r="A72" s="88" t="str">
        <f>'Cons Subsidies Accrual-Rounded'!$B$55</f>
        <v>Westchester County</v>
      </c>
      <c r="B72" s="123">
        <v>0</v>
      </c>
      <c r="C72" s="125"/>
      <c r="D72" s="99" t="s">
        <v>90</v>
      </c>
      <c r="E72" s="100"/>
      <c r="F72" s="91"/>
    </row>
    <row r="73" spans="1:14" s="85" customFormat="1" ht="30" hidden="1" customHeight="1" x14ac:dyDescent="0.25">
      <c r="A73" s="88" t="str">
        <f>'Cons Subsidies Accrual-Rounded'!$B$56</f>
        <v>Putnam County</v>
      </c>
      <c r="B73" s="123">
        <v>0</v>
      </c>
      <c r="C73" s="125"/>
      <c r="D73" s="99" t="s">
        <v>90</v>
      </c>
      <c r="E73" s="100"/>
      <c r="F73" s="91"/>
    </row>
    <row r="74" spans="1:14" ht="30" hidden="1" customHeight="1" x14ac:dyDescent="0.25">
      <c r="A74" s="88" t="str">
        <f>'Cons Subsidies Accrual-Rounded'!$B$57</f>
        <v>Dutchess County</v>
      </c>
      <c r="B74" s="123">
        <v>0</v>
      </c>
      <c r="C74" s="126"/>
      <c r="D74" s="99" t="s">
        <v>90</v>
      </c>
      <c r="E74" s="2"/>
      <c r="F74" s="92"/>
    </row>
    <row r="75" spans="1:14" ht="30" hidden="1" customHeight="1" x14ac:dyDescent="0.25">
      <c r="A75" s="88" t="str">
        <f>'Cons Subsidies Accrual-Rounded'!$B$58</f>
        <v>Orange County</v>
      </c>
      <c r="B75" s="123">
        <v>0</v>
      </c>
      <c r="C75" s="126"/>
      <c r="D75" s="99" t="s">
        <v>90</v>
      </c>
      <c r="E75" s="2"/>
      <c r="F75" s="92"/>
    </row>
    <row r="76" spans="1:14" ht="30" hidden="1" customHeight="1" x14ac:dyDescent="0.25">
      <c r="A76" s="88" t="str">
        <f>'Cons Subsidies Accrual-Rounded'!$B$59</f>
        <v>Rockland County</v>
      </c>
      <c r="B76" s="123">
        <v>0</v>
      </c>
      <c r="C76" s="126"/>
      <c r="D76" s="99" t="s">
        <v>90</v>
      </c>
      <c r="E76" s="2"/>
      <c r="F76" s="92"/>
    </row>
    <row r="77" spans="1:14" ht="30" hidden="1" customHeight="1" x14ac:dyDescent="0.25">
      <c r="A77" s="88" t="str">
        <f>'Cons Subsidies Accrual-Rounded'!$B$60</f>
        <v>Station Maintenance</v>
      </c>
      <c r="B77" s="123">
        <v>-7.2156809013922185E-2</v>
      </c>
      <c r="C77" s="126"/>
      <c r="D77" s="99">
        <v>-5.0145376575089669E-3</v>
      </c>
      <c r="E77" s="2"/>
      <c r="F77" s="91"/>
    </row>
    <row r="78" spans="1:14" ht="30" customHeight="1" x14ac:dyDescent="0.25">
      <c r="A78" s="88" t="str">
        <f>'Cons Subsidies Accrual-Rounded'!$B$66</f>
        <v>City Subsidy for MTA Bus Company</v>
      </c>
      <c r="B78" s="123">
        <v>5.7470742213044872</v>
      </c>
      <c r="C78" s="125"/>
      <c r="D78" s="99">
        <v>0.1172132512293222</v>
      </c>
      <c r="E78" s="100"/>
      <c r="F78" s="90" t="s">
        <v>83</v>
      </c>
      <c r="G78" s="85"/>
      <c r="H78" s="85"/>
      <c r="I78" s="85"/>
      <c r="J78" s="85"/>
      <c r="K78" s="85"/>
      <c r="L78" s="85"/>
      <c r="M78" s="85"/>
      <c r="N78" s="85"/>
    </row>
    <row r="79" spans="1:14" ht="30" customHeight="1" x14ac:dyDescent="0.25">
      <c r="A79" s="88" t="str">
        <f>'Cons Subsidies Accrual-Rounded'!$B$67</f>
        <v>City Subsidy for Staten Island Railway</v>
      </c>
      <c r="B79" s="123">
        <v>-0.89861730907938586</v>
      </c>
      <c r="C79" s="125"/>
      <c r="D79" s="99">
        <v>-0.17808718962688766</v>
      </c>
      <c r="E79" s="100"/>
      <c r="F79" s="90" t="s">
        <v>83</v>
      </c>
      <c r="G79" s="85"/>
      <c r="H79" s="85"/>
      <c r="I79" s="85"/>
      <c r="J79" s="85"/>
      <c r="K79" s="85"/>
      <c r="L79" s="85"/>
      <c r="M79" s="85"/>
      <c r="N79" s="85"/>
    </row>
    <row r="80" spans="1:14" ht="30" hidden="1" customHeight="1" x14ac:dyDescent="0.25">
      <c r="A80" s="88" t="str">
        <f>'Cons Subsidies Accrual-Rounded'!$B$68</f>
        <v>CDOT Subsidy for Metro-North Railroad</v>
      </c>
      <c r="B80" s="123">
        <v>0.33989151903409009</v>
      </c>
      <c r="C80" s="125"/>
      <c r="D80" s="99">
        <v>2.3367932475915898E-2</v>
      </c>
      <c r="E80" s="100"/>
      <c r="F80" s="91"/>
      <c r="G80" s="85"/>
      <c r="H80" s="85"/>
      <c r="I80" s="85"/>
      <c r="J80" s="85"/>
      <c r="K80" s="85"/>
      <c r="L80" s="85"/>
      <c r="M80" s="85"/>
      <c r="N80" s="85"/>
    </row>
    <row r="81" spans="1:14" ht="29.25" customHeight="1" x14ac:dyDescent="0.25">
      <c r="A81" s="88" t="str">
        <f>'Cons Subsidies Accrual-Rounded'!$B$74</f>
        <v>B&amp;T Operating Surplus Transfer</v>
      </c>
      <c r="B81" s="123">
        <v>8.6416041269961781</v>
      </c>
      <c r="C81" s="125"/>
      <c r="D81" s="99">
        <v>0.17679744332002753</v>
      </c>
      <c r="E81" s="100"/>
      <c r="F81" s="90" t="s">
        <v>83</v>
      </c>
      <c r="G81" s="85"/>
      <c r="H81" s="85"/>
      <c r="I81" s="85"/>
      <c r="J81" s="85"/>
      <c r="K81" s="85"/>
      <c r="L81" s="85"/>
      <c r="M81" s="85"/>
      <c r="N81" s="85"/>
    </row>
    <row r="82" spans="1:14" ht="6" customHeight="1" thickBot="1" x14ac:dyDescent="0.3">
      <c r="A82" s="96"/>
      <c r="B82" s="155"/>
      <c r="C82" s="156"/>
      <c r="D82" s="103"/>
      <c r="E82" s="104"/>
      <c r="F82" s="98"/>
    </row>
  </sheetData>
  <mergeCells count="22">
    <mergeCell ref="A6:F6"/>
    <mergeCell ref="A45:F45"/>
    <mergeCell ref="B11:C11"/>
    <mergeCell ref="D11:E11"/>
    <mergeCell ref="A7:F7"/>
    <mergeCell ref="A9:A10"/>
    <mergeCell ref="B9:C10"/>
    <mergeCell ref="D9:E10"/>
    <mergeCell ref="F9:F10"/>
    <mergeCell ref="F27:F29"/>
    <mergeCell ref="A1:F1"/>
    <mergeCell ref="A4:F4"/>
    <mergeCell ref="A2:F2"/>
    <mergeCell ref="A3:F3"/>
    <mergeCell ref="A5:F5"/>
    <mergeCell ref="F65:F67"/>
    <mergeCell ref="A47:A48"/>
    <mergeCell ref="B47:C48"/>
    <mergeCell ref="D47:E48"/>
    <mergeCell ref="F47:F48"/>
    <mergeCell ref="B49:C49"/>
    <mergeCell ref="D49:E49"/>
  </mergeCells>
  <conditionalFormatting sqref="A9:B9 D9 A10">
    <cfRule type="cellIs" dxfId="95" priority="2648" operator="equal">
      <formula>"Hide No Variance"</formula>
    </cfRule>
  </conditionalFormatting>
  <conditionalFormatting sqref="B12:B18 B50:B56">
    <cfRule type="cellIs" dxfId="94" priority="2646" operator="equal">
      <formula>"HIDE "</formula>
    </cfRule>
  </conditionalFormatting>
  <conditionalFormatting sqref="B19:B20">
    <cfRule type="cellIs" dxfId="93" priority="2453" operator="equal">
      <formula>"HIDE "</formula>
    </cfRule>
  </conditionalFormatting>
  <conditionalFormatting sqref="B81">
    <cfRule type="cellIs" dxfId="92" priority="239" operator="equal">
      <formula>"HIDE "</formula>
    </cfRule>
  </conditionalFormatting>
  <conditionalFormatting sqref="D12:D24 D50:D62 D26:D44 D64:D81">
    <cfRule type="cellIs" dxfId="91" priority="238" operator="equal">
      <formula>"HIDE "</formula>
    </cfRule>
  </conditionalFormatting>
  <conditionalFormatting sqref="B22:B24 E22:E24">
    <cfRule type="cellIs" dxfId="90" priority="2450" operator="equal">
      <formula>"HIDE "</formula>
    </cfRule>
  </conditionalFormatting>
  <conditionalFormatting sqref="B26 E26">
    <cfRule type="cellIs" dxfId="89" priority="2374" operator="equal">
      <formula>"HIDE "</formula>
    </cfRule>
  </conditionalFormatting>
  <conditionalFormatting sqref="B27:B29 E27:E29">
    <cfRule type="cellIs" dxfId="88" priority="2298" operator="equal">
      <formula>"HIDE "</formula>
    </cfRule>
  </conditionalFormatting>
  <conditionalFormatting sqref="B30">
    <cfRule type="cellIs" dxfId="87" priority="2222" operator="equal">
      <formula>"HIDE "</formula>
    </cfRule>
  </conditionalFormatting>
  <conditionalFormatting sqref="B31:B38">
    <cfRule type="cellIs" dxfId="86" priority="2220" operator="equal">
      <formula>"HIDE "</formula>
    </cfRule>
  </conditionalFormatting>
  <conditionalFormatting sqref="B39">
    <cfRule type="cellIs" dxfId="85" priority="2144" operator="equal">
      <formula>"HIDE "</formula>
    </cfRule>
  </conditionalFormatting>
  <conditionalFormatting sqref="B40">
    <cfRule type="cellIs" dxfId="84" priority="2142" operator="equal">
      <formula>"HIDE "</formula>
    </cfRule>
  </conditionalFormatting>
  <conditionalFormatting sqref="B41:B42">
    <cfRule type="cellIs" dxfId="83" priority="2140" operator="equal">
      <formula>"HIDE "</formula>
    </cfRule>
  </conditionalFormatting>
  <conditionalFormatting sqref="B43">
    <cfRule type="cellIs" dxfId="82" priority="1842" operator="equal">
      <formula>"HIDE "</formula>
    </cfRule>
  </conditionalFormatting>
  <conditionalFormatting sqref="A47:B47 D47 A48">
    <cfRule type="cellIs" dxfId="81" priority="1840" operator="equal">
      <formula>"Hide No Variance"</formula>
    </cfRule>
  </conditionalFormatting>
  <conditionalFormatting sqref="D49:E49">
    <cfRule type="cellIs" dxfId="80" priority="1839" operator="equal">
      <formula>"HIDE "</formula>
    </cfRule>
  </conditionalFormatting>
  <conditionalFormatting sqref="B57:B58">
    <cfRule type="cellIs" dxfId="79" priority="847" operator="equal">
      <formula>"HIDE "</formula>
    </cfRule>
  </conditionalFormatting>
  <conditionalFormatting sqref="B60:B62 E60:E62">
    <cfRule type="cellIs" dxfId="78" priority="846" operator="equal">
      <formula>"HIDE "</formula>
    </cfRule>
  </conditionalFormatting>
  <conditionalFormatting sqref="B64 E64">
    <cfRule type="cellIs" dxfId="77" priority="770" operator="equal">
      <formula>"HIDE "</formula>
    </cfRule>
  </conditionalFormatting>
  <conditionalFormatting sqref="B65:B67 E65:E67">
    <cfRule type="cellIs" dxfId="76" priority="694" operator="equal">
      <formula>"HIDE "</formula>
    </cfRule>
  </conditionalFormatting>
  <conditionalFormatting sqref="B68">
    <cfRule type="cellIs" dxfId="75" priority="618" operator="equal">
      <formula>"HIDE "</formula>
    </cfRule>
  </conditionalFormatting>
  <conditionalFormatting sqref="B69:B76">
    <cfRule type="cellIs" dxfId="74" priority="617" operator="equal">
      <formula>"HIDE "</formula>
    </cfRule>
  </conditionalFormatting>
  <conditionalFormatting sqref="B77">
    <cfRule type="cellIs" dxfId="73" priority="541" operator="equal">
      <formula>"HIDE "</formula>
    </cfRule>
  </conditionalFormatting>
  <conditionalFormatting sqref="B78">
    <cfRule type="cellIs" dxfId="72" priority="539" operator="equal">
      <formula>"HIDE "</formula>
    </cfRule>
  </conditionalFormatting>
  <conditionalFormatting sqref="B79:B80">
    <cfRule type="cellIs" dxfId="71" priority="537" operator="equal">
      <formula>"HIDE "</formula>
    </cfRule>
  </conditionalFormatting>
  <conditionalFormatting sqref="H23">
    <cfRule type="cellIs" dxfId="70" priority="237" operator="equal">
      <formula>"NO VAR"</formula>
    </cfRule>
  </conditionalFormatting>
  <conditionalFormatting sqref="H23">
    <cfRule type="cellIs" dxfId="69" priority="236" operator="equal">
      <formula>"HIDE-NO VAR"</formula>
    </cfRule>
  </conditionalFormatting>
  <conditionalFormatting sqref="H23">
    <cfRule type="cellIs" dxfId="68" priority="235" operator="equal">
      <formula>"ERROR "</formula>
    </cfRule>
  </conditionalFormatting>
  <conditionalFormatting sqref="H23">
    <cfRule type="cellIs" dxfId="67" priority="234" operator="equal">
      <formula>"HIDE-NO VAR"</formula>
    </cfRule>
  </conditionalFormatting>
  <conditionalFormatting sqref="H23">
    <cfRule type="cellIs" dxfId="66" priority="233" operator="equal">
      <formula>"HIDE-NO VAR"</formula>
    </cfRule>
  </conditionalFormatting>
  <conditionalFormatting sqref="H23">
    <cfRule type="cellIs" dxfId="65" priority="232" operator="equal">
      <formula>"NO VAR"</formula>
    </cfRule>
  </conditionalFormatting>
  <conditionalFormatting sqref="H23">
    <cfRule type="cellIs" dxfId="64" priority="231" operator="equal">
      <formula>"HIDE-NO VAR"</formula>
    </cfRule>
  </conditionalFormatting>
  <conditionalFormatting sqref="H23">
    <cfRule type="cellIs" dxfId="63" priority="230" operator="equal">
      <formula>"NO VAR"</formula>
    </cfRule>
  </conditionalFormatting>
  <conditionalFormatting sqref="H23">
    <cfRule type="cellIs" dxfId="62" priority="229" operator="equal">
      <formula>"HIDE-NO VAR"</formula>
    </cfRule>
  </conditionalFormatting>
  <conditionalFormatting sqref="H23">
    <cfRule type="cellIs" dxfId="61" priority="228" operator="equal">
      <formula>"NO VAR"</formula>
    </cfRule>
  </conditionalFormatting>
  <conditionalFormatting sqref="H23">
    <cfRule type="cellIs" dxfId="60" priority="227" operator="equal">
      <formula>"NO VAR"</formula>
    </cfRule>
  </conditionalFormatting>
  <conditionalFormatting sqref="H23">
    <cfRule type="cellIs" dxfId="59" priority="226" operator="equal">
      <formula>"HIDE-NO VAR"</formula>
    </cfRule>
  </conditionalFormatting>
  <conditionalFormatting sqref="H23">
    <cfRule type="cellIs" dxfId="58" priority="225" operator="equal">
      <formula>"NO VAR"</formula>
    </cfRule>
  </conditionalFormatting>
  <conditionalFormatting sqref="H23">
    <cfRule type="cellIs" dxfId="57" priority="224" operator="equal">
      <formula>"NO VAR"</formula>
    </cfRule>
  </conditionalFormatting>
  <conditionalFormatting sqref="H23">
    <cfRule type="cellIs" dxfId="56" priority="223" operator="equal">
      <formula>"HIDE-NO VAR"</formula>
    </cfRule>
  </conditionalFormatting>
  <conditionalFormatting sqref="H23">
    <cfRule type="cellIs" dxfId="55" priority="222" operator="equal">
      <formula>"NO VAR"</formula>
    </cfRule>
  </conditionalFormatting>
  <conditionalFormatting sqref="H23">
    <cfRule type="cellIs" dxfId="54" priority="221" operator="equal">
      <formula>"NO VAR"</formula>
    </cfRule>
  </conditionalFormatting>
  <conditionalFormatting sqref="H23">
    <cfRule type="cellIs" dxfId="53" priority="220" operator="equal">
      <formula>"HIDE-NO VAR"</formula>
    </cfRule>
  </conditionalFormatting>
  <conditionalFormatting sqref="H23">
    <cfRule type="cellIs" dxfId="52" priority="219" operator="equal">
      <formula>"NO VAR"</formula>
    </cfRule>
  </conditionalFormatting>
  <conditionalFormatting sqref="H23">
    <cfRule type="cellIs" dxfId="51" priority="218" operator="equal">
      <formula>"NO VAR"</formula>
    </cfRule>
  </conditionalFormatting>
  <conditionalFormatting sqref="H23">
    <cfRule type="cellIs" dxfId="50" priority="217" operator="equal">
      <formula>"HIDE-NO VAR"</formula>
    </cfRule>
  </conditionalFormatting>
  <conditionalFormatting sqref="H23">
    <cfRule type="cellIs" dxfId="49" priority="216" operator="equal">
      <formula>"NO VAR"</formula>
    </cfRule>
  </conditionalFormatting>
  <conditionalFormatting sqref="H23">
    <cfRule type="cellIs" dxfId="48" priority="215" operator="equal">
      <formula>"NO VAR"</formula>
    </cfRule>
  </conditionalFormatting>
  <conditionalFormatting sqref="H23">
    <cfRule type="cellIs" dxfId="47" priority="214" operator="equal">
      <formula>"HIDE-NO VAR"</formula>
    </cfRule>
  </conditionalFormatting>
  <conditionalFormatting sqref="H23">
    <cfRule type="cellIs" dxfId="46" priority="213" operator="equal">
      <formula>"NO VAR"</formula>
    </cfRule>
  </conditionalFormatting>
  <conditionalFormatting sqref="H23">
    <cfRule type="cellIs" dxfId="45" priority="212" operator="equal">
      <formula>"NO VAR"</formula>
    </cfRule>
  </conditionalFormatting>
  <conditionalFormatting sqref="H23">
    <cfRule type="cellIs" dxfId="44" priority="211" operator="equal">
      <formula>"HIDE-NO VAR"</formula>
    </cfRule>
  </conditionalFormatting>
  <conditionalFormatting sqref="H23">
    <cfRule type="cellIs" dxfId="43" priority="210" operator="equal">
      <formula>"NO VAR"</formula>
    </cfRule>
  </conditionalFormatting>
  <conditionalFormatting sqref="H23">
    <cfRule type="cellIs" dxfId="42" priority="209" operator="equal">
      <formula>"NO VAR"</formula>
    </cfRule>
  </conditionalFormatting>
  <conditionalFormatting sqref="H23">
    <cfRule type="cellIs" dxfId="41" priority="208" operator="equal">
      <formula>"HIDE-NO VAR"</formula>
    </cfRule>
  </conditionalFormatting>
  <conditionalFormatting sqref="H23">
    <cfRule type="cellIs" dxfId="40" priority="207" operator="equal">
      <formula>"NO VAR"</formula>
    </cfRule>
  </conditionalFormatting>
  <conditionalFormatting sqref="H23">
    <cfRule type="cellIs" dxfId="39" priority="206" operator="equal">
      <formula>"NO VAR"</formula>
    </cfRule>
  </conditionalFormatting>
  <conditionalFormatting sqref="D25">
    <cfRule type="cellIs" dxfId="38" priority="77" operator="equal">
      <formula>"HIDE "</formula>
    </cfRule>
  </conditionalFormatting>
  <conditionalFormatting sqref="B25 E25">
    <cfRule type="cellIs" dxfId="37" priority="152" operator="equal">
      <formula>"HIDE "</formula>
    </cfRule>
  </conditionalFormatting>
  <conditionalFormatting sqref="D63">
    <cfRule type="cellIs" dxfId="36" priority="1" operator="equal">
      <formula>"HIDE "</formula>
    </cfRule>
  </conditionalFormatting>
  <conditionalFormatting sqref="B63 E63">
    <cfRule type="cellIs" dxfId="35" priority="76" operator="equal">
      <formula>"HIDE "</formula>
    </cfRule>
  </conditionalFormatting>
  <printOptions horizontalCentered="1"/>
  <pageMargins left="0.7" right="0.7" top="0.75" bottom="0.75" header="0.3" footer="0.3"/>
  <pageSetup scale="62" orientation="landscape" r:id="rId1"/>
  <rowBreaks count="1" manualBreakCount="1">
    <brk id="44" max="5" man="1"/>
  </rowBreaks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0</xdr:colOff>
                <xdr:row>0</xdr:row>
                <xdr:rowOff>133350</xdr:rowOff>
              </from>
              <to>
                <xdr:col>10</xdr:col>
                <xdr:colOff>266700</xdr:colOff>
                <xdr:row>2</xdr:row>
                <xdr:rowOff>9525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0</xdr:colOff>
                <xdr:row>2</xdr:row>
                <xdr:rowOff>190500</xdr:rowOff>
              </from>
              <to>
                <xdr:col>10</xdr:col>
                <xdr:colOff>257175</xdr:colOff>
                <xdr:row>4</xdr:row>
                <xdr:rowOff>171450</xdr:rowOff>
              </to>
            </anchor>
          </controlPr>
        </control>
      </mc:Choice>
      <mc:Fallback>
        <control shapeId="4098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6" tint="-0.249977111117893"/>
  </sheetPr>
  <dimension ref="A1:AE157"/>
  <sheetViews>
    <sheetView topLeftCell="A38" zoomScale="70" zoomScaleNormal="70" workbookViewId="0">
      <selection activeCell="P10" sqref="P10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31" s="70" customFormat="1" ht="28.5" x14ac:dyDescent="0.4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31" s="4" customFormat="1" ht="22.5" customHeight="1" x14ac:dyDescent="0.4">
      <c r="A2" s="175" t="s">
        <v>92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81"/>
    </row>
    <row r="3" spans="1:31" s="71" customFormat="1" ht="22.5" customHeight="1" x14ac:dyDescent="0.4">
      <c r="A3" s="167" t="s">
        <v>59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</row>
    <row r="4" spans="1:31" s="72" customFormat="1" ht="22.5" customHeight="1" x14ac:dyDescent="0.35">
      <c r="A4" s="168" t="s">
        <v>96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1:31" s="73" customFormat="1" ht="20.25" customHeight="1" x14ac:dyDescent="0.35">
      <c r="A5" s="170" t="s">
        <v>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7" spans="1:31" ht="17.25" customHeight="1" x14ac:dyDescent="0.25"/>
    <row r="8" spans="1:31" s="77" customFormat="1" ht="22.5" customHeight="1" x14ac:dyDescent="0.25">
      <c r="A8" s="74"/>
      <c r="B8" s="75"/>
      <c r="C8" s="76"/>
      <c r="D8" s="196" t="s">
        <v>51</v>
      </c>
      <c r="E8" s="197"/>
      <c r="F8" s="197"/>
      <c r="G8" s="196" t="s">
        <v>52</v>
      </c>
      <c r="H8" s="197"/>
      <c r="I8" s="197"/>
      <c r="J8" s="196" t="s">
        <v>53</v>
      </c>
      <c r="K8" s="197"/>
      <c r="L8" s="197"/>
      <c r="M8" s="196" t="s">
        <v>54</v>
      </c>
      <c r="N8" s="197"/>
      <c r="O8" s="198"/>
      <c r="P8" s="196" t="s">
        <v>55</v>
      </c>
      <c r="Q8" s="197"/>
      <c r="R8" s="198"/>
      <c r="S8" s="196" t="s">
        <v>56</v>
      </c>
      <c r="T8" s="197"/>
      <c r="U8" s="198"/>
    </row>
    <row r="9" spans="1:31" s="1" customFormat="1" ht="18" customHeight="1" x14ac:dyDescent="0.3">
      <c r="A9" s="13"/>
      <c r="B9" s="14"/>
      <c r="C9" s="14"/>
      <c r="D9" s="41" t="s">
        <v>94</v>
      </c>
      <c r="E9" s="201" t="s">
        <v>76</v>
      </c>
      <c r="F9" s="199" t="s">
        <v>4</v>
      </c>
      <c r="G9" s="41" t="s">
        <v>94</v>
      </c>
      <c r="H9" s="201" t="s">
        <v>76</v>
      </c>
      <c r="I9" s="199" t="s">
        <v>4</v>
      </c>
      <c r="J9" s="41" t="s">
        <v>94</v>
      </c>
      <c r="K9" s="201" t="s">
        <v>76</v>
      </c>
      <c r="L9" s="199" t="s">
        <v>4</v>
      </c>
      <c r="M9" s="41" t="s">
        <v>94</v>
      </c>
      <c r="N9" s="201" t="s">
        <v>76</v>
      </c>
      <c r="O9" s="199" t="s">
        <v>4</v>
      </c>
      <c r="P9" s="41" t="s">
        <v>94</v>
      </c>
      <c r="Q9" s="201" t="s">
        <v>76</v>
      </c>
      <c r="R9" s="199" t="s">
        <v>4</v>
      </c>
      <c r="S9" s="41" t="s">
        <v>94</v>
      </c>
      <c r="T9" s="201" t="s">
        <v>76</v>
      </c>
      <c r="U9" s="199" t="s">
        <v>4</v>
      </c>
      <c r="X9" s="77"/>
      <c r="Y9" s="77"/>
      <c r="Z9" s="77"/>
      <c r="AA9" s="77"/>
      <c r="AB9" s="77"/>
      <c r="AC9" s="77"/>
      <c r="AD9" s="77"/>
    </row>
    <row r="10" spans="1:31" s="1" customFormat="1" ht="15.75" customHeight="1" x14ac:dyDescent="0.3">
      <c r="A10" s="13"/>
      <c r="B10" s="14"/>
      <c r="C10" s="14"/>
      <c r="D10" s="42" t="s">
        <v>95</v>
      </c>
      <c r="E10" s="202"/>
      <c r="F10" s="200"/>
      <c r="G10" s="43" t="s">
        <v>95</v>
      </c>
      <c r="H10" s="202"/>
      <c r="I10" s="200"/>
      <c r="J10" s="43" t="s">
        <v>95</v>
      </c>
      <c r="K10" s="202"/>
      <c r="L10" s="200"/>
      <c r="M10" s="43" t="s">
        <v>95</v>
      </c>
      <c r="N10" s="202"/>
      <c r="O10" s="200"/>
      <c r="P10" s="43" t="s">
        <v>95</v>
      </c>
      <c r="Q10" s="202"/>
      <c r="R10" s="200"/>
      <c r="S10" s="43" t="s">
        <v>95</v>
      </c>
      <c r="T10" s="202"/>
      <c r="U10" s="200"/>
      <c r="X10" s="77"/>
      <c r="Y10" s="77"/>
      <c r="Z10" s="77"/>
      <c r="AA10" s="77"/>
      <c r="AB10" s="77"/>
      <c r="AC10" s="77"/>
      <c r="AD10" s="77"/>
    </row>
    <row r="11" spans="1:31" s="1" customFormat="1" ht="15" customHeight="1" x14ac:dyDescent="0.3">
      <c r="A11" s="13"/>
      <c r="B11" s="14"/>
      <c r="C11" s="14"/>
      <c r="D11" s="9"/>
      <c r="E11" s="44"/>
      <c r="F11" s="45"/>
      <c r="G11" s="9"/>
      <c r="H11" s="44"/>
      <c r="I11" s="45"/>
      <c r="J11" s="9"/>
      <c r="K11" s="44"/>
      <c r="L11" s="45"/>
      <c r="M11" s="9"/>
      <c r="N11" s="44"/>
      <c r="O11" s="45"/>
      <c r="P11" s="9"/>
      <c r="Q11" s="44"/>
      <c r="R11" s="45"/>
      <c r="S11" s="9"/>
      <c r="T11" s="44"/>
      <c r="U11" s="45"/>
      <c r="X11" s="77"/>
      <c r="Y11" s="77"/>
      <c r="Z11" s="77"/>
      <c r="AA11" s="77"/>
      <c r="AB11" s="77"/>
      <c r="AC11" s="77"/>
      <c r="AD11" s="77"/>
    </row>
    <row r="12" spans="1:31" s="1" customFormat="1" ht="18" customHeight="1" x14ac:dyDescent="0.3">
      <c r="A12" s="13"/>
      <c r="B12" s="21" t="s">
        <v>1</v>
      </c>
      <c r="C12" s="14"/>
      <c r="D12" s="13"/>
      <c r="E12" s="46"/>
      <c r="F12" s="47"/>
      <c r="G12" s="13"/>
      <c r="H12" s="46"/>
      <c r="I12" s="47"/>
      <c r="J12" s="13"/>
      <c r="K12" s="46"/>
      <c r="L12" s="47"/>
      <c r="M12" s="13"/>
      <c r="N12" s="46"/>
      <c r="O12" s="47"/>
      <c r="P12" s="13"/>
      <c r="Q12" s="46"/>
      <c r="R12" s="47"/>
      <c r="S12" s="13"/>
      <c r="T12" s="46"/>
      <c r="U12" s="47"/>
      <c r="X12" s="77"/>
      <c r="Y12" s="77"/>
      <c r="Z12" s="77"/>
      <c r="AA12" s="77"/>
      <c r="AB12" s="77"/>
      <c r="AC12" s="77"/>
      <c r="AD12" s="77"/>
    </row>
    <row r="13" spans="1:31" s="1" customFormat="1" ht="18" customHeight="1" x14ac:dyDescent="0.3">
      <c r="A13" s="13"/>
      <c r="B13" s="38" t="s">
        <v>2</v>
      </c>
      <c r="C13" s="14"/>
      <c r="D13" s="127">
        <v>0</v>
      </c>
      <c r="E13" s="128">
        <v>0</v>
      </c>
      <c r="F13" s="129">
        <v>0</v>
      </c>
      <c r="G13" s="127">
        <v>0</v>
      </c>
      <c r="H13" s="128">
        <v>0</v>
      </c>
      <c r="I13" s="129">
        <v>0</v>
      </c>
      <c r="J13" s="127">
        <v>0</v>
      </c>
      <c r="K13" s="128">
        <v>0</v>
      </c>
      <c r="L13" s="129">
        <v>0</v>
      </c>
      <c r="M13" s="127">
        <v>0</v>
      </c>
      <c r="N13" s="128">
        <v>0</v>
      </c>
      <c r="O13" s="129">
        <v>0</v>
      </c>
      <c r="P13" s="127">
        <v>0</v>
      </c>
      <c r="Q13" s="128">
        <v>0</v>
      </c>
      <c r="R13" s="129">
        <v>0</v>
      </c>
      <c r="S13" s="127">
        <v>0</v>
      </c>
      <c r="T13" s="128">
        <v>0</v>
      </c>
      <c r="U13" s="129">
        <v>0</v>
      </c>
      <c r="X13" s="77"/>
      <c r="Y13" s="77"/>
      <c r="Z13" s="77"/>
      <c r="AA13" s="77"/>
      <c r="AB13" s="77"/>
      <c r="AC13" s="77"/>
      <c r="AD13" s="77"/>
    </row>
    <row r="14" spans="1:31" s="1" customFormat="1" ht="18" customHeight="1" x14ac:dyDescent="0.3">
      <c r="A14" s="13"/>
      <c r="B14" s="38" t="s">
        <v>3</v>
      </c>
      <c r="C14" s="14"/>
      <c r="D14" s="127">
        <v>51.049546551333705</v>
      </c>
      <c r="E14" s="128">
        <v>52.445</v>
      </c>
      <c r="F14" s="129">
        <v>1.3954534486662951</v>
      </c>
      <c r="G14" s="127">
        <v>9.0087435090588883</v>
      </c>
      <c r="H14" s="128">
        <v>9.2550000000000008</v>
      </c>
      <c r="I14" s="129">
        <v>0.24625649094111246</v>
      </c>
      <c r="J14" s="127">
        <v>0</v>
      </c>
      <c r="K14" s="128">
        <v>0</v>
      </c>
      <c r="L14" s="129">
        <v>0</v>
      </c>
      <c r="M14" s="127">
        <v>0</v>
      </c>
      <c r="N14" s="128">
        <v>0</v>
      </c>
      <c r="O14" s="129">
        <v>0</v>
      </c>
      <c r="P14" s="127">
        <v>0</v>
      </c>
      <c r="Q14" s="128">
        <v>0</v>
      </c>
      <c r="R14" s="129">
        <v>0</v>
      </c>
      <c r="S14" s="127">
        <v>60.058290060392594</v>
      </c>
      <c r="T14" s="128">
        <v>61.7</v>
      </c>
      <c r="U14" s="129">
        <v>1.6417099396074093</v>
      </c>
      <c r="V14" s="49"/>
      <c r="W14" s="49"/>
      <c r="X14" s="77"/>
      <c r="Y14" s="77"/>
      <c r="Z14" s="77"/>
      <c r="AA14" s="77"/>
      <c r="AB14" s="77"/>
      <c r="AC14" s="77"/>
      <c r="AD14" s="77"/>
      <c r="AE14" s="49"/>
    </row>
    <row r="15" spans="1:31" s="1" customFormat="1" ht="18" customHeight="1" x14ac:dyDescent="0.3">
      <c r="A15" s="13"/>
      <c r="B15" s="38" t="s">
        <v>64</v>
      </c>
      <c r="C15" s="14"/>
      <c r="D15" s="127">
        <v>0</v>
      </c>
      <c r="E15" s="128">
        <v>0</v>
      </c>
      <c r="F15" s="129">
        <v>0</v>
      </c>
      <c r="G15" s="127">
        <v>0</v>
      </c>
      <c r="H15" s="128">
        <v>0</v>
      </c>
      <c r="I15" s="129">
        <v>0</v>
      </c>
      <c r="J15" s="127">
        <v>0</v>
      </c>
      <c r="K15" s="128">
        <v>0</v>
      </c>
      <c r="L15" s="129">
        <v>0</v>
      </c>
      <c r="M15" s="127">
        <v>0</v>
      </c>
      <c r="N15" s="128">
        <v>0</v>
      </c>
      <c r="O15" s="129">
        <v>0</v>
      </c>
      <c r="P15" s="127">
        <v>32.708606347344393</v>
      </c>
      <c r="Q15" s="128">
        <v>36.495480360000002</v>
      </c>
      <c r="R15" s="129">
        <v>3.7868740126556091</v>
      </c>
      <c r="S15" s="127">
        <v>32.708606347344393</v>
      </c>
      <c r="T15" s="128">
        <v>36.495480360000002</v>
      </c>
      <c r="U15" s="129">
        <v>3.7868740126556091</v>
      </c>
      <c r="V15" s="49"/>
      <c r="W15" s="49"/>
      <c r="X15" s="77"/>
      <c r="Y15" s="77"/>
      <c r="Z15" s="77"/>
      <c r="AA15" s="77"/>
      <c r="AB15" s="77"/>
      <c r="AC15" s="77"/>
      <c r="AD15" s="77"/>
      <c r="AE15" s="49"/>
    </row>
    <row r="16" spans="1:31" s="1" customFormat="1" ht="18" customHeight="1" x14ac:dyDescent="0.3">
      <c r="A16" s="13"/>
      <c r="B16" s="38" t="s">
        <v>65</v>
      </c>
      <c r="C16" s="14"/>
      <c r="D16" s="127">
        <v>0</v>
      </c>
      <c r="E16" s="128">
        <v>0</v>
      </c>
      <c r="F16" s="129">
        <v>0</v>
      </c>
      <c r="G16" s="127">
        <v>0</v>
      </c>
      <c r="H16" s="128">
        <v>0</v>
      </c>
      <c r="I16" s="129">
        <v>0</v>
      </c>
      <c r="J16" s="127">
        <v>0</v>
      </c>
      <c r="K16" s="128">
        <v>0</v>
      </c>
      <c r="L16" s="129">
        <v>0</v>
      </c>
      <c r="M16" s="127">
        <v>0</v>
      </c>
      <c r="N16" s="128">
        <v>0</v>
      </c>
      <c r="O16" s="129">
        <v>0</v>
      </c>
      <c r="P16" s="127">
        <v>11.043997416552804</v>
      </c>
      <c r="Q16" s="128">
        <v>12.733456209999996</v>
      </c>
      <c r="R16" s="129">
        <v>1.6894587934471925</v>
      </c>
      <c r="S16" s="127">
        <v>11.043997416552804</v>
      </c>
      <c r="T16" s="128">
        <v>12.733456209999996</v>
      </c>
      <c r="U16" s="129">
        <v>1.6894587934471925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1" customFormat="1" ht="18" customHeight="1" x14ac:dyDescent="0.3">
      <c r="A17" s="13"/>
      <c r="B17" s="38" t="s">
        <v>6</v>
      </c>
      <c r="C17" s="14"/>
      <c r="D17" s="127">
        <v>0</v>
      </c>
      <c r="E17" s="128">
        <v>0</v>
      </c>
      <c r="F17" s="129">
        <v>0</v>
      </c>
      <c r="G17" s="127">
        <v>0</v>
      </c>
      <c r="H17" s="128">
        <v>0</v>
      </c>
      <c r="I17" s="129">
        <v>0</v>
      </c>
      <c r="J17" s="127">
        <v>0</v>
      </c>
      <c r="K17" s="128">
        <v>0</v>
      </c>
      <c r="L17" s="129">
        <v>0</v>
      </c>
      <c r="M17" s="127">
        <v>0</v>
      </c>
      <c r="N17" s="128">
        <v>0</v>
      </c>
      <c r="O17" s="129">
        <v>0</v>
      </c>
      <c r="P17" s="127">
        <v>0</v>
      </c>
      <c r="Q17" s="128">
        <v>0</v>
      </c>
      <c r="R17" s="129">
        <v>0</v>
      </c>
      <c r="S17" s="127">
        <v>0</v>
      </c>
      <c r="T17" s="128">
        <v>0</v>
      </c>
      <c r="U17" s="129">
        <v>0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s="1" customFormat="1" ht="18" customHeight="1" x14ac:dyDescent="0.3">
      <c r="A18" s="13"/>
      <c r="B18" s="38" t="s">
        <v>7</v>
      </c>
      <c r="C18" s="14"/>
      <c r="D18" s="127">
        <v>83.680417602535769</v>
      </c>
      <c r="E18" s="128">
        <v>60.510477599999994</v>
      </c>
      <c r="F18" s="129">
        <v>-23.169940002535775</v>
      </c>
      <c r="G18" s="127">
        <v>0</v>
      </c>
      <c r="H18" s="128">
        <v>0</v>
      </c>
      <c r="I18" s="129">
        <v>0</v>
      </c>
      <c r="J18" s="127">
        <v>0</v>
      </c>
      <c r="K18" s="128">
        <v>0</v>
      </c>
      <c r="L18" s="129">
        <v>0</v>
      </c>
      <c r="M18" s="127">
        <v>0</v>
      </c>
      <c r="N18" s="128">
        <v>0</v>
      </c>
      <c r="O18" s="129">
        <v>0</v>
      </c>
      <c r="P18" s="127">
        <v>0</v>
      </c>
      <c r="Q18" s="128">
        <v>0</v>
      </c>
      <c r="R18" s="129">
        <v>0</v>
      </c>
      <c r="S18" s="127">
        <v>83.680417602535769</v>
      </c>
      <c r="T18" s="128">
        <v>60.510477599999994</v>
      </c>
      <c r="U18" s="129">
        <v>-23.169940002535775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s="1" customFormat="1" ht="18" customHeight="1" x14ac:dyDescent="0.3">
      <c r="A19" s="13"/>
      <c r="B19" s="38" t="s">
        <v>8</v>
      </c>
      <c r="C19" s="14"/>
      <c r="D19" s="127">
        <v>0</v>
      </c>
      <c r="E19" s="128">
        <v>0</v>
      </c>
      <c r="F19" s="129">
        <v>0</v>
      </c>
      <c r="G19" s="127">
        <v>0</v>
      </c>
      <c r="H19" s="128">
        <v>0</v>
      </c>
      <c r="I19" s="129">
        <v>0</v>
      </c>
      <c r="J19" s="127">
        <v>0</v>
      </c>
      <c r="K19" s="128">
        <v>0</v>
      </c>
      <c r="L19" s="129">
        <v>0</v>
      </c>
      <c r="M19" s="127">
        <v>0</v>
      </c>
      <c r="N19" s="128">
        <v>0</v>
      </c>
      <c r="O19" s="129">
        <v>0</v>
      </c>
      <c r="P19" s="127">
        <v>0</v>
      </c>
      <c r="Q19" s="128">
        <v>0</v>
      </c>
      <c r="R19" s="129">
        <v>0</v>
      </c>
      <c r="S19" s="127">
        <v>0</v>
      </c>
      <c r="T19" s="128">
        <v>0</v>
      </c>
      <c r="U19" s="129">
        <v>0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s="52" customFormat="1" ht="18" customHeight="1" x14ac:dyDescent="0.3">
      <c r="A20" s="50"/>
      <c r="B20" s="14"/>
      <c r="C20" s="51"/>
      <c r="D20" s="140">
        <v>134.72996415386947</v>
      </c>
      <c r="E20" s="141">
        <v>112.95547759999999</v>
      </c>
      <c r="F20" s="142">
        <v>-21.77448655386948</v>
      </c>
      <c r="G20" s="140">
        <v>9.0087435090588883</v>
      </c>
      <c r="H20" s="141">
        <v>9.2550000000000008</v>
      </c>
      <c r="I20" s="142">
        <v>0.24625649094111246</v>
      </c>
      <c r="J20" s="140">
        <v>0</v>
      </c>
      <c r="K20" s="141">
        <v>0</v>
      </c>
      <c r="L20" s="142">
        <v>0</v>
      </c>
      <c r="M20" s="140">
        <v>0</v>
      </c>
      <c r="N20" s="141">
        <v>0</v>
      </c>
      <c r="O20" s="142">
        <v>0</v>
      </c>
      <c r="P20" s="140">
        <v>43.752603763897199</v>
      </c>
      <c r="Q20" s="141">
        <v>49.228936570000002</v>
      </c>
      <c r="R20" s="142">
        <v>5.4763328061028034</v>
      </c>
      <c r="S20" s="140">
        <v>187.49131142682558</v>
      </c>
      <c r="T20" s="141">
        <v>171.43941416999999</v>
      </c>
      <c r="U20" s="142">
        <v>-16.051897256825583</v>
      </c>
      <c r="V20" s="52">
        <f>SUM(D20:U20)</f>
        <v>685.75765667999997</v>
      </c>
    </row>
    <row r="21" spans="1:31" s="52" customFormat="1" ht="15" customHeight="1" x14ac:dyDescent="0.3">
      <c r="A21" s="50"/>
      <c r="B21" s="14"/>
      <c r="C21" s="51"/>
      <c r="D21" s="50"/>
      <c r="E21" s="53"/>
      <c r="F21" s="54"/>
      <c r="G21" s="50"/>
      <c r="H21" s="53"/>
      <c r="I21" s="54"/>
      <c r="J21" s="50"/>
      <c r="K21" s="53"/>
      <c r="L21" s="54"/>
      <c r="M21" s="50"/>
      <c r="N21" s="53"/>
      <c r="O21" s="54"/>
      <c r="P21" s="50"/>
      <c r="Q21" s="53"/>
      <c r="R21" s="54"/>
      <c r="S21" s="50"/>
      <c r="T21" s="53"/>
      <c r="U21" s="54"/>
    </row>
    <row r="22" spans="1:31" s="52" customFormat="1" ht="18" customHeight="1" x14ac:dyDescent="0.3">
      <c r="A22" s="50"/>
      <c r="B22" s="21" t="s">
        <v>11</v>
      </c>
      <c r="C22" s="51"/>
      <c r="D22" s="50"/>
      <c r="E22" s="53"/>
      <c r="F22" s="54"/>
      <c r="G22" s="50"/>
      <c r="H22" s="53"/>
      <c r="I22" s="54"/>
      <c r="J22" s="50"/>
      <c r="K22" s="53"/>
      <c r="L22" s="54"/>
      <c r="M22" s="50"/>
      <c r="N22" s="53"/>
      <c r="O22" s="54"/>
      <c r="P22" s="50"/>
      <c r="Q22" s="53"/>
      <c r="R22" s="54"/>
      <c r="S22" s="50"/>
      <c r="T22" s="53"/>
      <c r="U22" s="54"/>
    </row>
    <row r="23" spans="1:31" s="52" customFormat="1" ht="18" customHeight="1" x14ac:dyDescent="0.3">
      <c r="A23" s="50"/>
      <c r="B23" s="38" t="s">
        <v>12</v>
      </c>
      <c r="C23" s="51"/>
      <c r="D23" s="127">
        <v>18.52365842</v>
      </c>
      <c r="E23" s="128">
        <v>16.05052946</v>
      </c>
      <c r="F23" s="129">
        <v>-2.4731289600000004</v>
      </c>
      <c r="G23" s="127">
        <v>14.420778070000001</v>
      </c>
      <c r="H23" s="128">
        <v>16.893907030000001</v>
      </c>
      <c r="I23" s="129">
        <v>2.4731289600000004</v>
      </c>
      <c r="J23" s="127">
        <v>0</v>
      </c>
      <c r="K23" s="128">
        <v>0</v>
      </c>
      <c r="L23" s="129">
        <v>0</v>
      </c>
      <c r="M23" s="127">
        <v>0</v>
      </c>
      <c r="N23" s="128">
        <v>0</v>
      </c>
      <c r="O23" s="129">
        <v>0</v>
      </c>
      <c r="P23" s="127">
        <v>0</v>
      </c>
      <c r="Q23" s="128">
        <v>0</v>
      </c>
      <c r="R23" s="129">
        <v>0</v>
      </c>
      <c r="S23" s="127">
        <v>32.944436490000001</v>
      </c>
      <c r="T23" s="128">
        <v>32.944436490000001</v>
      </c>
      <c r="U23" s="129">
        <v>0</v>
      </c>
    </row>
    <row r="24" spans="1:31" s="52" customFormat="1" ht="18" customHeight="1" x14ac:dyDescent="0.3">
      <c r="A24" s="50"/>
      <c r="B24" s="38" t="s">
        <v>67</v>
      </c>
      <c r="C24" s="51"/>
      <c r="D24" s="127">
        <v>0</v>
      </c>
      <c r="E24" s="128">
        <v>0</v>
      </c>
      <c r="F24" s="129">
        <v>0</v>
      </c>
      <c r="G24" s="127">
        <v>0</v>
      </c>
      <c r="H24" s="128">
        <v>0</v>
      </c>
      <c r="I24" s="129">
        <v>0</v>
      </c>
      <c r="J24" s="127">
        <v>0</v>
      </c>
      <c r="K24" s="128">
        <v>0</v>
      </c>
      <c r="L24" s="129">
        <v>0</v>
      </c>
      <c r="M24" s="127">
        <v>0</v>
      </c>
      <c r="N24" s="128">
        <v>0</v>
      </c>
      <c r="O24" s="129">
        <v>0</v>
      </c>
      <c r="P24" s="127">
        <v>0</v>
      </c>
      <c r="Q24" s="128">
        <v>0</v>
      </c>
      <c r="R24" s="129">
        <v>0</v>
      </c>
      <c r="S24" s="127">
        <v>0</v>
      </c>
      <c r="T24" s="128">
        <v>0</v>
      </c>
      <c r="U24" s="129">
        <v>0</v>
      </c>
    </row>
    <row r="25" spans="1:31" s="52" customFormat="1" ht="18" customHeight="1" x14ac:dyDescent="0.3">
      <c r="A25" s="50"/>
      <c r="B25" s="38" t="s">
        <v>14</v>
      </c>
      <c r="C25" s="51"/>
      <c r="D25" s="127">
        <v>0</v>
      </c>
      <c r="E25" s="128">
        <v>0</v>
      </c>
      <c r="F25" s="129">
        <v>0</v>
      </c>
      <c r="G25" s="127">
        <v>0</v>
      </c>
      <c r="H25" s="128">
        <v>0</v>
      </c>
      <c r="I25" s="129">
        <v>0</v>
      </c>
      <c r="J25" s="127">
        <v>0</v>
      </c>
      <c r="K25" s="128">
        <v>0</v>
      </c>
      <c r="L25" s="129">
        <v>0</v>
      </c>
      <c r="M25" s="127">
        <v>0</v>
      </c>
      <c r="N25" s="128">
        <v>0</v>
      </c>
      <c r="O25" s="129">
        <v>0</v>
      </c>
      <c r="P25" s="127">
        <v>0</v>
      </c>
      <c r="Q25" s="128">
        <v>0</v>
      </c>
      <c r="R25" s="129">
        <v>0</v>
      </c>
      <c r="S25" s="127">
        <v>0</v>
      </c>
      <c r="T25" s="128">
        <v>0</v>
      </c>
      <c r="U25" s="129">
        <v>0</v>
      </c>
    </row>
    <row r="26" spans="1:31" s="52" customFormat="1" ht="18" customHeight="1" x14ac:dyDescent="0.3">
      <c r="A26" s="50"/>
      <c r="B26" s="14"/>
      <c r="C26" s="51"/>
      <c r="D26" s="140">
        <v>18.52365842</v>
      </c>
      <c r="E26" s="141">
        <v>16.05052946</v>
      </c>
      <c r="F26" s="142">
        <v>-2.4731289600000004</v>
      </c>
      <c r="G26" s="140">
        <v>14.420778070000001</v>
      </c>
      <c r="H26" s="141">
        <v>16.893907030000001</v>
      </c>
      <c r="I26" s="142">
        <v>2.4731289600000004</v>
      </c>
      <c r="J26" s="140">
        <v>0</v>
      </c>
      <c r="K26" s="141">
        <v>0</v>
      </c>
      <c r="L26" s="142">
        <v>0</v>
      </c>
      <c r="M26" s="140">
        <v>0</v>
      </c>
      <c r="N26" s="141">
        <v>0</v>
      </c>
      <c r="O26" s="142">
        <v>0</v>
      </c>
      <c r="P26" s="140">
        <v>0</v>
      </c>
      <c r="Q26" s="141">
        <v>0</v>
      </c>
      <c r="R26" s="142">
        <v>0</v>
      </c>
      <c r="S26" s="140">
        <v>32.944436490000001</v>
      </c>
      <c r="T26" s="141">
        <v>32.944436490000001</v>
      </c>
      <c r="U26" s="142">
        <v>0</v>
      </c>
      <c r="V26" s="52">
        <f>SUM(D26:U26)</f>
        <v>131.77774596</v>
      </c>
    </row>
    <row r="27" spans="1:31" s="52" customFormat="1" ht="15" customHeight="1" x14ac:dyDescent="0.3">
      <c r="A27" s="50"/>
      <c r="B27" s="14"/>
      <c r="C27" s="51"/>
      <c r="D27" s="55"/>
      <c r="E27" s="56"/>
      <c r="F27" s="48"/>
      <c r="G27" s="55"/>
      <c r="H27" s="56"/>
      <c r="I27" s="48"/>
      <c r="J27" s="55"/>
      <c r="K27" s="56"/>
      <c r="L27" s="48"/>
      <c r="M27" s="55"/>
      <c r="N27" s="56"/>
      <c r="O27" s="48"/>
      <c r="P27" s="55"/>
      <c r="Q27" s="56"/>
      <c r="R27" s="48"/>
      <c r="S27" s="55"/>
      <c r="T27" s="56"/>
      <c r="U27" s="48"/>
    </row>
    <row r="28" spans="1:31" s="52" customFormat="1" ht="18" customHeight="1" x14ac:dyDescent="0.3">
      <c r="A28" s="50"/>
      <c r="B28" s="21" t="s">
        <v>15</v>
      </c>
      <c r="C28" s="51"/>
      <c r="D28" s="55"/>
      <c r="E28" s="56"/>
      <c r="F28" s="48"/>
      <c r="G28" s="55"/>
      <c r="H28" s="56"/>
      <c r="I28" s="48"/>
      <c r="J28" s="55"/>
      <c r="K28" s="56"/>
      <c r="L28" s="48"/>
      <c r="M28" s="55"/>
      <c r="N28" s="56"/>
      <c r="O28" s="48"/>
      <c r="P28" s="55"/>
      <c r="Q28" s="56"/>
      <c r="R28" s="48"/>
      <c r="S28" s="55"/>
      <c r="T28" s="56"/>
      <c r="U28" s="48"/>
    </row>
    <row r="29" spans="1:31" s="52" customFormat="1" ht="18" customHeight="1" x14ac:dyDescent="0.3">
      <c r="A29" s="50"/>
      <c r="B29" s="39" t="s">
        <v>20</v>
      </c>
      <c r="C29" s="51"/>
      <c r="D29" s="50"/>
      <c r="E29" s="53"/>
      <c r="F29" s="54"/>
      <c r="G29" s="50"/>
      <c r="H29" s="53"/>
      <c r="I29" s="54"/>
      <c r="J29" s="50"/>
      <c r="K29" s="53"/>
      <c r="L29" s="54"/>
      <c r="M29" s="50"/>
      <c r="N29" s="53"/>
      <c r="O29" s="54"/>
      <c r="P29" s="50"/>
      <c r="Q29" s="53"/>
      <c r="R29" s="54"/>
      <c r="S29" s="50"/>
      <c r="T29" s="53"/>
      <c r="U29" s="54"/>
    </row>
    <row r="30" spans="1:31" s="52" customFormat="1" ht="18" hidden="1" customHeight="1" x14ac:dyDescent="0.3">
      <c r="A30" s="50"/>
      <c r="B30" s="26" t="s">
        <v>74</v>
      </c>
      <c r="C30" s="83"/>
      <c r="D30" s="117">
        <v>0</v>
      </c>
      <c r="E30" s="118">
        <v>0</v>
      </c>
      <c r="F30" s="116">
        <v>0</v>
      </c>
      <c r="G30" s="117">
        <v>0</v>
      </c>
      <c r="H30" s="118">
        <v>0</v>
      </c>
      <c r="I30" s="116">
        <v>0</v>
      </c>
      <c r="J30" s="117">
        <v>0</v>
      </c>
      <c r="K30" s="118">
        <v>0</v>
      </c>
      <c r="L30" s="116">
        <v>0</v>
      </c>
      <c r="M30" s="117">
        <v>0</v>
      </c>
      <c r="N30" s="118">
        <v>0</v>
      </c>
      <c r="O30" s="116">
        <v>0</v>
      </c>
      <c r="P30" s="117">
        <v>0</v>
      </c>
      <c r="Q30" s="118">
        <v>0</v>
      </c>
      <c r="R30" s="116">
        <v>0</v>
      </c>
      <c r="S30" s="117">
        <v>0</v>
      </c>
      <c r="T30" s="118">
        <v>0</v>
      </c>
      <c r="U30" s="116">
        <v>0</v>
      </c>
    </row>
    <row r="31" spans="1:31" s="52" customFormat="1" ht="18" hidden="1" customHeight="1" x14ac:dyDescent="0.3">
      <c r="A31" s="50"/>
      <c r="B31" s="26" t="s">
        <v>75</v>
      </c>
      <c r="C31" s="83"/>
      <c r="D31" s="117">
        <v>0</v>
      </c>
      <c r="E31" s="118">
        <v>0</v>
      </c>
      <c r="F31" s="116">
        <v>0</v>
      </c>
      <c r="G31" s="117">
        <v>0</v>
      </c>
      <c r="H31" s="118">
        <v>0</v>
      </c>
      <c r="I31" s="116">
        <v>0</v>
      </c>
      <c r="J31" s="117">
        <v>0</v>
      </c>
      <c r="K31" s="118">
        <v>0</v>
      </c>
      <c r="L31" s="116">
        <v>0</v>
      </c>
      <c r="M31" s="117">
        <v>0</v>
      </c>
      <c r="N31" s="118">
        <v>0</v>
      </c>
      <c r="O31" s="116">
        <v>0</v>
      </c>
      <c r="P31" s="117">
        <v>0</v>
      </c>
      <c r="Q31" s="118">
        <v>0</v>
      </c>
      <c r="R31" s="116">
        <v>0</v>
      </c>
      <c r="S31" s="117">
        <v>0</v>
      </c>
      <c r="T31" s="118">
        <v>0</v>
      </c>
      <c r="U31" s="116">
        <v>0</v>
      </c>
    </row>
    <row r="32" spans="1:31" s="52" customFormat="1" ht="18" customHeight="1" x14ac:dyDescent="0.3">
      <c r="A32" s="50"/>
      <c r="B32" s="23" t="s">
        <v>18</v>
      </c>
      <c r="C32" s="51"/>
      <c r="D32" s="130">
        <v>37.625</v>
      </c>
      <c r="E32" s="131">
        <v>37.665061729999998</v>
      </c>
      <c r="F32" s="129">
        <v>4.0061729999997908E-2</v>
      </c>
      <c r="G32" s="130">
        <v>0</v>
      </c>
      <c r="H32" s="131">
        <v>0</v>
      </c>
      <c r="I32" s="129">
        <v>0</v>
      </c>
      <c r="J32" s="130">
        <v>0</v>
      </c>
      <c r="K32" s="131">
        <v>0</v>
      </c>
      <c r="L32" s="129">
        <v>0</v>
      </c>
      <c r="M32" s="130">
        <v>0</v>
      </c>
      <c r="N32" s="131">
        <v>0</v>
      </c>
      <c r="O32" s="129">
        <v>0</v>
      </c>
      <c r="P32" s="130">
        <v>0</v>
      </c>
      <c r="Q32" s="131">
        <v>0</v>
      </c>
      <c r="R32" s="129">
        <v>0</v>
      </c>
      <c r="S32" s="130">
        <v>37.625</v>
      </c>
      <c r="T32" s="131">
        <v>37.665061729999998</v>
      </c>
      <c r="U32" s="129">
        <v>4.0061729999997908E-2</v>
      </c>
    </row>
    <row r="33" spans="1:21" s="63" customFormat="1" ht="18" customHeight="1" x14ac:dyDescent="0.3">
      <c r="A33" s="61"/>
      <c r="B33" s="40" t="s">
        <v>21</v>
      </c>
      <c r="C33" s="62"/>
      <c r="D33" s="132">
        <v>37.625</v>
      </c>
      <c r="E33" s="133">
        <v>37.665061729999998</v>
      </c>
      <c r="F33" s="134">
        <v>4.0061729999997908E-2</v>
      </c>
      <c r="G33" s="132">
        <v>0</v>
      </c>
      <c r="H33" s="133">
        <v>0</v>
      </c>
      <c r="I33" s="134">
        <v>0</v>
      </c>
      <c r="J33" s="132">
        <v>0</v>
      </c>
      <c r="K33" s="133">
        <v>0</v>
      </c>
      <c r="L33" s="134">
        <v>0</v>
      </c>
      <c r="M33" s="132">
        <v>0</v>
      </c>
      <c r="N33" s="133">
        <v>0</v>
      </c>
      <c r="O33" s="134">
        <v>0</v>
      </c>
      <c r="P33" s="132">
        <v>0</v>
      </c>
      <c r="Q33" s="133">
        <v>0</v>
      </c>
      <c r="R33" s="134">
        <v>0</v>
      </c>
      <c r="S33" s="132">
        <v>37.625</v>
      </c>
      <c r="T33" s="133">
        <v>37.665061729999998</v>
      </c>
      <c r="U33" s="134">
        <v>4.0061729999997908E-2</v>
      </c>
    </row>
    <row r="34" spans="1:21" s="63" customFormat="1" ht="18" customHeight="1" x14ac:dyDescent="0.3">
      <c r="A34" s="61"/>
      <c r="B34" s="40" t="s">
        <v>22</v>
      </c>
      <c r="C34" s="62"/>
      <c r="D34" s="132">
        <v>0</v>
      </c>
      <c r="E34" s="133">
        <v>0</v>
      </c>
      <c r="F34" s="134">
        <v>0</v>
      </c>
      <c r="G34" s="132">
        <v>0</v>
      </c>
      <c r="H34" s="133">
        <v>0</v>
      </c>
      <c r="I34" s="134">
        <v>0</v>
      </c>
      <c r="J34" s="132">
        <v>0</v>
      </c>
      <c r="K34" s="133">
        <v>0</v>
      </c>
      <c r="L34" s="134">
        <v>0</v>
      </c>
      <c r="M34" s="132">
        <v>0</v>
      </c>
      <c r="N34" s="133">
        <v>0</v>
      </c>
      <c r="O34" s="134">
        <v>0</v>
      </c>
      <c r="P34" s="132">
        <v>0</v>
      </c>
      <c r="Q34" s="133">
        <v>0</v>
      </c>
      <c r="R34" s="134">
        <v>0</v>
      </c>
      <c r="S34" s="132">
        <v>0</v>
      </c>
      <c r="T34" s="133">
        <v>0</v>
      </c>
      <c r="U34" s="134">
        <v>0</v>
      </c>
    </row>
    <row r="35" spans="1:21" s="63" customFormat="1" ht="18" customHeight="1" x14ac:dyDescent="0.3">
      <c r="A35" s="61"/>
      <c r="B35" s="40" t="s">
        <v>23</v>
      </c>
      <c r="C35" s="62"/>
      <c r="D35" s="132">
        <v>0</v>
      </c>
      <c r="E35" s="133">
        <v>0</v>
      </c>
      <c r="F35" s="134">
        <v>0</v>
      </c>
      <c r="G35" s="132">
        <v>0</v>
      </c>
      <c r="H35" s="133">
        <v>0</v>
      </c>
      <c r="I35" s="134">
        <v>0</v>
      </c>
      <c r="J35" s="132">
        <v>0</v>
      </c>
      <c r="K35" s="133">
        <v>0</v>
      </c>
      <c r="L35" s="134">
        <v>0</v>
      </c>
      <c r="M35" s="132">
        <v>0</v>
      </c>
      <c r="N35" s="133">
        <v>0</v>
      </c>
      <c r="O35" s="134">
        <v>0</v>
      </c>
      <c r="P35" s="132">
        <v>0</v>
      </c>
      <c r="Q35" s="133">
        <v>0</v>
      </c>
      <c r="R35" s="134">
        <v>0</v>
      </c>
      <c r="S35" s="132">
        <v>0</v>
      </c>
      <c r="T35" s="133">
        <v>0</v>
      </c>
      <c r="U35" s="134">
        <v>0</v>
      </c>
    </row>
    <row r="36" spans="1:21" s="63" customFormat="1" ht="18" customHeight="1" x14ac:dyDescent="0.3">
      <c r="A36" s="61"/>
      <c r="B36" s="40" t="s">
        <v>24</v>
      </c>
      <c r="C36" s="62"/>
      <c r="D36" s="132">
        <v>0</v>
      </c>
      <c r="E36" s="133">
        <v>0</v>
      </c>
      <c r="F36" s="134">
        <v>0</v>
      </c>
      <c r="G36" s="132">
        <v>0</v>
      </c>
      <c r="H36" s="133">
        <v>0</v>
      </c>
      <c r="I36" s="134">
        <v>0</v>
      </c>
      <c r="J36" s="132">
        <v>0</v>
      </c>
      <c r="K36" s="133">
        <v>0</v>
      </c>
      <c r="L36" s="134">
        <v>0</v>
      </c>
      <c r="M36" s="132">
        <v>0</v>
      </c>
      <c r="N36" s="133">
        <v>0</v>
      </c>
      <c r="O36" s="134">
        <v>0</v>
      </c>
      <c r="P36" s="132">
        <v>0</v>
      </c>
      <c r="Q36" s="133">
        <v>0</v>
      </c>
      <c r="R36" s="134">
        <v>0</v>
      </c>
      <c r="S36" s="132">
        <v>0</v>
      </c>
      <c r="T36" s="133">
        <v>0</v>
      </c>
      <c r="U36" s="134">
        <v>0</v>
      </c>
    </row>
    <row r="37" spans="1:21" s="63" customFormat="1" ht="18" customHeight="1" x14ac:dyDescent="0.3">
      <c r="A37" s="61"/>
      <c r="B37" s="40" t="s">
        <v>25</v>
      </c>
      <c r="C37" s="62"/>
      <c r="D37" s="132">
        <v>0</v>
      </c>
      <c r="E37" s="133">
        <v>0</v>
      </c>
      <c r="F37" s="134">
        <v>0</v>
      </c>
      <c r="G37" s="132">
        <v>0</v>
      </c>
      <c r="H37" s="133">
        <v>0</v>
      </c>
      <c r="I37" s="134">
        <v>0</v>
      </c>
      <c r="J37" s="132">
        <v>0</v>
      </c>
      <c r="K37" s="133">
        <v>0</v>
      </c>
      <c r="L37" s="134">
        <v>0</v>
      </c>
      <c r="M37" s="132">
        <v>0</v>
      </c>
      <c r="N37" s="133">
        <v>0</v>
      </c>
      <c r="O37" s="134">
        <v>0</v>
      </c>
      <c r="P37" s="132">
        <v>0</v>
      </c>
      <c r="Q37" s="133">
        <v>0</v>
      </c>
      <c r="R37" s="134">
        <v>0</v>
      </c>
      <c r="S37" s="132">
        <v>0</v>
      </c>
      <c r="T37" s="133">
        <v>0</v>
      </c>
      <c r="U37" s="134">
        <v>0</v>
      </c>
    </row>
    <row r="38" spans="1:21" s="52" customFormat="1" ht="18" customHeight="1" x14ac:dyDescent="0.3">
      <c r="A38" s="50"/>
      <c r="B38" s="39" t="s">
        <v>68</v>
      </c>
      <c r="C38" s="51"/>
      <c r="D38" s="130">
        <v>1.1111325193269295E-9</v>
      </c>
      <c r="E38" s="131">
        <v>0</v>
      </c>
      <c r="F38" s="129">
        <v>-1.1111325193269295E-9</v>
      </c>
      <c r="G38" s="130">
        <v>2.7778135347489297E-10</v>
      </c>
      <c r="H38" s="131">
        <v>0</v>
      </c>
      <c r="I38" s="129">
        <v>-2.7778135347489297E-10</v>
      </c>
      <c r="J38" s="130">
        <v>0</v>
      </c>
      <c r="K38" s="131">
        <v>0</v>
      </c>
      <c r="L38" s="129">
        <v>0</v>
      </c>
      <c r="M38" s="130">
        <v>0</v>
      </c>
      <c r="N38" s="131">
        <v>0</v>
      </c>
      <c r="O38" s="129">
        <v>0</v>
      </c>
      <c r="P38" s="130">
        <v>0</v>
      </c>
      <c r="Q38" s="131">
        <v>0</v>
      </c>
      <c r="R38" s="129">
        <v>0</v>
      </c>
      <c r="S38" s="130">
        <v>1.388912096444983E-9</v>
      </c>
      <c r="T38" s="131">
        <v>0</v>
      </c>
      <c r="U38" s="129">
        <v>-1.388912096444983E-9</v>
      </c>
    </row>
    <row r="39" spans="1:21" s="63" customFormat="1" ht="18" customHeight="1" x14ac:dyDescent="0.3">
      <c r="A39" s="61"/>
      <c r="B39" s="40" t="s">
        <v>19</v>
      </c>
      <c r="C39" s="62"/>
      <c r="D39" s="157">
        <v>0</v>
      </c>
      <c r="E39" s="158">
        <v>0</v>
      </c>
      <c r="F39" s="134">
        <v>0</v>
      </c>
      <c r="G39" s="157">
        <v>0</v>
      </c>
      <c r="H39" s="158">
        <v>0</v>
      </c>
      <c r="I39" s="134">
        <v>0</v>
      </c>
      <c r="J39" s="157">
        <v>0</v>
      </c>
      <c r="K39" s="158">
        <v>0</v>
      </c>
      <c r="L39" s="134">
        <v>0</v>
      </c>
      <c r="M39" s="157">
        <v>0</v>
      </c>
      <c r="N39" s="158">
        <v>0</v>
      </c>
      <c r="O39" s="134">
        <v>0</v>
      </c>
      <c r="P39" s="157">
        <v>0</v>
      </c>
      <c r="Q39" s="158">
        <v>0</v>
      </c>
      <c r="R39" s="134">
        <v>0</v>
      </c>
      <c r="S39" s="157">
        <v>0</v>
      </c>
      <c r="T39" s="158">
        <v>0</v>
      </c>
      <c r="U39" s="134">
        <v>0</v>
      </c>
    </row>
    <row r="40" spans="1:21" s="63" customFormat="1" ht="18" customHeight="1" x14ac:dyDescent="0.3">
      <c r="A40" s="61"/>
      <c r="B40" s="40" t="s">
        <v>27</v>
      </c>
      <c r="C40" s="62"/>
      <c r="D40" s="157">
        <v>24.899832</v>
      </c>
      <c r="E40" s="158">
        <v>12.62517326</v>
      </c>
      <c r="F40" s="134">
        <v>-12.27465874</v>
      </c>
      <c r="G40" s="157">
        <v>6.2249579999999991</v>
      </c>
      <c r="H40" s="158">
        <v>3.1562933199999996</v>
      </c>
      <c r="I40" s="134">
        <v>-3.0686646799999995</v>
      </c>
      <c r="J40" s="157">
        <v>0</v>
      </c>
      <c r="K40" s="158">
        <v>0</v>
      </c>
      <c r="L40" s="134">
        <v>0</v>
      </c>
      <c r="M40" s="157">
        <v>0</v>
      </c>
      <c r="N40" s="158">
        <v>0</v>
      </c>
      <c r="O40" s="134">
        <v>0</v>
      </c>
      <c r="P40" s="157">
        <v>0</v>
      </c>
      <c r="Q40" s="158">
        <v>0</v>
      </c>
      <c r="R40" s="134">
        <v>0</v>
      </c>
      <c r="S40" s="157">
        <v>31.124789999999997</v>
      </c>
      <c r="T40" s="158">
        <v>15.78146658</v>
      </c>
      <c r="U40" s="134">
        <v>-15.343323419999997</v>
      </c>
    </row>
    <row r="41" spans="1:21" s="63" customFormat="1" ht="18" customHeight="1" x14ac:dyDescent="0.3">
      <c r="A41" s="61"/>
      <c r="B41" s="40" t="s">
        <v>28</v>
      </c>
      <c r="C41" s="62"/>
      <c r="D41" s="157">
        <v>18.833282361111134</v>
      </c>
      <c r="E41" s="158">
        <v>11.333333339999999</v>
      </c>
      <c r="F41" s="134">
        <v>-7.499949021111135</v>
      </c>
      <c r="G41" s="157">
        <v>4.7083205902777827</v>
      </c>
      <c r="H41" s="158">
        <v>2.8333333299999999</v>
      </c>
      <c r="I41" s="134">
        <v>-1.8749872602777828</v>
      </c>
      <c r="J41" s="157">
        <v>0</v>
      </c>
      <c r="K41" s="158">
        <v>0</v>
      </c>
      <c r="L41" s="134">
        <v>0</v>
      </c>
      <c r="M41" s="157">
        <v>0</v>
      </c>
      <c r="N41" s="158">
        <v>0</v>
      </c>
      <c r="O41" s="134">
        <v>0</v>
      </c>
      <c r="P41" s="157">
        <v>0</v>
      </c>
      <c r="Q41" s="158">
        <v>0</v>
      </c>
      <c r="R41" s="134">
        <v>0</v>
      </c>
      <c r="S41" s="157">
        <v>23.541602951388917</v>
      </c>
      <c r="T41" s="158">
        <v>14.16666667</v>
      </c>
      <c r="U41" s="134">
        <v>-9.3749362813889174</v>
      </c>
    </row>
    <row r="42" spans="1:21" s="63" customFormat="1" ht="18" customHeight="1" x14ac:dyDescent="0.3">
      <c r="A42" s="61"/>
      <c r="B42" s="40" t="s">
        <v>29</v>
      </c>
      <c r="C42" s="62"/>
      <c r="D42" s="157">
        <v>-43.733114360000002</v>
      </c>
      <c r="E42" s="158">
        <v>-23.9585066</v>
      </c>
      <c r="F42" s="134">
        <v>19.774607760000002</v>
      </c>
      <c r="G42" s="157">
        <v>-10.93327859</v>
      </c>
      <c r="H42" s="158">
        <v>-5.9896266499999999</v>
      </c>
      <c r="I42" s="134">
        <v>4.9436519400000005</v>
      </c>
      <c r="J42" s="157">
        <v>0</v>
      </c>
      <c r="K42" s="158">
        <v>0</v>
      </c>
      <c r="L42" s="134">
        <v>0</v>
      </c>
      <c r="M42" s="157">
        <v>0</v>
      </c>
      <c r="N42" s="158">
        <v>0</v>
      </c>
      <c r="O42" s="134">
        <v>0</v>
      </c>
      <c r="P42" s="157">
        <v>0</v>
      </c>
      <c r="Q42" s="158">
        <v>0</v>
      </c>
      <c r="R42" s="134">
        <v>0</v>
      </c>
      <c r="S42" s="157">
        <v>-54.666392950000002</v>
      </c>
      <c r="T42" s="158">
        <v>-29.948133249999998</v>
      </c>
      <c r="U42" s="134">
        <v>24.718259700000004</v>
      </c>
    </row>
    <row r="43" spans="1:21" s="52" customFormat="1" ht="18" customHeight="1" x14ac:dyDescent="0.3">
      <c r="A43" s="50"/>
      <c r="B43" s="23"/>
      <c r="C43" s="51"/>
      <c r="D43" s="140">
        <v>37.625000001111133</v>
      </c>
      <c r="E43" s="141">
        <v>37.665061729999998</v>
      </c>
      <c r="F43" s="142">
        <v>4.0061728888865389E-2</v>
      </c>
      <c r="G43" s="140">
        <v>2.7778135347489297E-10</v>
      </c>
      <c r="H43" s="141">
        <v>0</v>
      </c>
      <c r="I43" s="142">
        <v>-2.7778135347489297E-10</v>
      </c>
      <c r="J43" s="140">
        <v>0</v>
      </c>
      <c r="K43" s="141">
        <v>0</v>
      </c>
      <c r="L43" s="142">
        <v>0</v>
      </c>
      <c r="M43" s="140">
        <v>0</v>
      </c>
      <c r="N43" s="141">
        <v>0</v>
      </c>
      <c r="O43" s="142">
        <v>0</v>
      </c>
      <c r="P43" s="140">
        <v>0</v>
      </c>
      <c r="Q43" s="141">
        <v>0</v>
      </c>
      <c r="R43" s="142">
        <v>0</v>
      </c>
      <c r="S43" s="140">
        <v>37.625000001388912</v>
      </c>
      <c r="T43" s="141">
        <v>37.665061729999998</v>
      </c>
      <c r="U43" s="142">
        <v>4.0061728611085812E-2</v>
      </c>
    </row>
    <row r="44" spans="1:21" s="52" customFormat="1" ht="15" customHeight="1" x14ac:dyDescent="0.3">
      <c r="A44" s="50"/>
      <c r="B44" s="23"/>
      <c r="C44" s="51"/>
      <c r="D44" s="64"/>
      <c r="E44" s="65"/>
      <c r="F44" s="66"/>
      <c r="G44" s="64"/>
      <c r="H44" s="65"/>
      <c r="I44" s="66"/>
      <c r="J44" s="64"/>
      <c r="K44" s="65"/>
      <c r="L44" s="66"/>
      <c r="M44" s="64"/>
      <c r="N44" s="65"/>
      <c r="O44" s="66"/>
      <c r="P44" s="64"/>
      <c r="Q44" s="65"/>
      <c r="R44" s="66"/>
      <c r="S44" s="64"/>
      <c r="T44" s="65"/>
      <c r="U44" s="66"/>
    </row>
    <row r="45" spans="1:21" s="52" customFormat="1" ht="18" customHeight="1" x14ac:dyDescent="0.3">
      <c r="A45" s="50"/>
      <c r="B45" s="21" t="s">
        <v>30</v>
      </c>
      <c r="C45" s="51"/>
      <c r="D45" s="50"/>
      <c r="E45" s="53"/>
      <c r="F45" s="54"/>
      <c r="G45" s="50"/>
      <c r="H45" s="53"/>
      <c r="I45" s="54"/>
      <c r="J45" s="50"/>
      <c r="K45" s="53"/>
      <c r="L45" s="54"/>
      <c r="M45" s="50"/>
      <c r="N45" s="53"/>
      <c r="O45" s="54"/>
      <c r="P45" s="50"/>
      <c r="Q45" s="53"/>
      <c r="R45" s="54"/>
      <c r="S45" s="50"/>
      <c r="T45" s="53"/>
      <c r="U45" s="54"/>
    </row>
    <row r="46" spans="1:21" s="52" customFormat="1" ht="18" customHeight="1" x14ac:dyDescent="0.3">
      <c r="A46" s="50"/>
      <c r="B46" s="38" t="s">
        <v>31</v>
      </c>
      <c r="C46" s="51"/>
      <c r="D46" s="127">
        <v>0</v>
      </c>
      <c r="E46" s="128">
        <v>0</v>
      </c>
      <c r="F46" s="129">
        <v>0</v>
      </c>
      <c r="G46" s="127">
        <v>0</v>
      </c>
      <c r="H46" s="128">
        <v>0</v>
      </c>
      <c r="I46" s="129">
        <v>0</v>
      </c>
      <c r="J46" s="127">
        <v>0</v>
      </c>
      <c r="K46" s="128">
        <v>0</v>
      </c>
      <c r="L46" s="129">
        <v>0</v>
      </c>
      <c r="M46" s="127">
        <v>0</v>
      </c>
      <c r="N46" s="128">
        <v>0</v>
      </c>
      <c r="O46" s="129">
        <v>0</v>
      </c>
      <c r="P46" s="127">
        <v>0</v>
      </c>
      <c r="Q46" s="128">
        <v>0</v>
      </c>
      <c r="R46" s="129">
        <v>0</v>
      </c>
      <c r="S46" s="127">
        <v>0</v>
      </c>
      <c r="T46" s="128">
        <v>0</v>
      </c>
      <c r="U46" s="129">
        <v>0</v>
      </c>
    </row>
    <row r="47" spans="1:21" s="52" customFormat="1" ht="18" customHeight="1" x14ac:dyDescent="0.3">
      <c r="A47" s="50"/>
      <c r="B47" s="38" t="s">
        <v>32</v>
      </c>
      <c r="C47" s="51"/>
      <c r="D47" s="135"/>
      <c r="E47" s="136"/>
      <c r="F47" s="137"/>
      <c r="G47" s="135"/>
      <c r="H47" s="136"/>
      <c r="I47" s="137"/>
      <c r="J47" s="135"/>
      <c r="K47" s="136"/>
      <c r="L47" s="137"/>
      <c r="M47" s="135"/>
      <c r="N47" s="136"/>
      <c r="O47" s="137"/>
      <c r="P47" s="135"/>
      <c r="Q47" s="136"/>
      <c r="R47" s="137"/>
      <c r="S47" s="135"/>
      <c r="T47" s="136"/>
      <c r="U47" s="137"/>
    </row>
    <row r="48" spans="1:21" s="52" customFormat="1" ht="18" hidden="1" customHeight="1" x14ac:dyDescent="0.3">
      <c r="A48" s="50"/>
      <c r="B48" s="82"/>
      <c r="C48" s="83"/>
      <c r="D48" s="138">
        <v>0</v>
      </c>
      <c r="E48" s="139">
        <v>0</v>
      </c>
      <c r="F48" s="116">
        <v>0</v>
      </c>
      <c r="G48" s="138">
        <v>0</v>
      </c>
      <c r="H48" s="139">
        <v>0</v>
      </c>
      <c r="I48" s="116">
        <v>0</v>
      </c>
      <c r="J48" s="138">
        <v>0</v>
      </c>
      <c r="K48" s="139">
        <v>0</v>
      </c>
      <c r="L48" s="116">
        <v>0</v>
      </c>
      <c r="M48" s="138">
        <v>0</v>
      </c>
      <c r="N48" s="139">
        <v>0</v>
      </c>
      <c r="O48" s="116">
        <v>0</v>
      </c>
      <c r="P48" s="138">
        <v>0</v>
      </c>
      <c r="Q48" s="139">
        <v>0</v>
      </c>
      <c r="R48" s="116">
        <v>0</v>
      </c>
      <c r="S48" s="138">
        <v>0</v>
      </c>
      <c r="T48" s="139">
        <v>0</v>
      </c>
      <c r="U48" s="116">
        <v>0</v>
      </c>
    </row>
    <row r="49" spans="1:21" s="52" customFormat="1" ht="18" hidden="1" customHeight="1" x14ac:dyDescent="0.3">
      <c r="A49" s="50"/>
      <c r="B49" s="82"/>
      <c r="C49" s="83"/>
      <c r="D49" s="138">
        <v>0</v>
      </c>
      <c r="E49" s="139">
        <v>0</v>
      </c>
      <c r="F49" s="116">
        <v>0</v>
      </c>
      <c r="G49" s="138">
        <v>0</v>
      </c>
      <c r="H49" s="139">
        <v>0</v>
      </c>
      <c r="I49" s="116">
        <v>0</v>
      </c>
      <c r="J49" s="138">
        <v>0</v>
      </c>
      <c r="K49" s="139">
        <v>0</v>
      </c>
      <c r="L49" s="116">
        <v>0</v>
      </c>
      <c r="M49" s="138">
        <v>0</v>
      </c>
      <c r="N49" s="139">
        <v>0</v>
      </c>
      <c r="O49" s="116">
        <v>0</v>
      </c>
      <c r="P49" s="138">
        <v>0</v>
      </c>
      <c r="Q49" s="139">
        <v>0</v>
      </c>
      <c r="R49" s="116">
        <v>0</v>
      </c>
      <c r="S49" s="138">
        <v>0</v>
      </c>
      <c r="T49" s="139">
        <v>0</v>
      </c>
      <c r="U49" s="116">
        <v>0</v>
      </c>
    </row>
    <row r="50" spans="1:21" s="52" customFormat="1" ht="18" hidden="1" customHeight="1" x14ac:dyDescent="0.3">
      <c r="A50" s="50"/>
      <c r="B50" s="82"/>
      <c r="C50" s="83"/>
      <c r="D50" s="138">
        <v>0</v>
      </c>
      <c r="E50" s="139">
        <v>0</v>
      </c>
      <c r="F50" s="116">
        <v>0</v>
      </c>
      <c r="G50" s="138">
        <v>0</v>
      </c>
      <c r="H50" s="139">
        <v>0</v>
      </c>
      <c r="I50" s="116">
        <v>0</v>
      </c>
      <c r="J50" s="138">
        <v>0</v>
      </c>
      <c r="K50" s="139">
        <v>0</v>
      </c>
      <c r="L50" s="116">
        <v>0</v>
      </c>
      <c r="M50" s="138">
        <v>0</v>
      </c>
      <c r="N50" s="139">
        <v>0</v>
      </c>
      <c r="O50" s="116">
        <v>0</v>
      </c>
      <c r="P50" s="138">
        <v>0</v>
      </c>
      <c r="Q50" s="139">
        <v>0</v>
      </c>
      <c r="R50" s="116">
        <v>0</v>
      </c>
      <c r="S50" s="138">
        <v>0</v>
      </c>
      <c r="T50" s="139">
        <v>0</v>
      </c>
      <c r="U50" s="116">
        <v>0</v>
      </c>
    </row>
    <row r="51" spans="1:21" s="52" customFormat="1" ht="18" customHeight="1" x14ac:dyDescent="0.3">
      <c r="A51" s="50"/>
      <c r="B51" s="23" t="s">
        <v>33</v>
      </c>
      <c r="C51" s="51"/>
      <c r="D51" s="127">
        <v>0</v>
      </c>
      <c r="E51" s="128">
        <v>0</v>
      </c>
      <c r="F51" s="129">
        <v>0</v>
      </c>
      <c r="G51" s="127">
        <v>0</v>
      </c>
      <c r="H51" s="128">
        <v>0</v>
      </c>
      <c r="I51" s="129">
        <v>0</v>
      </c>
      <c r="J51" s="127">
        <v>0</v>
      </c>
      <c r="K51" s="128">
        <v>0</v>
      </c>
      <c r="L51" s="129">
        <v>0</v>
      </c>
      <c r="M51" s="127">
        <v>0</v>
      </c>
      <c r="N51" s="128">
        <v>0</v>
      </c>
      <c r="O51" s="129">
        <v>0</v>
      </c>
      <c r="P51" s="127">
        <v>0</v>
      </c>
      <c r="Q51" s="128">
        <v>0</v>
      </c>
      <c r="R51" s="129">
        <v>0</v>
      </c>
      <c r="S51" s="127">
        <v>0</v>
      </c>
      <c r="T51" s="128">
        <v>0</v>
      </c>
      <c r="U51" s="129">
        <v>0</v>
      </c>
    </row>
    <row r="52" spans="1:21" s="52" customFormat="1" ht="18" customHeight="1" x14ac:dyDescent="0.3">
      <c r="A52" s="50"/>
      <c r="B52" s="23" t="s">
        <v>34</v>
      </c>
      <c r="C52" s="51"/>
      <c r="D52" s="127">
        <v>0</v>
      </c>
      <c r="E52" s="128">
        <v>0</v>
      </c>
      <c r="F52" s="129">
        <v>0</v>
      </c>
      <c r="G52" s="127">
        <v>2.8959480000000002</v>
      </c>
      <c r="H52" s="128">
        <v>0</v>
      </c>
      <c r="I52" s="129">
        <v>-2.8959480000000002</v>
      </c>
      <c r="J52" s="127">
        <v>0</v>
      </c>
      <c r="K52" s="128">
        <v>0</v>
      </c>
      <c r="L52" s="129">
        <v>0</v>
      </c>
      <c r="M52" s="127">
        <v>0</v>
      </c>
      <c r="N52" s="128">
        <v>0</v>
      </c>
      <c r="O52" s="129">
        <v>0</v>
      </c>
      <c r="P52" s="127">
        <v>0</v>
      </c>
      <c r="Q52" s="128">
        <v>0</v>
      </c>
      <c r="R52" s="129">
        <v>0</v>
      </c>
      <c r="S52" s="127">
        <v>2.8959480000000002</v>
      </c>
      <c r="T52" s="128">
        <v>0</v>
      </c>
      <c r="U52" s="129">
        <v>-2.8959480000000002</v>
      </c>
    </row>
    <row r="53" spans="1:21" s="52" customFormat="1" ht="18" customHeight="1" x14ac:dyDescent="0.3">
      <c r="A53" s="50"/>
      <c r="B53" s="23" t="s">
        <v>35</v>
      </c>
      <c r="C53" s="51"/>
      <c r="D53" s="127">
        <v>0</v>
      </c>
      <c r="E53" s="128">
        <v>0</v>
      </c>
      <c r="F53" s="129">
        <v>0</v>
      </c>
      <c r="G53" s="127">
        <v>0</v>
      </c>
      <c r="H53" s="128">
        <v>0</v>
      </c>
      <c r="I53" s="129">
        <v>0</v>
      </c>
      <c r="J53" s="127">
        <v>0</v>
      </c>
      <c r="K53" s="128">
        <v>0</v>
      </c>
      <c r="L53" s="129">
        <v>0</v>
      </c>
      <c r="M53" s="127">
        <v>0</v>
      </c>
      <c r="N53" s="128">
        <v>0</v>
      </c>
      <c r="O53" s="129">
        <v>0</v>
      </c>
      <c r="P53" s="127">
        <v>0</v>
      </c>
      <c r="Q53" s="128">
        <v>0</v>
      </c>
      <c r="R53" s="129">
        <v>0</v>
      </c>
      <c r="S53" s="127">
        <v>0</v>
      </c>
      <c r="T53" s="128">
        <v>0</v>
      </c>
      <c r="U53" s="129">
        <v>0</v>
      </c>
    </row>
    <row r="54" spans="1:21" s="52" customFormat="1" ht="18" customHeight="1" x14ac:dyDescent="0.3">
      <c r="A54" s="50"/>
      <c r="B54" s="23" t="s">
        <v>36</v>
      </c>
      <c r="C54" s="51"/>
      <c r="D54" s="127">
        <v>0</v>
      </c>
      <c r="E54" s="128">
        <v>0</v>
      </c>
      <c r="F54" s="129">
        <v>0</v>
      </c>
      <c r="G54" s="127">
        <v>1.8355630000000001</v>
      </c>
      <c r="H54" s="128">
        <v>1.8355630000000001</v>
      </c>
      <c r="I54" s="129">
        <v>0</v>
      </c>
      <c r="J54" s="127">
        <v>0</v>
      </c>
      <c r="K54" s="128">
        <v>0</v>
      </c>
      <c r="L54" s="129">
        <v>0</v>
      </c>
      <c r="M54" s="127">
        <v>0</v>
      </c>
      <c r="N54" s="128">
        <v>0</v>
      </c>
      <c r="O54" s="129">
        <v>0</v>
      </c>
      <c r="P54" s="127">
        <v>0</v>
      </c>
      <c r="Q54" s="128">
        <v>0</v>
      </c>
      <c r="R54" s="129">
        <v>0</v>
      </c>
      <c r="S54" s="127">
        <v>1.8355630000000001</v>
      </c>
      <c r="T54" s="128">
        <v>1.8355630000000001</v>
      </c>
      <c r="U54" s="129">
        <v>0</v>
      </c>
    </row>
    <row r="55" spans="1:21" s="52" customFormat="1" ht="18" customHeight="1" x14ac:dyDescent="0.3">
      <c r="A55" s="50"/>
      <c r="B55" s="23" t="s">
        <v>37</v>
      </c>
      <c r="C55" s="51"/>
      <c r="D55" s="127">
        <v>0</v>
      </c>
      <c r="E55" s="128">
        <v>0</v>
      </c>
      <c r="F55" s="129">
        <v>0</v>
      </c>
      <c r="G55" s="127">
        <v>9.5069000000000001E-2</v>
      </c>
      <c r="H55" s="128">
        <v>9.5069000000000001E-2</v>
      </c>
      <c r="I55" s="129">
        <v>0</v>
      </c>
      <c r="J55" s="127">
        <v>0</v>
      </c>
      <c r="K55" s="128">
        <v>0</v>
      </c>
      <c r="L55" s="129">
        <v>0</v>
      </c>
      <c r="M55" s="127">
        <v>0</v>
      </c>
      <c r="N55" s="128">
        <v>0</v>
      </c>
      <c r="O55" s="129">
        <v>0</v>
      </c>
      <c r="P55" s="127">
        <v>0</v>
      </c>
      <c r="Q55" s="128">
        <v>0</v>
      </c>
      <c r="R55" s="129">
        <v>0</v>
      </c>
      <c r="S55" s="127">
        <v>9.5069000000000001E-2</v>
      </c>
      <c r="T55" s="128">
        <v>9.5069000000000001E-2</v>
      </c>
      <c r="U55" s="129">
        <v>0</v>
      </c>
    </row>
    <row r="56" spans="1:21" s="52" customFormat="1" ht="18" customHeight="1" x14ac:dyDescent="0.3">
      <c r="A56" s="50"/>
      <c r="B56" s="23" t="s">
        <v>38</v>
      </c>
      <c r="C56" s="51"/>
      <c r="D56" s="127">
        <v>0</v>
      </c>
      <c r="E56" s="128">
        <v>0</v>
      </c>
      <c r="F56" s="129">
        <v>0</v>
      </c>
      <c r="G56" s="127">
        <v>0</v>
      </c>
      <c r="H56" s="128">
        <v>9.5069000000000001E-2</v>
      </c>
      <c r="I56" s="129">
        <v>9.5069000000000001E-2</v>
      </c>
      <c r="J56" s="127">
        <v>0</v>
      </c>
      <c r="K56" s="128">
        <v>0</v>
      </c>
      <c r="L56" s="129">
        <v>0</v>
      </c>
      <c r="M56" s="127">
        <v>0</v>
      </c>
      <c r="N56" s="128">
        <v>0</v>
      </c>
      <c r="O56" s="129">
        <v>0</v>
      </c>
      <c r="P56" s="127">
        <v>0</v>
      </c>
      <c r="Q56" s="128">
        <v>0</v>
      </c>
      <c r="R56" s="129">
        <v>0</v>
      </c>
      <c r="S56" s="127">
        <v>0</v>
      </c>
      <c r="T56" s="128">
        <v>9.5069000000000001E-2</v>
      </c>
      <c r="U56" s="129">
        <v>9.5069000000000001E-2</v>
      </c>
    </row>
    <row r="57" spans="1:21" s="52" customFormat="1" ht="18" customHeight="1" x14ac:dyDescent="0.3">
      <c r="A57" s="50"/>
      <c r="B57" s="23" t="s">
        <v>39</v>
      </c>
      <c r="C57" s="51"/>
      <c r="D57" s="127">
        <v>0</v>
      </c>
      <c r="E57" s="128">
        <v>0</v>
      </c>
      <c r="F57" s="129">
        <v>0</v>
      </c>
      <c r="G57" s="127">
        <v>0</v>
      </c>
      <c r="H57" s="128">
        <v>3.6565E-2</v>
      </c>
      <c r="I57" s="129">
        <v>3.6565E-2</v>
      </c>
      <c r="J57" s="127">
        <v>0</v>
      </c>
      <c r="K57" s="128">
        <v>0</v>
      </c>
      <c r="L57" s="129">
        <v>0</v>
      </c>
      <c r="M57" s="127">
        <v>0</v>
      </c>
      <c r="N57" s="128">
        <v>0</v>
      </c>
      <c r="O57" s="129">
        <v>0</v>
      </c>
      <c r="P57" s="127">
        <v>0</v>
      </c>
      <c r="Q57" s="128">
        <v>0</v>
      </c>
      <c r="R57" s="129">
        <v>0</v>
      </c>
      <c r="S57" s="127">
        <v>0</v>
      </c>
      <c r="T57" s="128">
        <v>3.6565E-2</v>
      </c>
      <c r="U57" s="129">
        <v>3.6565E-2</v>
      </c>
    </row>
    <row r="58" spans="1:21" s="52" customFormat="1" ht="18" customHeight="1" x14ac:dyDescent="0.3">
      <c r="A58" s="50"/>
      <c r="B58" s="23" t="s">
        <v>40</v>
      </c>
      <c r="C58" s="51"/>
      <c r="D58" s="127">
        <v>0</v>
      </c>
      <c r="E58" s="128">
        <v>0</v>
      </c>
      <c r="F58" s="129">
        <v>0</v>
      </c>
      <c r="G58" s="127">
        <v>1.4626E-2</v>
      </c>
      <c r="H58" s="128">
        <v>0</v>
      </c>
      <c r="I58" s="129">
        <v>-1.4626E-2</v>
      </c>
      <c r="J58" s="127">
        <v>0</v>
      </c>
      <c r="K58" s="128">
        <v>0</v>
      </c>
      <c r="L58" s="129">
        <v>0</v>
      </c>
      <c r="M58" s="127">
        <v>0</v>
      </c>
      <c r="N58" s="128">
        <v>0</v>
      </c>
      <c r="O58" s="129">
        <v>0</v>
      </c>
      <c r="P58" s="127">
        <v>0</v>
      </c>
      <c r="Q58" s="128">
        <v>0</v>
      </c>
      <c r="R58" s="129">
        <v>0</v>
      </c>
      <c r="S58" s="127">
        <v>1.4626E-2</v>
      </c>
      <c r="T58" s="128">
        <v>0</v>
      </c>
      <c r="U58" s="129">
        <v>-1.4626E-2</v>
      </c>
    </row>
    <row r="59" spans="1:21" s="52" customFormat="1" ht="18" customHeight="1" x14ac:dyDescent="0.3">
      <c r="A59" s="50"/>
      <c r="B59" s="38" t="s">
        <v>41</v>
      </c>
      <c r="C59" s="51"/>
      <c r="D59" s="127">
        <v>0</v>
      </c>
      <c r="E59" s="128">
        <v>0</v>
      </c>
      <c r="F59" s="129">
        <v>0</v>
      </c>
      <c r="G59" s="127">
        <v>2.1925070190816395E-2</v>
      </c>
      <c r="H59" s="128">
        <v>0</v>
      </c>
      <c r="I59" s="129">
        <v>-2.1925070190816395E-2</v>
      </c>
      <c r="J59" s="127">
        <v>0</v>
      </c>
      <c r="K59" s="128">
        <v>0</v>
      </c>
      <c r="L59" s="129">
        <v>0</v>
      </c>
      <c r="M59" s="127">
        <v>0</v>
      </c>
      <c r="N59" s="128">
        <v>0</v>
      </c>
      <c r="O59" s="129">
        <v>0</v>
      </c>
      <c r="P59" s="127">
        <v>0</v>
      </c>
      <c r="Q59" s="128">
        <v>0</v>
      </c>
      <c r="R59" s="129">
        <v>0</v>
      </c>
      <c r="S59" s="127">
        <v>2.1925070190816395E-2</v>
      </c>
      <c r="T59" s="128">
        <v>0</v>
      </c>
      <c r="U59" s="129">
        <v>-2.1925070190816395E-2</v>
      </c>
    </row>
    <row r="60" spans="1:21" s="52" customFormat="1" ht="18" customHeight="1" x14ac:dyDescent="0.3">
      <c r="A60" s="50"/>
      <c r="B60" s="57"/>
      <c r="C60" s="51"/>
      <c r="D60" s="140">
        <v>0</v>
      </c>
      <c r="E60" s="141">
        <v>0</v>
      </c>
      <c r="F60" s="142">
        <v>0</v>
      </c>
      <c r="G60" s="140">
        <v>4.8631310701908159</v>
      </c>
      <c r="H60" s="141">
        <v>2.0622660000000002</v>
      </c>
      <c r="I60" s="142">
        <v>-2.8008650701908158</v>
      </c>
      <c r="J60" s="140">
        <v>0</v>
      </c>
      <c r="K60" s="141">
        <v>0</v>
      </c>
      <c r="L60" s="142">
        <v>0</v>
      </c>
      <c r="M60" s="140">
        <v>0</v>
      </c>
      <c r="N60" s="141">
        <v>0</v>
      </c>
      <c r="O60" s="142">
        <v>0</v>
      </c>
      <c r="P60" s="140">
        <v>0</v>
      </c>
      <c r="Q60" s="141">
        <v>0</v>
      </c>
      <c r="R60" s="142">
        <v>0</v>
      </c>
      <c r="S60" s="140">
        <v>4.8631310701908159</v>
      </c>
      <c r="T60" s="141">
        <v>2.0622660000000002</v>
      </c>
      <c r="U60" s="142">
        <v>-2.8008650701908158</v>
      </c>
    </row>
    <row r="61" spans="1:21" s="52" customFormat="1" ht="15" customHeight="1" x14ac:dyDescent="0.3">
      <c r="A61" s="50"/>
      <c r="B61" s="57"/>
      <c r="C61" s="51"/>
      <c r="D61" s="143"/>
      <c r="E61" s="144"/>
      <c r="F61" s="145"/>
      <c r="G61" s="143"/>
      <c r="H61" s="144"/>
      <c r="I61" s="145"/>
      <c r="J61" s="143"/>
      <c r="K61" s="144"/>
      <c r="L61" s="145"/>
      <c r="M61" s="143"/>
      <c r="N61" s="144"/>
      <c r="O61" s="145"/>
      <c r="P61" s="143"/>
      <c r="Q61" s="144"/>
      <c r="R61" s="145"/>
      <c r="S61" s="143"/>
      <c r="T61" s="144"/>
      <c r="U61" s="145"/>
    </row>
    <row r="62" spans="1:21" s="52" customFormat="1" ht="18" customHeight="1" x14ac:dyDescent="0.3">
      <c r="A62" s="50"/>
      <c r="B62" s="21" t="s">
        <v>57</v>
      </c>
      <c r="C62" s="51"/>
      <c r="D62" s="140">
        <v>0</v>
      </c>
      <c r="E62" s="141">
        <v>0</v>
      </c>
      <c r="F62" s="142">
        <v>0</v>
      </c>
      <c r="G62" s="140">
        <v>0</v>
      </c>
      <c r="H62" s="141">
        <v>0</v>
      </c>
      <c r="I62" s="142">
        <v>0</v>
      </c>
      <c r="J62" s="140">
        <v>0</v>
      </c>
      <c r="K62" s="141">
        <v>0</v>
      </c>
      <c r="L62" s="142">
        <v>0</v>
      </c>
      <c r="M62" s="140">
        <v>0</v>
      </c>
      <c r="N62" s="141">
        <v>0</v>
      </c>
      <c r="O62" s="142">
        <v>0</v>
      </c>
      <c r="P62" s="140">
        <v>0</v>
      </c>
      <c r="Q62" s="141">
        <v>0</v>
      </c>
      <c r="R62" s="142">
        <v>0</v>
      </c>
      <c r="S62" s="140">
        <v>0</v>
      </c>
      <c r="T62" s="141">
        <v>0</v>
      </c>
      <c r="U62" s="142">
        <v>0</v>
      </c>
    </row>
    <row r="63" spans="1:21" s="52" customFormat="1" ht="15" customHeight="1" x14ac:dyDescent="0.3">
      <c r="A63" s="50"/>
      <c r="B63" s="57"/>
      <c r="C63" s="51"/>
      <c r="D63" s="143"/>
      <c r="E63" s="144"/>
      <c r="F63" s="145"/>
      <c r="G63" s="143"/>
      <c r="H63" s="144"/>
      <c r="I63" s="145"/>
      <c r="J63" s="143"/>
      <c r="K63" s="144"/>
      <c r="L63" s="145"/>
      <c r="M63" s="143"/>
      <c r="N63" s="144"/>
      <c r="O63" s="145"/>
      <c r="P63" s="143"/>
      <c r="Q63" s="144"/>
      <c r="R63" s="145"/>
      <c r="S63" s="143"/>
      <c r="T63" s="144"/>
      <c r="U63" s="145"/>
    </row>
    <row r="64" spans="1:21" s="52" customFormat="1" ht="18" customHeight="1" x14ac:dyDescent="0.3">
      <c r="A64" s="50"/>
      <c r="B64" s="78" t="s">
        <v>42</v>
      </c>
      <c r="C64" s="51"/>
      <c r="D64" s="149">
        <v>190.87862257498062</v>
      </c>
      <c r="E64" s="150">
        <v>166.67106878999999</v>
      </c>
      <c r="F64" s="151">
        <v>-24.207553784980632</v>
      </c>
      <c r="G64" s="149">
        <v>28.292652649527486</v>
      </c>
      <c r="H64" s="150">
        <v>28.211173030000005</v>
      </c>
      <c r="I64" s="151">
        <v>-8.1479619527481617E-2</v>
      </c>
      <c r="J64" s="149">
        <v>0</v>
      </c>
      <c r="K64" s="150">
        <v>0</v>
      </c>
      <c r="L64" s="151">
        <v>0</v>
      </c>
      <c r="M64" s="149">
        <v>0</v>
      </c>
      <c r="N64" s="150">
        <v>0</v>
      </c>
      <c r="O64" s="151">
        <v>0</v>
      </c>
      <c r="P64" s="149">
        <v>43.752603763897199</v>
      </c>
      <c r="Q64" s="150">
        <v>49.228936570000002</v>
      </c>
      <c r="R64" s="151">
        <v>5.4763328061028034</v>
      </c>
      <c r="S64" s="149">
        <v>262.92387898840531</v>
      </c>
      <c r="T64" s="150">
        <v>244.11117838999999</v>
      </c>
      <c r="U64" s="151">
        <v>-18.812700598405314</v>
      </c>
    </row>
    <row r="65" spans="1:23" s="52" customFormat="1" ht="15" customHeight="1" x14ac:dyDescent="0.3">
      <c r="A65" s="50"/>
      <c r="B65" s="57"/>
      <c r="C65" s="51"/>
      <c r="D65" s="50"/>
      <c r="E65" s="53"/>
      <c r="F65" s="54"/>
      <c r="G65" s="50"/>
      <c r="H65" s="53"/>
      <c r="I65" s="54"/>
      <c r="J65" s="50"/>
      <c r="K65" s="53"/>
      <c r="L65" s="54"/>
      <c r="M65" s="50"/>
      <c r="N65" s="53"/>
      <c r="O65" s="54"/>
      <c r="P65" s="50"/>
      <c r="Q65" s="53"/>
      <c r="R65" s="54"/>
      <c r="S65" s="50"/>
      <c r="T65" s="53"/>
      <c r="U65" s="54"/>
    </row>
    <row r="66" spans="1:23" s="52" customFormat="1" ht="18" customHeight="1" x14ac:dyDescent="0.3">
      <c r="A66" s="50"/>
      <c r="B66" s="21" t="s">
        <v>43</v>
      </c>
      <c r="C66" s="51"/>
      <c r="D66" s="50"/>
      <c r="E66" s="53"/>
      <c r="F66" s="54"/>
      <c r="G66" s="50"/>
      <c r="H66" s="53"/>
      <c r="I66" s="54"/>
      <c r="J66" s="50"/>
      <c r="K66" s="53"/>
      <c r="L66" s="54"/>
      <c r="M66" s="50"/>
      <c r="N66" s="53"/>
      <c r="O66" s="54"/>
      <c r="P66" s="50"/>
      <c r="Q66" s="53"/>
      <c r="R66" s="54"/>
      <c r="S66" s="50"/>
      <c r="T66" s="53"/>
      <c r="U66" s="54"/>
    </row>
    <row r="67" spans="1:23" s="52" customFormat="1" ht="18" customHeight="1" x14ac:dyDescent="0.3">
      <c r="A67" s="50"/>
      <c r="B67" s="79" t="s">
        <v>44</v>
      </c>
      <c r="C67" s="51"/>
      <c r="D67" s="130">
        <v>0</v>
      </c>
      <c r="E67" s="131">
        <v>0</v>
      </c>
      <c r="F67" s="129">
        <v>0</v>
      </c>
      <c r="G67" s="130">
        <v>0</v>
      </c>
      <c r="H67" s="131">
        <v>0</v>
      </c>
      <c r="I67" s="129">
        <v>0</v>
      </c>
      <c r="J67" s="130">
        <v>0</v>
      </c>
      <c r="K67" s="131">
        <v>0</v>
      </c>
      <c r="L67" s="129">
        <v>0</v>
      </c>
      <c r="M67" s="130">
        <v>43</v>
      </c>
      <c r="N67" s="131">
        <v>43</v>
      </c>
      <c r="O67" s="129">
        <v>0</v>
      </c>
      <c r="P67" s="130">
        <v>0</v>
      </c>
      <c r="Q67" s="131">
        <v>0</v>
      </c>
      <c r="R67" s="129">
        <v>0</v>
      </c>
      <c r="S67" s="130">
        <v>43</v>
      </c>
      <c r="T67" s="131">
        <v>43</v>
      </c>
      <c r="U67" s="129">
        <v>0</v>
      </c>
    </row>
    <row r="68" spans="1:23" s="52" customFormat="1" ht="18" customHeight="1" x14ac:dyDescent="0.3">
      <c r="A68" s="50"/>
      <c r="B68" s="79" t="s">
        <v>45</v>
      </c>
      <c r="C68" s="51"/>
      <c r="D68" s="130">
        <v>0</v>
      </c>
      <c r="E68" s="131">
        <v>0</v>
      </c>
      <c r="F68" s="129">
        <v>0</v>
      </c>
      <c r="G68" s="130">
        <v>0</v>
      </c>
      <c r="H68" s="131">
        <v>0</v>
      </c>
      <c r="I68" s="129">
        <v>0</v>
      </c>
      <c r="J68" s="130">
        <v>0</v>
      </c>
      <c r="K68" s="131">
        <v>0</v>
      </c>
      <c r="L68" s="129">
        <v>0</v>
      </c>
      <c r="M68" s="130">
        <v>0</v>
      </c>
      <c r="N68" s="131">
        <v>0</v>
      </c>
      <c r="O68" s="129">
        <v>0</v>
      </c>
      <c r="P68" s="130">
        <v>0</v>
      </c>
      <c r="Q68" s="131">
        <v>0</v>
      </c>
      <c r="R68" s="129">
        <v>0</v>
      </c>
      <c r="S68" s="130">
        <v>0</v>
      </c>
      <c r="T68" s="131">
        <v>0</v>
      </c>
      <c r="U68" s="129">
        <v>0</v>
      </c>
    </row>
    <row r="69" spans="1:23" s="52" customFormat="1" ht="18" customHeight="1" x14ac:dyDescent="0.3">
      <c r="A69" s="50"/>
      <c r="B69" s="79" t="s">
        <v>46</v>
      </c>
      <c r="C69" s="51"/>
      <c r="D69" s="130">
        <v>0</v>
      </c>
      <c r="E69" s="131">
        <v>0</v>
      </c>
      <c r="F69" s="129">
        <v>0</v>
      </c>
      <c r="G69" s="130">
        <v>14.54521145096591</v>
      </c>
      <c r="H69" s="131">
        <v>12.673999970000001</v>
      </c>
      <c r="I69" s="129">
        <v>-1.8712114809659095</v>
      </c>
      <c r="J69" s="130">
        <v>0</v>
      </c>
      <c r="K69" s="131">
        <v>0</v>
      </c>
      <c r="L69" s="129">
        <v>0</v>
      </c>
      <c r="M69" s="130">
        <v>0</v>
      </c>
      <c r="N69" s="131">
        <v>0</v>
      </c>
      <c r="O69" s="129">
        <v>0</v>
      </c>
      <c r="P69" s="130">
        <v>0</v>
      </c>
      <c r="Q69" s="131">
        <v>0</v>
      </c>
      <c r="R69" s="129">
        <v>0</v>
      </c>
      <c r="S69" s="130">
        <v>14.54521145096591</v>
      </c>
      <c r="T69" s="131">
        <v>12.673999970000001</v>
      </c>
      <c r="U69" s="129">
        <v>-1.8712114809659095</v>
      </c>
    </row>
    <row r="70" spans="1:23" s="52" customFormat="1" ht="18" customHeight="1" x14ac:dyDescent="0.3">
      <c r="A70" s="50"/>
      <c r="B70" s="57"/>
      <c r="C70" s="51"/>
      <c r="D70" s="140">
        <v>0</v>
      </c>
      <c r="E70" s="141">
        <v>0</v>
      </c>
      <c r="F70" s="142">
        <v>0</v>
      </c>
      <c r="G70" s="140">
        <v>14.54521145096591</v>
      </c>
      <c r="H70" s="141">
        <v>12.673999970000001</v>
      </c>
      <c r="I70" s="142">
        <v>-1.8712114809659095</v>
      </c>
      <c r="J70" s="140">
        <v>0</v>
      </c>
      <c r="K70" s="141">
        <v>0</v>
      </c>
      <c r="L70" s="142">
        <v>0</v>
      </c>
      <c r="M70" s="140">
        <v>43</v>
      </c>
      <c r="N70" s="141">
        <v>43</v>
      </c>
      <c r="O70" s="142">
        <v>0</v>
      </c>
      <c r="P70" s="140">
        <v>0</v>
      </c>
      <c r="Q70" s="141">
        <v>0</v>
      </c>
      <c r="R70" s="142">
        <v>0</v>
      </c>
      <c r="S70" s="140">
        <v>57.545211450965908</v>
      </c>
      <c r="T70" s="141">
        <v>55.673999969999997</v>
      </c>
      <c r="U70" s="142">
        <v>-1.8712114809659113</v>
      </c>
      <c r="V70" s="52">
        <f>SUM(D70:U70)</f>
        <v>222.69599988000002</v>
      </c>
    </row>
    <row r="71" spans="1:23" s="52" customFormat="1" ht="15" customHeight="1" x14ac:dyDescent="0.3">
      <c r="A71" s="50"/>
      <c r="B71" s="57"/>
      <c r="C71" s="51"/>
      <c r="D71" s="143"/>
      <c r="E71" s="144"/>
      <c r="F71" s="145"/>
      <c r="G71" s="143"/>
      <c r="H71" s="144"/>
      <c r="I71" s="145"/>
      <c r="J71" s="143"/>
      <c r="K71" s="144"/>
      <c r="L71" s="145"/>
      <c r="M71" s="143"/>
      <c r="N71" s="144"/>
      <c r="O71" s="145"/>
      <c r="P71" s="143"/>
      <c r="Q71" s="144"/>
      <c r="R71" s="145"/>
      <c r="S71" s="143"/>
      <c r="T71" s="144"/>
      <c r="U71" s="145"/>
    </row>
    <row r="72" spans="1:23" s="52" customFormat="1" ht="18" customHeight="1" x14ac:dyDescent="0.3">
      <c r="A72" s="50"/>
      <c r="B72" s="78" t="s">
        <v>47</v>
      </c>
      <c r="C72" s="51"/>
      <c r="D72" s="149">
        <v>190.87862257498062</v>
      </c>
      <c r="E72" s="150">
        <v>166.67106878999999</v>
      </c>
      <c r="F72" s="151">
        <v>-24.207553784980632</v>
      </c>
      <c r="G72" s="149">
        <v>42.837864100493398</v>
      </c>
      <c r="H72" s="150">
        <v>40.885173000000009</v>
      </c>
      <c r="I72" s="151">
        <v>-1.9526911004933893</v>
      </c>
      <c r="J72" s="149">
        <v>0</v>
      </c>
      <c r="K72" s="150">
        <v>0</v>
      </c>
      <c r="L72" s="151">
        <v>0</v>
      </c>
      <c r="M72" s="149">
        <v>43</v>
      </c>
      <c r="N72" s="150">
        <v>43</v>
      </c>
      <c r="O72" s="151">
        <v>0</v>
      </c>
      <c r="P72" s="149">
        <v>43.752603763897199</v>
      </c>
      <c r="Q72" s="150">
        <v>49.228936570000002</v>
      </c>
      <c r="R72" s="151">
        <v>5.4763328061028034</v>
      </c>
      <c r="S72" s="149">
        <v>320.4690904393712</v>
      </c>
      <c r="T72" s="150">
        <v>299.78517835999997</v>
      </c>
      <c r="U72" s="151">
        <v>-20.683912079371225</v>
      </c>
    </row>
    <row r="73" spans="1:23" s="52" customFormat="1" ht="15" customHeight="1" x14ac:dyDescent="0.3">
      <c r="A73" s="50"/>
      <c r="B73" s="57"/>
      <c r="C73" s="51"/>
      <c r="D73" s="50"/>
      <c r="E73" s="53"/>
      <c r="F73" s="54"/>
      <c r="G73" s="50"/>
      <c r="H73" s="53"/>
      <c r="I73" s="54"/>
      <c r="J73" s="50"/>
      <c r="K73" s="53"/>
      <c r="L73" s="54"/>
      <c r="M73" s="50"/>
      <c r="N73" s="53"/>
      <c r="O73" s="54"/>
      <c r="P73" s="50"/>
      <c r="Q73" s="53"/>
      <c r="R73" s="54"/>
      <c r="S73" s="50"/>
      <c r="T73" s="53"/>
      <c r="U73" s="54"/>
    </row>
    <row r="74" spans="1:23" s="52" customFormat="1" ht="18" customHeight="1" x14ac:dyDescent="0.3">
      <c r="A74" s="50"/>
      <c r="B74" s="21" t="s">
        <v>48</v>
      </c>
      <c r="C74" s="51"/>
      <c r="D74" s="50"/>
      <c r="E74" s="53"/>
      <c r="F74" s="54"/>
      <c r="G74" s="50"/>
      <c r="H74" s="53"/>
      <c r="I74" s="54"/>
      <c r="J74" s="50"/>
      <c r="K74" s="53"/>
      <c r="L74" s="54"/>
      <c r="M74" s="50"/>
      <c r="N74" s="53"/>
      <c r="O74" s="54"/>
      <c r="P74" s="50"/>
      <c r="Q74" s="53"/>
      <c r="R74" s="54"/>
      <c r="S74" s="50"/>
      <c r="T74" s="53"/>
      <c r="U74" s="54"/>
    </row>
    <row r="75" spans="1:23" s="52" customFormat="1" ht="18" customHeight="1" x14ac:dyDescent="0.3">
      <c r="A75" s="50"/>
      <c r="B75" s="79" t="s">
        <v>69</v>
      </c>
      <c r="C75" s="51"/>
      <c r="D75" s="130">
        <v>0</v>
      </c>
      <c r="E75" s="131">
        <v>0</v>
      </c>
      <c r="F75" s="129">
        <v>0</v>
      </c>
      <c r="G75" s="130">
        <v>0</v>
      </c>
      <c r="H75" s="131">
        <v>0</v>
      </c>
      <c r="I75" s="129">
        <v>0</v>
      </c>
      <c r="J75" s="130">
        <v>0</v>
      </c>
      <c r="K75" s="131">
        <v>0</v>
      </c>
      <c r="L75" s="129">
        <v>0</v>
      </c>
      <c r="M75" s="130">
        <v>0</v>
      </c>
      <c r="N75" s="131">
        <v>0</v>
      </c>
      <c r="O75" s="129">
        <v>0</v>
      </c>
      <c r="P75" s="130">
        <v>0</v>
      </c>
      <c r="Q75" s="131">
        <v>0</v>
      </c>
      <c r="R75" s="129">
        <v>0</v>
      </c>
      <c r="S75" s="130">
        <v>0</v>
      </c>
      <c r="T75" s="131">
        <v>0</v>
      </c>
      <c r="U75" s="129">
        <v>0</v>
      </c>
    </row>
    <row r="76" spans="1:23" s="52" customFormat="1" ht="18" customHeight="1" x14ac:dyDescent="0.3">
      <c r="A76" s="50"/>
      <c r="B76" s="51"/>
      <c r="C76" s="51"/>
      <c r="D76" s="140">
        <v>0</v>
      </c>
      <c r="E76" s="141">
        <v>0</v>
      </c>
      <c r="F76" s="142">
        <v>0</v>
      </c>
      <c r="G76" s="140">
        <v>0</v>
      </c>
      <c r="H76" s="141">
        <v>0</v>
      </c>
      <c r="I76" s="142">
        <v>0</v>
      </c>
      <c r="J76" s="140">
        <v>0</v>
      </c>
      <c r="K76" s="141">
        <v>0</v>
      </c>
      <c r="L76" s="142">
        <v>0</v>
      </c>
      <c r="M76" s="140">
        <v>0</v>
      </c>
      <c r="N76" s="141">
        <v>0</v>
      </c>
      <c r="O76" s="142">
        <v>0</v>
      </c>
      <c r="P76" s="140">
        <v>0</v>
      </c>
      <c r="Q76" s="141">
        <v>0</v>
      </c>
      <c r="R76" s="142">
        <v>0</v>
      </c>
      <c r="S76" s="140">
        <v>0</v>
      </c>
      <c r="T76" s="141">
        <v>0</v>
      </c>
      <c r="U76" s="142">
        <v>0</v>
      </c>
    </row>
    <row r="77" spans="1:23" s="52" customFormat="1" ht="15" customHeight="1" x14ac:dyDescent="0.3">
      <c r="A77" s="50"/>
      <c r="B77" s="51"/>
      <c r="C77" s="51"/>
      <c r="D77" s="143"/>
      <c r="E77" s="144"/>
      <c r="F77" s="145"/>
      <c r="G77" s="143"/>
      <c r="H77" s="144"/>
      <c r="I77" s="145"/>
      <c r="J77" s="143"/>
      <c r="K77" s="144"/>
      <c r="L77" s="145"/>
      <c r="M77" s="143"/>
      <c r="N77" s="144"/>
      <c r="O77" s="145"/>
      <c r="P77" s="143"/>
      <c r="Q77" s="144"/>
      <c r="R77" s="145"/>
      <c r="S77" s="143"/>
      <c r="T77" s="144"/>
      <c r="U77" s="145"/>
    </row>
    <row r="78" spans="1:23" s="69" customFormat="1" ht="20.25" customHeight="1" x14ac:dyDescent="0.3">
      <c r="A78" s="67"/>
      <c r="B78" s="80" t="s">
        <v>50</v>
      </c>
      <c r="C78" s="68"/>
      <c r="D78" s="146">
        <v>190.87862257498062</v>
      </c>
      <c r="E78" s="147">
        <v>166.67106878999999</v>
      </c>
      <c r="F78" s="148">
        <v>-24.207553784980632</v>
      </c>
      <c r="G78" s="146">
        <v>42.837864100493398</v>
      </c>
      <c r="H78" s="147">
        <v>40.885173000000009</v>
      </c>
      <c r="I78" s="148">
        <v>-1.9526911004933893</v>
      </c>
      <c r="J78" s="146">
        <v>0</v>
      </c>
      <c r="K78" s="147">
        <v>0</v>
      </c>
      <c r="L78" s="148">
        <v>0</v>
      </c>
      <c r="M78" s="146">
        <v>43</v>
      </c>
      <c r="N78" s="147">
        <v>43</v>
      </c>
      <c r="O78" s="148">
        <v>0</v>
      </c>
      <c r="P78" s="146">
        <v>43.752603763897199</v>
      </c>
      <c r="Q78" s="147">
        <v>49.228936570000002</v>
      </c>
      <c r="R78" s="148">
        <v>5.4763328061028034</v>
      </c>
      <c r="S78" s="146">
        <v>320.4690904393712</v>
      </c>
      <c r="T78" s="147">
        <v>299.78517835999997</v>
      </c>
      <c r="U78" s="148">
        <v>-20.683912079371225</v>
      </c>
      <c r="V78" s="52"/>
      <c r="W78" s="52"/>
    </row>
    <row r="79" spans="1:23" s="70" customFormat="1" ht="28.5" x14ac:dyDescent="0.45">
      <c r="A79" s="166" t="s">
        <v>0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</row>
    <row r="80" spans="1:23" s="4" customFormat="1" ht="25.5" customHeight="1" x14ac:dyDescent="0.4">
      <c r="A80" s="175" t="s">
        <v>92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81"/>
    </row>
    <row r="81" spans="1:31" s="71" customFormat="1" ht="24.75" x14ac:dyDescent="0.4">
      <c r="A81" s="167" t="s">
        <v>59</v>
      </c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</row>
    <row r="82" spans="1:31" s="72" customFormat="1" ht="23.25" x14ac:dyDescent="0.35">
      <c r="A82" s="168" t="s">
        <v>97</v>
      </c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</row>
    <row r="83" spans="1:31" s="73" customFormat="1" ht="21" x14ac:dyDescent="0.35">
      <c r="A83" s="170" t="s">
        <v>5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</row>
    <row r="85" spans="1:31" ht="17.25" customHeight="1" x14ac:dyDescent="0.25"/>
    <row r="86" spans="1:31" s="77" customFormat="1" ht="22.5" customHeight="1" x14ac:dyDescent="0.25">
      <c r="A86" s="74"/>
      <c r="B86" s="75"/>
      <c r="C86" s="76"/>
      <c r="D86" s="196" t="s">
        <v>51</v>
      </c>
      <c r="E86" s="197"/>
      <c r="F86" s="197"/>
      <c r="G86" s="196" t="s">
        <v>52</v>
      </c>
      <c r="H86" s="197"/>
      <c r="I86" s="197"/>
      <c r="J86" s="196" t="s">
        <v>53</v>
      </c>
      <c r="K86" s="197"/>
      <c r="L86" s="197"/>
      <c r="M86" s="196" t="s">
        <v>54</v>
      </c>
      <c r="N86" s="197"/>
      <c r="O86" s="198"/>
      <c r="P86" s="196" t="s">
        <v>55</v>
      </c>
      <c r="Q86" s="197"/>
      <c r="R86" s="198"/>
      <c r="S86" s="196" t="s">
        <v>56</v>
      </c>
      <c r="T86" s="197"/>
      <c r="U86" s="198"/>
    </row>
    <row r="87" spans="1:31" s="1" customFormat="1" ht="18" customHeight="1" x14ac:dyDescent="0.3">
      <c r="A87" s="13"/>
      <c r="B87" s="14"/>
      <c r="C87" s="14"/>
      <c r="D87" s="41" t="s">
        <v>94</v>
      </c>
      <c r="E87" s="201" t="s">
        <v>76</v>
      </c>
      <c r="F87" s="199" t="s">
        <v>4</v>
      </c>
      <c r="G87" s="41" t="s">
        <v>94</v>
      </c>
      <c r="H87" s="201" t="s">
        <v>76</v>
      </c>
      <c r="I87" s="199" t="s">
        <v>4</v>
      </c>
      <c r="J87" s="41" t="s">
        <v>94</v>
      </c>
      <c r="K87" s="201" t="s">
        <v>76</v>
      </c>
      <c r="L87" s="199" t="s">
        <v>4</v>
      </c>
      <c r="M87" s="41" t="s">
        <v>94</v>
      </c>
      <c r="N87" s="201" t="s">
        <v>76</v>
      </c>
      <c r="O87" s="199" t="s">
        <v>4</v>
      </c>
      <c r="P87" s="41" t="s">
        <v>94</v>
      </c>
      <c r="Q87" s="201" t="s">
        <v>76</v>
      </c>
      <c r="R87" s="199" t="s">
        <v>4</v>
      </c>
      <c r="S87" s="41" t="s">
        <v>94</v>
      </c>
      <c r="T87" s="201" t="s">
        <v>76</v>
      </c>
      <c r="U87" s="199" t="s">
        <v>4</v>
      </c>
    </row>
    <row r="88" spans="1:31" s="1" customFormat="1" ht="15.75" customHeight="1" x14ac:dyDescent="0.3">
      <c r="A88" s="13"/>
      <c r="B88" s="14"/>
      <c r="C88" s="14"/>
      <c r="D88" s="42" t="s">
        <v>95</v>
      </c>
      <c r="E88" s="202"/>
      <c r="F88" s="200"/>
      <c r="G88" s="43" t="s">
        <v>95</v>
      </c>
      <c r="H88" s="202"/>
      <c r="I88" s="200"/>
      <c r="J88" s="43" t="s">
        <v>95</v>
      </c>
      <c r="K88" s="202"/>
      <c r="L88" s="200"/>
      <c r="M88" s="43" t="s">
        <v>95</v>
      </c>
      <c r="N88" s="202"/>
      <c r="O88" s="200"/>
      <c r="P88" s="43" t="s">
        <v>95</v>
      </c>
      <c r="Q88" s="202"/>
      <c r="R88" s="200"/>
      <c r="S88" s="43" t="s">
        <v>95</v>
      </c>
      <c r="T88" s="202"/>
      <c r="U88" s="200"/>
    </row>
    <row r="89" spans="1:31" s="1" customFormat="1" ht="15" customHeight="1" x14ac:dyDescent="0.3">
      <c r="A89" s="13"/>
      <c r="B89" s="14"/>
      <c r="C89" s="14"/>
      <c r="D89" s="9"/>
      <c r="E89" s="44"/>
      <c r="F89" s="45"/>
      <c r="G89" s="9"/>
      <c r="H89" s="44"/>
      <c r="I89" s="45"/>
      <c r="J89" s="9"/>
      <c r="K89" s="44"/>
      <c r="L89" s="45"/>
      <c r="M89" s="9"/>
      <c r="N89" s="44"/>
      <c r="O89" s="45"/>
      <c r="P89" s="9"/>
      <c r="Q89" s="44"/>
      <c r="R89" s="45"/>
      <c r="S89" s="9"/>
      <c r="T89" s="44"/>
      <c r="U89" s="45"/>
    </row>
    <row r="90" spans="1:31" s="1" customFormat="1" ht="18" customHeight="1" x14ac:dyDescent="0.3">
      <c r="A90" s="13"/>
      <c r="B90" s="21" t="s">
        <v>1</v>
      </c>
      <c r="C90" s="14"/>
      <c r="D90" s="13"/>
      <c r="E90" s="46"/>
      <c r="F90" s="47"/>
      <c r="G90" s="13"/>
      <c r="H90" s="46"/>
      <c r="I90" s="47"/>
      <c r="J90" s="13"/>
      <c r="K90" s="46"/>
      <c r="L90" s="47"/>
      <c r="M90" s="13"/>
      <c r="N90" s="46"/>
      <c r="O90" s="47"/>
      <c r="P90" s="13"/>
      <c r="Q90" s="46"/>
      <c r="R90" s="47"/>
      <c r="S90" s="13"/>
      <c r="T90" s="46"/>
      <c r="U90" s="47"/>
    </row>
    <row r="91" spans="1:31" s="1" customFormat="1" ht="18" customHeight="1" x14ac:dyDescent="0.3">
      <c r="A91" s="13"/>
      <c r="B91" s="38" t="s">
        <v>2</v>
      </c>
      <c r="C91" s="14"/>
      <c r="D91" s="127">
        <v>0</v>
      </c>
      <c r="E91" s="128">
        <v>0</v>
      </c>
      <c r="F91" s="129">
        <v>0</v>
      </c>
      <c r="G91" s="127">
        <v>0</v>
      </c>
      <c r="H91" s="128">
        <v>0</v>
      </c>
      <c r="I91" s="129">
        <v>0</v>
      </c>
      <c r="J91" s="127">
        <v>0</v>
      </c>
      <c r="K91" s="128">
        <v>0</v>
      </c>
      <c r="L91" s="129">
        <v>0</v>
      </c>
      <c r="M91" s="127">
        <v>0</v>
      </c>
      <c r="N91" s="128">
        <v>0</v>
      </c>
      <c r="O91" s="129">
        <v>0</v>
      </c>
      <c r="P91" s="127">
        <v>0</v>
      </c>
      <c r="Q91" s="128">
        <v>0</v>
      </c>
      <c r="R91" s="129">
        <v>0</v>
      </c>
      <c r="S91" s="127">
        <v>0</v>
      </c>
      <c r="T91" s="128">
        <v>0</v>
      </c>
      <c r="U91" s="129">
        <v>0</v>
      </c>
    </row>
    <row r="92" spans="1:31" s="1" customFormat="1" ht="18" customHeight="1" x14ac:dyDescent="0.3">
      <c r="A92" s="13"/>
      <c r="B92" s="38" t="s">
        <v>3</v>
      </c>
      <c r="C92" s="14"/>
      <c r="D92" s="127">
        <v>51.049546551333705</v>
      </c>
      <c r="E92" s="128">
        <v>52.445</v>
      </c>
      <c r="F92" s="129">
        <v>1.3954534486662951</v>
      </c>
      <c r="G92" s="127">
        <v>9.0087435090588883</v>
      </c>
      <c r="H92" s="128">
        <v>9.2550000000000008</v>
      </c>
      <c r="I92" s="129">
        <v>0.24625649094111246</v>
      </c>
      <c r="J92" s="127">
        <v>0</v>
      </c>
      <c r="K92" s="128">
        <v>0</v>
      </c>
      <c r="L92" s="129">
        <v>0</v>
      </c>
      <c r="M92" s="127">
        <v>0</v>
      </c>
      <c r="N92" s="128">
        <v>0</v>
      </c>
      <c r="O92" s="129">
        <v>0</v>
      </c>
      <c r="P92" s="127">
        <v>0</v>
      </c>
      <c r="Q92" s="128">
        <v>0</v>
      </c>
      <c r="R92" s="129">
        <v>0</v>
      </c>
      <c r="S92" s="127">
        <v>60.058290060392594</v>
      </c>
      <c r="T92" s="128">
        <v>61.7</v>
      </c>
      <c r="U92" s="129">
        <v>1.6417099396074093</v>
      </c>
      <c r="V92" s="49"/>
      <c r="W92" s="49"/>
      <c r="X92" s="49"/>
      <c r="Y92" s="49"/>
      <c r="Z92" s="49"/>
      <c r="AA92" s="49"/>
      <c r="AB92" s="49"/>
      <c r="AC92" s="49"/>
      <c r="AD92" s="49"/>
      <c r="AE92" s="49"/>
    </row>
    <row r="93" spans="1:31" s="1" customFormat="1" ht="18" customHeight="1" x14ac:dyDescent="0.3">
      <c r="A93" s="13"/>
      <c r="B93" s="38" t="s">
        <v>64</v>
      </c>
      <c r="C93" s="14"/>
      <c r="D93" s="127">
        <v>0</v>
      </c>
      <c r="E93" s="128">
        <v>0</v>
      </c>
      <c r="F93" s="129">
        <v>0</v>
      </c>
      <c r="G93" s="127">
        <v>0</v>
      </c>
      <c r="H93" s="128">
        <v>0</v>
      </c>
      <c r="I93" s="129">
        <v>0</v>
      </c>
      <c r="J93" s="127">
        <v>0</v>
      </c>
      <c r="K93" s="128">
        <v>0</v>
      </c>
      <c r="L93" s="129">
        <v>0</v>
      </c>
      <c r="M93" s="127">
        <v>0</v>
      </c>
      <c r="N93" s="128">
        <v>0</v>
      </c>
      <c r="O93" s="129">
        <v>0</v>
      </c>
      <c r="P93" s="127">
        <v>32.708606347344393</v>
      </c>
      <c r="Q93" s="128">
        <v>36.495480360000002</v>
      </c>
      <c r="R93" s="129">
        <v>3.7868740126556091</v>
      </c>
      <c r="S93" s="127">
        <v>32.708606347344393</v>
      </c>
      <c r="T93" s="128">
        <v>36.495480360000002</v>
      </c>
      <c r="U93" s="129">
        <v>3.7868740126556091</v>
      </c>
      <c r="V93" s="49"/>
      <c r="W93" s="49"/>
      <c r="X93" s="49"/>
      <c r="Y93" s="49"/>
      <c r="Z93" s="49"/>
      <c r="AA93" s="49"/>
      <c r="AB93" s="49"/>
      <c r="AC93" s="49"/>
      <c r="AD93" s="49"/>
      <c r="AE93" s="49"/>
    </row>
    <row r="94" spans="1:31" s="1" customFormat="1" ht="18" customHeight="1" x14ac:dyDescent="0.3">
      <c r="A94" s="13"/>
      <c r="B94" s="38" t="s">
        <v>65</v>
      </c>
      <c r="C94" s="14"/>
      <c r="D94" s="127">
        <v>0</v>
      </c>
      <c r="E94" s="128">
        <v>0</v>
      </c>
      <c r="F94" s="129">
        <v>0</v>
      </c>
      <c r="G94" s="127">
        <v>0</v>
      </c>
      <c r="H94" s="128">
        <v>0</v>
      </c>
      <c r="I94" s="129">
        <v>0</v>
      </c>
      <c r="J94" s="127">
        <v>0</v>
      </c>
      <c r="K94" s="128">
        <v>0</v>
      </c>
      <c r="L94" s="129">
        <v>0</v>
      </c>
      <c r="M94" s="127">
        <v>0</v>
      </c>
      <c r="N94" s="128">
        <v>0</v>
      </c>
      <c r="O94" s="129">
        <v>0</v>
      </c>
      <c r="P94" s="127">
        <v>11.043997416552804</v>
      </c>
      <c r="Q94" s="128">
        <v>12.733456209999996</v>
      </c>
      <c r="R94" s="129">
        <v>1.6894587934471925</v>
      </c>
      <c r="S94" s="127">
        <v>11.043997416552804</v>
      </c>
      <c r="T94" s="128">
        <v>12.733456209999996</v>
      </c>
      <c r="U94" s="129">
        <v>1.6894587934471925</v>
      </c>
      <c r="V94" s="49"/>
      <c r="W94" s="49"/>
      <c r="X94" s="49"/>
      <c r="Y94" s="49"/>
      <c r="Z94" s="49"/>
      <c r="AA94" s="49"/>
      <c r="AB94" s="49"/>
      <c r="AC94" s="49"/>
      <c r="AD94" s="49"/>
      <c r="AE94" s="49"/>
    </row>
    <row r="95" spans="1:31" s="1" customFormat="1" ht="18" customHeight="1" x14ac:dyDescent="0.3">
      <c r="A95" s="13"/>
      <c r="B95" s="38" t="s">
        <v>6</v>
      </c>
      <c r="C95" s="14"/>
      <c r="D95" s="127">
        <v>0</v>
      </c>
      <c r="E95" s="128">
        <v>0</v>
      </c>
      <c r="F95" s="129">
        <v>0</v>
      </c>
      <c r="G95" s="127">
        <v>0</v>
      </c>
      <c r="H95" s="128">
        <v>0</v>
      </c>
      <c r="I95" s="129">
        <v>0</v>
      </c>
      <c r="J95" s="127">
        <v>0</v>
      </c>
      <c r="K95" s="128">
        <v>0</v>
      </c>
      <c r="L95" s="129">
        <v>0</v>
      </c>
      <c r="M95" s="127">
        <v>0</v>
      </c>
      <c r="N95" s="128">
        <v>0</v>
      </c>
      <c r="O95" s="129">
        <v>0</v>
      </c>
      <c r="P95" s="127">
        <v>0</v>
      </c>
      <c r="Q95" s="128">
        <v>0</v>
      </c>
      <c r="R95" s="129">
        <v>0</v>
      </c>
      <c r="S95" s="127">
        <v>0</v>
      </c>
      <c r="T95" s="128">
        <v>0</v>
      </c>
      <c r="U95" s="129">
        <v>0</v>
      </c>
      <c r="V95" s="49"/>
      <c r="W95" s="49"/>
      <c r="X95" s="49"/>
      <c r="Y95" s="49"/>
      <c r="Z95" s="49"/>
      <c r="AA95" s="49"/>
      <c r="AB95" s="49"/>
      <c r="AC95" s="49"/>
      <c r="AD95" s="49"/>
      <c r="AE95" s="49"/>
    </row>
    <row r="96" spans="1:31" s="1" customFormat="1" ht="18" customHeight="1" x14ac:dyDescent="0.3">
      <c r="A96" s="13"/>
      <c r="B96" s="38" t="s">
        <v>7</v>
      </c>
      <c r="C96" s="14"/>
      <c r="D96" s="127">
        <v>83.680417602535769</v>
      </c>
      <c r="E96" s="128">
        <v>60.510477599999994</v>
      </c>
      <c r="F96" s="129">
        <v>-23.169940002535775</v>
      </c>
      <c r="G96" s="127">
        <v>0</v>
      </c>
      <c r="H96" s="128">
        <v>0</v>
      </c>
      <c r="I96" s="129">
        <v>0</v>
      </c>
      <c r="J96" s="127">
        <v>0</v>
      </c>
      <c r="K96" s="128">
        <v>0</v>
      </c>
      <c r="L96" s="129">
        <v>0</v>
      </c>
      <c r="M96" s="127">
        <v>0</v>
      </c>
      <c r="N96" s="128">
        <v>0</v>
      </c>
      <c r="O96" s="129">
        <v>0</v>
      </c>
      <c r="P96" s="127">
        <v>0</v>
      </c>
      <c r="Q96" s="128">
        <v>0</v>
      </c>
      <c r="R96" s="129">
        <v>0</v>
      </c>
      <c r="S96" s="127">
        <v>83.680417602535769</v>
      </c>
      <c r="T96" s="128">
        <v>60.510477599999994</v>
      </c>
      <c r="U96" s="129">
        <v>-23.169940002535775</v>
      </c>
      <c r="V96" s="49"/>
      <c r="W96" s="49"/>
      <c r="X96" s="49"/>
      <c r="Y96" s="49"/>
      <c r="Z96" s="49"/>
      <c r="AA96" s="49"/>
      <c r="AB96" s="49"/>
      <c r="AC96" s="49"/>
      <c r="AD96" s="49"/>
      <c r="AE96" s="49"/>
    </row>
    <row r="97" spans="1:31" s="1" customFormat="1" ht="18" customHeight="1" x14ac:dyDescent="0.3">
      <c r="A97" s="13"/>
      <c r="B97" s="38" t="s">
        <v>8</v>
      </c>
      <c r="C97" s="14"/>
      <c r="D97" s="127">
        <v>0</v>
      </c>
      <c r="E97" s="128">
        <v>0</v>
      </c>
      <c r="F97" s="129">
        <v>0</v>
      </c>
      <c r="G97" s="127">
        <v>0</v>
      </c>
      <c r="H97" s="128">
        <v>0</v>
      </c>
      <c r="I97" s="129">
        <v>0</v>
      </c>
      <c r="J97" s="127">
        <v>0</v>
      </c>
      <c r="K97" s="128">
        <v>0</v>
      </c>
      <c r="L97" s="129">
        <v>0</v>
      </c>
      <c r="M97" s="127">
        <v>0</v>
      </c>
      <c r="N97" s="128">
        <v>0</v>
      </c>
      <c r="O97" s="129">
        <v>0</v>
      </c>
      <c r="P97" s="127">
        <v>0</v>
      </c>
      <c r="Q97" s="128">
        <v>0</v>
      </c>
      <c r="R97" s="129">
        <v>0</v>
      </c>
      <c r="S97" s="127">
        <v>0</v>
      </c>
      <c r="T97" s="128">
        <v>0</v>
      </c>
      <c r="U97" s="129">
        <v>0</v>
      </c>
      <c r="V97" s="49"/>
      <c r="W97" s="49"/>
      <c r="X97" s="49"/>
      <c r="Y97" s="49"/>
      <c r="Z97" s="49"/>
      <c r="AA97" s="49"/>
      <c r="AB97" s="49"/>
      <c r="AC97" s="49"/>
      <c r="AD97" s="49"/>
      <c r="AE97" s="49"/>
    </row>
    <row r="98" spans="1:31" s="52" customFormat="1" ht="18" customHeight="1" x14ac:dyDescent="0.3">
      <c r="A98" s="50"/>
      <c r="B98" s="14"/>
      <c r="C98" s="51"/>
      <c r="D98" s="140">
        <v>134.72996415386947</v>
      </c>
      <c r="E98" s="141">
        <v>112.95547759999999</v>
      </c>
      <c r="F98" s="142">
        <v>-21.77448655386948</v>
      </c>
      <c r="G98" s="140">
        <v>9.0087435090588883</v>
      </c>
      <c r="H98" s="141">
        <v>9.2550000000000008</v>
      </c>
      <c r="I98" s="142">
        <v>0.24625649094111246</v>
      </c>
      <c r="J98" s="140">
        <v>0</v>
      </c>
      <c r="K98" s="141">
        <v>0</v>
      </c>
      <c r="L98" s="142">
        <v>0</v>
      </c>
      <c r="M98" s="140">
        <v>0</v>
      </c>
      <c r="N98" s="141">
        <v>0</v>
      </c>
      <c r="O98" s="142">
        <v>0</v>
      </c>
      <c r="P98" s="140">
        <v>43.752603763897199</v>
      </c>
      <c r="Q98" s="141">
        <v>49.228936570000002</v>
      </c>
      <c r="R98" s="142">
        <v>5.4763328061028034</v>
      </c>
      <c r="S98" s="140">
        <v>187.49131142682558</v>
      </c>
      <c r="T98" s="141">
        <v>171.43941416999999</v>
      </c>
      <c r="U98" s="142">
        <v>-16.051897256825583</v>
      </c>
      <c r="V98" s="52">
        <f>SUM(D98:U98)</f>
        <v>685.75765667999997</v>
      </c>
    </row>
    <row r="99" spans="1:31" s="52" customFormat="1" ht="15" customHeight="1" x14ac:dyDescent="0.3">
      <c r="A99" s="50"/>
      <c r="B99" s="14"/>
      <c r="C99" s="51"/>
      <c r="D99" s="50"/>
      <c r="E99" s="53"/>
      <c r="F99" s="54"/>
      <c r="G99" s="50"/>
      <c r="H99" s="53"/>
      <c r="I99" s="54"/>
      <c r="J99" s="50"/>
      <c r="K99" s="53"/>
      <c r="L99" s="54"/>
      <c r="M99" s="50"/>
      <c r="N99" s="53"/>
      <c r="O99" s="54"/>
      <c r="P99" s="50"/>
      <c r="Q99" s="53"/>
      <c r="R99" s="54"/>
      <c r="S99" s="50"/>
      <c r="T99" s="53"/>
      <c r="U99" s="54"/>
    </row>
    <row r="100" spans="1:31" s="52" customFormat="1" ht="18" customHeight="1" x14ac:dyDescent="0.3">
      <c r="A100" s="50"/>
      <c r="B100" s="21" t="s">
        <v>11</v>
      </c>
      <c r="C100" s="51"/>
      <c r="D100" s="50"/>
      <c r="E100" s="53"/>
      <c r="F100" s="54"/>
      <c r="G100" s="50"/>
      <c r="H100" s="53"/>
      <c r="I100" s="54"/>
      <c r="J100" s="50"/>
      <c r="K100" s="53"/>
      <c r="L100" s="54"/>
      <c r="M100" s="50"/>
      <c r="N100" s="53"/>
      <c r="O100" s="54"/>
      <c r="P100" s="50"/>
      <c r="Q100" s="53"/>
      <c r="R100" s="54"/>
      <c r="S100" s="50"/>
      <c r="T100" s="53"/>
      <c r="U100" s="54"/>
    </row>
    <row r="101" spans="1:31" s="52" customFormat="1" ht="18" customHeight="1" x14ac:dyDescent="0.3">
      <c r="A101" s="50"/>
      <c r="B101" s="38" t="s">
        <v>12</v>
      </c>
      <c r="C101" s="51"/>
      <c r="D101" s="127">
        <v>18.52365842</v>
      </c>
      <c r="E101" s="128">
        <v>16.05052946</v>
      </c>
      <c r="F101" s="129">
        <v>-2.4731289600000004</v>
      </c>
      <c r="G101" s="127">
        <v>14.420778070000001</v>
      </c>
      <c r="H101" s="128">
        <v>16.893907030000001</v>
      </c>
      <c r="I101" s="129">
        <v>2.4731289600000004</v>
      </c>
      <c r="J101" s="127">
        <v>0</v>
      </c>
      <c r="K101" s="128">
        <v>0</v>
      </c>
      <c r="L101" s="129">
        <v>0</v>
      </c>
      <c r="M101" s="127">
        <v>0</v>
      </c>
      <c r="N101" s="128">
        <v>0</v>
      </c>
      <c r="O101" s="129">
        <v>0</v>
      </c>
      <c r="P101" s="127">
        <v>0</v>
      </c>
      <c r="Q101" s="128">
        <v>0</v>
      </c>
      <c r="R101" s="129">
        <v>0</v>
      </c>
      <c r="S101" s="127">
        <v>32.944436490000001</v>
      </c>
      <c r="T101" s="128">
        <v>32.944436490000001</v>
      </c>
      <c r="U101" s="129">
        <v>0</v>
      </c>
    </row>
    <row r="102" spans="1:31" s="52" customFormat="1" ht="18" customHeight="1" x14ac:dyDescent="0.3">
      <c r="A102" s="50"/>
      <c r="B102" s="38" t="s">
        <v>67</v>
      </c>
      <c r="C102" s="51"/>
      <c r="D102" s="127">
        <v>0</v>
      </c>
      <c r="E102" s="128">
        <v>0</v>
      </c>
      <c r="F102" s="129">
        <v>0</v>
      </c>
      <c r="G102" s="127">
        <v>0</v>
      </c>
      <c r="H102" s="128">
        <v>0</v>
      </c>
      <c r="I102" s="129">
        <v>0</v>
      </c>
      <c r="J102" s="127">
        <v>0</v>
      </c>
      <c r="K102" s="128">
        <v>0</v>
      </c>
      <c r="L102" s="129">
        <v>0</v>
      </c>
      <c r="M102" s="127">
        <v>0</v>
      </c>
      <c r="N102" s="128">
        <v>0</v>
      </c>
      <c r="O102" s="129">
        <v>0</v>
      </c>
      <c r="P102" s="127">
        <v>0</v>
      </c>
      <c r="Q102" s="128">
        <v>0</v>
      </c>
      <c r="R102" s="129">
        <v>0</v>
      </c>
      <c r="S102" s="127">
        <v>0</v>
      </c>
      <c r="T102" s="128">
        <v>0</v>
      </c>
      <c r="U102" s="129">
        <v>0</v>
      </c>
    </row>
    <row r="103" spans="1:31" s="52" customFormat="1" ht="18" customHeight="1" x14ac:dyDescent="0.3">
      <c r="A103" s="50"/>
      <c r="B103" s="38" t="s">
        <v>14</v>
      </c>
      <c r="C103" s="51"/>
      <c r="D103" s="127">
        <v>0</v>
      </c>
      <c r="E103" s="128">
        <v>0</v>
      </c>
      <c r="F103" s="129">
        <v>0</v>
      </c>
      <c r="G103" s="127">
        <v>0</v>
      </c>
      <c r="H103" s="128">
        <v>0</v>
      </c>
      <c r="I103" s="129">
        <v>0</v>
      </c>
      <c r="J103" s="127">
        <v>0</v>
      </c>
      <c r="K103" s="128">
        <v>0</v>
      </c>
      <c r="L103" s="129">
        <v>0</v>
      </c>
      <c r="M103" s="127">
        <v>0</v>
      </c>
      <c r="N103" s="128">
        <v>0</v>
      </c>
      <c r="O103" s="129">
        <v>0</v>
      </c>
      <c r="P103" s="127">
        <v>0</v>
      </c>
      <c r="Q103" s="128">
        <v>0</v>
      </c>
      <c r="R103" s="129">
        <v>0</v>
      </c>
      <c r="S103" s="127">
        <v>0</v>
      </c>
      <c r="T103" s="128">
        <v>0</v>
      </c>
      <c r="U103" s="129">
        <v>0</v>
      </c>
    </row>
    <row r="104" spans="1:31" s="52" customFormat="1" ht="18" customHeight="1" x14ac:dyDescent="0.3">
      <c r="A104" s="50"/>
      <c r="B104" s="14"/>
      <c r="C104" s="51"/>
      <c r="D104" s="140">
        <v>18.52365842</v>
      </c>
      <c r="E104" s="141">
        <v>16.05052946</v>
      </c>
      <c r="F104" s="142">
        <v>-2.4731289600000004</v>
      </c>
      <c r="G104" s="140">
        <v>14.420778070000001</v>
      </c>
      <c r="H104" s="141">
        <v>16.893907030000001</v>
      </c>
      <c r="I104" s="142">
        <v>2.4731289600000004</v>
      </c>
      <c r="J104" s="140">
        <v>0</v>
      </c>
      <c r="K104" s="141">
        <v>0</v>
      </c>
      <c r="L104" s="142">
        <v>0</v>
      </c>
      <c r="M104" s="140">
        <v>0</v>
      </c>
      <c r="N104" s="141">
        <v>0</v>
      </c>
      <c r="O104" s="142">
        <v>0</v>
      </c>
      <c r="P104" s="140">
        <v>0</v>
      </c>
      <c r="Q104" s="141">
        <v>0</v>
      </c>
      <c r="R104" s="142">
        <v>0</v>
      </c>
      <c r="S104" s="140">
        <v>32.944436490000001</v>
      </c>
      <c r="T104" s="141">
        <v>32.944436490000001</v>
      </c>
      <c r="U104" s="142">
        <v>0</v>
      </c>
      <c r="V104" s="52">
        <f>SUM(D104:U104)</f>
        <v>131.77774596</v>
      </c>
    </row>
    <row r="105" spans="1:31" s="52" customFormat="1" ht="15" customHeight="1" x14ac:dyDescent="0.3">
      <c r="A105" s="50"/>
      <c r="B105" s="14"/>
      <c r="C105" s="51"/>
      <c r="D105" s="55"/>
      <c r="E105" s="56"/>
      <c r="F105" s="48"/>
      <c r="G105" s="55"/>
      <c r="H105" s="56"/>
      <c r="I105" s="48"/>
      <c r="J105" s="55"/>
      <c r="K105" s="56"/>
      <c r="L105" s="48"/>
      <c r="M105" s="55"/>
      <c r="N105" s="56"/>
      <c r="O105" s="48"/>
      <c r="P105" s="55"/>
      <c r="Q105" s="56"/>
      <c r="R105" s="48"/>
      <c r="S105" s="55"/>
      <c r="T105" s="56"/>
      <c r="U105" s="48"/>
    </row>
    <row r="106" spans="1:31" s="52" customFormat="1" ht="18" customHeight="1" x14ac:dyDescent="0.3">
      <c r="A106" s="50"/>
      <c r="B106" s="21" t="s">
        <v>15</v>
      </c>
      <c r="C106" s="51"/>
      <c r="D106" s="55"/>
      <c r="E106" s="56"/>
      <c r="F106" s="48"/>
      <c r="G106" s="55"/>
      <c r="H106" s="56"/>
      <c r="I106" s="48"/>
      <c r="J106" s="55"/>
      <c r="K106" s="56"/>
      <c r="L106" s="48"/>
      <c r="M106" s="55"/>
      <c r="N106" s="56"/>
      <c r="O106" s="48"/>
      <c r="P106" s="55"/>
      <c r="Q106" s="56"/>
      <c r="R106" s="48"/>
      <c r="S106" s="55"/>
      <c r="T106" s="56"/>
      <c r="U106" s="48"/>
    </row>
    <row r="107" spans="1:31" s="52" customFormat="1" ht="18" customHeight="1" x14ac:dyDescent="0.3">
      <c r="A107" s="50"/>
      <c r="B107" s="39" t="s">
        <v>20</v>
      </c>
      <c r="C107" s="51"/>
      <c r="D107" s="50"/>
      <c r="E107" s="53"/>
      <c r="F107" s="54"/>
      <c r="G107" s="50"/>
      <c r="H107" s="53"/>
      <c r="I107" s="54"/>
      <c r="J107" s="50"/>
      <c r="K107" s="53"/>
      <c r="L107" s="54"/>
      <c r="M107" s="50"/>
      <c r="N107" s="53"/>
      <c r="O107" s="54"/>
      <c r="P107" s="50"/>
      <c r="Q107" s="53"/>
      <c r="R107" s="54"/>
      <c r="S107" s="50"/>
      <c r="T107" s="53"/>
      <c r="U107" s="54"/>
    </row>
    <row r="108" spans="1:31" s="52" customFormat="1" ht="18" hidden="1" customHeight="1" x14ac:dyDescent="0.3">
      <c r="A108" s="50"/>
      <c r="B108" s="26" t="s">
        <v>70</v>
      </c>
      <c r="C108" s="83"/>
      <c r="D108" s="58">
        <v>0</v>
      </c>
      <c r="E108" s="59">
        <v>0</v>
      </c>
      <c r="F108" s="60">
        <v>0</v>
      </c>
      <c r="G108" s="58">
        <v>0</v>
      </c>
      <c r="H108" s="59">
        <v>0</v>
      </c>
      <c r="I108" s="60">
        <v>0</v>
      </c>
      <c r="J108" s="58">
        <v>0</v>
      </c>
      <c r="K108" s="59">
        <v>0</v>
      </c>
      <c r="L108" s="60">
        <v>0</v>
      </c>
      <c r="M108" s="58">
        <v>0</v>
      </c>
      <c r="N108" s="59">
        <v>0</v>
      </c>
      <c r="O108" s="60">
        <v>0</v>
      </c>
      <c r="P108" s="58">
        <v>0</v>
      </c>
      <c r="Q108" s="59">
        <v>0</v>
      </c>
      <c r="R108" s="60">
        <v>0</v>
      </c>
      <c r="S108" s="58">
        <v>0</v>
      </c>
      <c r="T108" s="59">
        <v>0</v>
      </c>
      <c r="U108" s="60">
        <v>0</v>
      </c>
    </row>
    <row r="109" spans="1:31" s="52" customFormat="1" ht="18" hidden="1" customHeight="1" x14ac:dyDescent="0.3">
      <c r="A109" s="50"/>
      <c r="B109" s="26" t="s">
        <v>71</v>
      </c>
      <c r="C109" s="83"/>
      <c r="D109" s="58">
        <v>0</v>
      </c>
      <c r="E109" s="59">
        <v>0</v>
      </c>
      <c r="F109" s="60">
        <v>0</v>
      </c>
      <c r="G109" s="58">
        <v>0</v>
      </c>
      <c r="H109" s="59">
        <v>0</v>
      </c>
      <c r="I109" s="60">
        <v>0</v>
      </c>
      <c r="J109" s="58">
        <v>0</v>
      </c>
      <c r="K109" s="59">
        <v>0</v>
      </c>
      <c r="L109" s="60">
        <v>0</v>
      </c>
      <c r="M109" s="58">
        <v>0</v>
      </c>
      <c r="N109" s="59">
        <v>0</v>
      </c>
      <c r="O109" s="60">
        <v>0</v>
      </c>
      <c r="P109" s="58">
        <v>0</v>
      </c>
      <c r="Q109" s="59">
        <v>0</v>
      </c>
      <c r="R109" s="60">
        <v>0</v>
      </c>
      <c r="S109" s="58">
        <v>0</v>
      </c>
      <c r="T109" s="59">
        <v>0</v>
      </c>
      <c r="U109" s="60">
        <v>0</v>
      </c>
    </row>
    <row r="110" spans="1:31" s="52" customFormat="1" ht="18" customHeight="1" x14ac:dyDescent="0.3">
      <c r="A110" s="50"/>
      <c r="B110" s="23" t="s">
        <v>72</v>
      </c>
      <c r="C110" s="51"/>
      <c r="D110" s="130">
        <v>37.625</v>
      </c>
      <c r="E110" s="131">
        <v>37.665061729999998</v>
      </c>
      <c r="F110" s="129">
        <v>4.0061729999997908E-2</v>
      </c>
      <c r="G110" s="130">
        <v>0</v>
      </c>
      <c r="H110" s="131">
        <v>0</v>
      </c>
      <c r="I110" s="129">
        <v>0</v>
      </c>
      <c r="J110" s="130">
        <v>0</v>
      </c>
      <c r="K110" s="131">
        <v>0</v>
      </c>
      <c r="L110" s="129">
        <v>0</v>
      </c>
      <c r="M110" s="130">
        <v>0</v>
      </c>
      <c r="N110" s="131">
        <v>0</v>
      </c>
      <c r="O110" s="129">
        <v>0</v>
      </c>
      <c r="P110" s="130">
        <v>0</v>
      </c>
      <c r="Q110" s="131">
        <v>0</v>
      </c>
      <c r="R110" s="129">
        <v>0</v>
      </c>
      <c r="S110" s="130">
        <v>37.625</v>
      </c>
      <c r="T110" s="131">
        <v>37.665061729999998</v>
      </c>
      <c r="U110" s="129">
        <v>4.0061729999997908E-2</v>
      </c>
    </row>
    <row r="111" spans="1:31" s="63" customFormat="1" ht="18" customHeight="1" x14ac:dyDescent="0.3">
      <c r="A111" s="61"/>
      <c r="B111" s="40" t="s">
        <v>21</v>
      </c>
      <c r="C111" s="62"/>
      <c r="D111" s="132">
        <v>37.625</v>
      </c>
      <c r="E111" s="133">
        <v>37.665061729999998</v>
      </c>
      <c r="F111" s="134">
        <v>4.0061729999997908E-2</v>
      </c>
      <c r="G111" s="132">
        <v>0</v>
      </c>
      <c r="H111" s="133">
        <v>0</v>
      </c>
      <c r="I111" s="134">
        <v>0</v>
      </c>
      <c r="J111" s="132">
        <v>0</v>
      </c>
      <c r="K111" s="133">
        <v>0</v>
      </c>
      <c r="L111" s="134">
        <v>0</v>
      </c>
      <c r="M111" s="132">
        <v>0</v>
      </c>
      <c r="N111" s="133">
        <v>0</v>
      </c>
      <c r="O111" s="134">
        <v>0</v>
      </c>
      <c r="P111" s="132">
        <v>0</v>
      </c>
      <c r="Q111" s="133">
        <v>0</v>
      </c>
      <c r="R111" s="134">
        <v>0</v>
      </c>
      <c r="S111" s="132">
        <v>37.625</v>
      </c>
      <c r="T111" s="133">
        <v>37.665061729999998</v>
      </c>
      <c r="U111" s="134">
        <v>4.0061729999997908E-2</v>
      </c>
    </row>
    <row r="112" spans="1:31" s="63" customFormat="1" ht="18" customHeight="1" x14ac:dyDescent="0.3">
      <c r="A112" s="61"/>
      <c r="B112" s="40" t="s">
        <v>22</v>
      </c>
      <c r="C112" s="62"/>
      <c r="D112" s="132">
        <v>0</v>
      </c>
      <c r="E112" s="133">
        <v>0</v>
      </c>
      <c r="F112" s="134">
        <v>0</v>
      </c>
      <c r="G112" s="132">
        <v>0</v>
      </c>
      <c r="H112" s="133">
        <v>0</v>
      </c>
      <c r="I112" s="134">
        <v>0</v>
      </c>
      <c r="J112" s="132">
        <v>0</v>
      </c>
      <c r="K112" s="133">
        <v>0</v>
      </c>
      <c r="L112" s="134">
        <v>0</v>
      </c>
      <c r="M112" s="132">
        <v>0</v>
      </c>
      <c r="N112" s="133">
        <v>0</v>
      </c>
      <c r="O112" s="134">
        <v>0</v>
      </c>
      <c r="P112" s="132">
        <v>0</v>
      </c>
      <c r="Q112" s="133">
        <v>0</v>
      </c>
      <c r="R112" s="134">
        <v>0</v>
      </c>
      <c r="S112" s="132">
        <v>0</v>
      </c>
      <c r="T112" s="133">
        <v>0</v>
      </c>
      <c r="U112" s="134">
        <v>0</v>
      </c>
    </row>
    <row r="113" spans="1:21" s="63" customFormat="1" ht="18" customHeight="1" x14ac:dyDescent="0.3">
      <c r="A113" s="61"/>
      <c r="B113" s="40" t="s">
        <v>23</v>
      </c>
      <c r="C113" s="62"/>
      <c r="D113" s="132">
        <v>0</v>
      </c>
      <c r="E113" s="133">
        <v>0</v>
      </c>
      <c r="F113" s="134">
        <v>0</v>
      </c>
      <c r="G113" s="132">
        <v>0</v>
      </c>
      <c r="H113" s="133">
        <v>0</v>
      </c>
      <c r="I113" s="134">
        <v>0</v>
      </c>
      <c r="J113" s="132">
        <v>0</v>
      </c>
      <c r="K113" s="133">
        <v>0</v>
      </c>
      <c r="L113" s="134">
        <v>0</v>
      </c>
      <c r="M113" s="132">
        <v>0</v>
      </c>
      <c r="N113" s="133">
        <v>0</v>
      </c>
      <c r="O113" s="134">
        <v>0</v>
      </c>
      <c r="P113" s="132">
        <v>0</v>
      </c>
      <c r="Q113" s="133">
        <v>0</v>
      </c>
      <c r="R113" s="134">
        <v>0</v>
      </c>
      <c r="S113" s="132">
        <v>0</v>
      </c>
      <c r="T113" s="133">
        <v>0</v>
      </c>
      <c r="U113" s="134">
        <v>0</v>
      </c>
    </row>
    <row r="114" spans="1:21" s="63" customFormat="1" ht="18" customHeight="1" x14ac:dyDescent="0.3">
      <c r="A114" s="61"/>
      <c r="B114" s="40" t="s">
        <v>24</v>
      </c>
      <c r="C114" s="62"/>
      <c r="D114" s="132">
        <v>0</v>
      </c>
      <c r="E114" s="133">
        <v>0</v>
      </c>
      <c r="F114" s="134">
        <v>0</v>
      </c>
      <c r="G114" s="132">
        <v>0</v>
      </c>
      <c r="H114" s="133">
        <v>0</v>
      </c>
      <c r="I114" s="134">
        <v>0</v>
      </c>
      <c r="J114" s="132">
        <v>0</v>
      </c>
      <c r="K114" s="133">
        <v>0</v>
      </c>
      <c r="L114" s="134">
        <v>0</v>
      </c>
      <c r="M114" s="132">
        <v>0</v>
      </c>
      <c r="N114" s="133">
        <v>0</v>
      </c>
      <c r="O114" s="134">
        <v>0</v>
      </c>
      <c r="P114" s="132">
        <v>0</v>
      </c>
      <c r="Q114" s="133">
        <v>0</v>
      </c>
      <c r="R114" s="134">
        <v>0</v>
      </c>
      <c r="S114" s="132">
        <v>0</v>
      </c>
      <c r="T114" s="133">
        <v>0</v>
      </c>
      <c r="U114" s="134">
        <v>0</v>
      </c>
    </row>
    <row r="115" spans="1:21" s="63" customFormat="1" ht="18" customHeight="1" x14ac:dyDescent="0.3">
      <c r="A115" s="61"/>
      <c r="B115" s="40" t="s">
        <v>25</v>
      </c>
      <c r="C115" s="62"/>
      <c r="D115" s="132">
        <v>0</v>
      </c>
      <c r="E115" s="133">
        <v>0</v>
      </c>
      <c r="F115" s="134">
        <v>0</v>
      </c>
      <c r="G115" s="132">
        <v>0</v>
      </c>
      <c r="H115" s="133">
        <v>0</v>
      </c>
      <c r="I115" s="134">
        <v>0</v>
      </c>
      <c r="J115" s="132">
        <v>0</v>
      </c>
      <c r="K115" s="133">
        <v>0</v>
      </c>
      <c r="L115" s="134">
        <v>0</v>
      </c>
      <c r="M115" s="132">
        <v>0</v>
      </c>
      <c r="N115" s="133">
        <v>0</v>
      </c>
      <c r="O115" s="134">
        <v>0</v>
      </c>
      <c r="P115" s="132">
        <v>0</v>
      </c>
      <c r="Q115" s="133">
        <v>0</v>
      </c>
      <c r="R115" s="134">
        <v>0</v>
      </c>
      <c r="S115" s="132">
        <v>0</v>
      </c>
      <c r="T115" s="133">
        <v>0</v>
      </c>
      <c r="U115" s="134">
        <v>0</v>
      </c>
    </row>
    <row r="116" spans="1:21" s="52" customFormat="1" ht="18" customHeight="1" x14ac:dyDescent="0.3">
      <c r="A116" s="50"/>
      <c r="B116" s="39" t="s">
        <v>68</v>
      </c>
      <c r="C116" s="51"/>
      <c r="D116" s="130">
        <v>1.1111325193269295E-9</v>
      </c>
      <c r="E116" s="131">
        <v>0</v>
      </c>
      <c r="F116" s="129">
        <v>-1.1111325193269295E-9</v>
      </c>
      <c r="G116" s="130">
        <v>2.7778135347489297E-10</v>
      </c>
      <c r="H116" s="131">
        <v>0</v>
      </c>
      <c r="I116" s="129">
        <v>-2.7778135347489297E-10</v>
      </c>
      <c r="J116" s="130">
        <v>0</v>
      </c>
      <c r="K116" s="131">
        <v>0</v>
      </c>
      <c r="L116" s="129">
        <v>0</v>
      </c>
      <c r="M116" s="130">
        <v>0</v>
      </c>
      <c r="N116" s="131">
        <v>0</v>
      </c>
      <c r="O116" s="129">
        <v>0</v>
      </c>
      <c r="P116" s="130">
        <v>0</v>
      </c>
      <c r="Q116" s="131">
        <v>0</v>
      </c>
      <c r="R116" s="129">
        <v>0</v>
      </c>
      <c r="S116" s="130">
        <v>1.388912096444983E-9</v>
      </c>
      <c r="T116" s="131">
        <v>0</v>
      </c>
      <c r="U116" s="129">
        <v>-1.388912096444983E-9</v>
      </c>
    </row>
    <row r="117" spans="1:21" s="63" customFormat="1" ht="18" customHeight="1" x14ac:dyDescent="0.3">
      <c r="A117" s="61"/>
      <c r="B117" s="40" t="s">
        <v>19</v>
      </c>
      <c r="C117" s="62"/>
      <c r="D117" s="157">
        <v>0</v>
      </c>
      <c r="E117" s="158">
        <v>0</v>
      </c>
      <c r="F117" s="134">
        <v>0</v>
      </c>
      <c r="G117" s="157">
        <v>0</v>
      </c>
      <c r="H117" s="158">
        <v>0</v>
      </c>
      <c r="I117" s="134">
        <v>0</v>
      </c>
      <c r="J117" s="157">
        <v>0</v>
      </c>
      <c r="K117" s="158">
        <v>0</v>
      </c>
      <c r="L117" s="134">
        <v>0</v>
      </c>
      <c r="M117" s="157">
        <v>0</v>
      </c>
      <c r="N117" s="158">
        <v>0</v>
      </c>
      <c r="O117" s="134">
        <v>0</v>
      </c>
      <c r="P117" s="157">
        <v>0</v>
      </c>
      <c r="Q117" s="158">
        <v>0</v>
      </c>
      <c r="R117" s="134">
        <v>0</v>
      </c>
      <c r="S117" s="157">
        <v>0</v>
      </c>
      <c r="T117" s="158">
        <v>0</v>
      </c>
      <c r="U117" s="134">
        <v>0</v>
      </c>
    </row>
    <row r="118" spans="1:21" s="63" customFormat="1" ht="18" customHeight="1" x14ac:dyDescent="0.3">
      <c r="A118" s="61"/>
      <c r="B118" s="40" t="s">
        <v>27</v>
      </c>
      <c r="C118" s="62"/>
      <c r="D118" s="157">
        <v>24.899832</v>
      </c>
      <c r="E118" s="158">
        <v>12.62517326</v>
      </c>
      <c r="F118" s="134">
        <v>-12.27465874</v>
      </c>
      <c r="G118" s="157">
        <v>6.2249579999999991</v>
      </c>
      <c r="H118" s="158">
        <v>3.1562933199999996</v>
      </c>
      <c r="I118" s="134">
        <v>-3.0686646799999995</v>
      </c>
      <c r="J118" s="157">
        <v>0</v>
      </c>
      <c r="K118" s="158">
        <v>0</v>
      </c>
      <c r="L118" s="134">
        <v>0</v>
      </c>
      <c r="M118" s="157">
        <v>0</v>
      </c>
      <c r="N118" s="158">
        <v>0</v>
      </c>
      <c r="O118" s="134">
        <v>0</v>
      </c>
      <c r="P118" s="157">
        <v>0</v>
      </c>
      <c r="Q118" s="158">
        <v>0</v>
      </c>
      <c r="R118" s="134">
        <v>0</v>
      </c>
      <c r="S118" s="157">
        <v>31.124789999999997</v>
      </c>
      <c r="T118" s="158">
        <v>15.78146658</v>
      </c>
      <c r="U118" s="134">
        <v>-15.343323419999997</v>
      </c>
    </row>
    <row r="119" spans="1:21" s="63" customFormat="1" ht="18" customHeight="1" x14ac:dyDescent="0.3">
      <c r="A119" s="61"/>
      <c r="B119" s="40" t="s">
        <v>28</v>
      </c>
      <c r="C119" s="62"/>
      <c r="D119" s="157">
        <v>18.833282361111134</v>
      </c>
      <c r="E119" s="158">
        <v>11.333333339999999</v>
      </c>
      <c r="F119" s="134">
        <v>-7.499949021111135</v>
      </c>
      <c r="G119" s="157">
        <v>4.7083205902777827</v>
      </c>
      <c r="H119" s="158">
        <v>2.8333333299999999</v>
      </c>
      <c r="I119" s="134">
        <v>-1.8749872602777828</v>
      </c>
      <c r="J119" s="157">
        <v>0</v>
      </c>
      <c r="K119" s="158">
        <v>0</v>
      </c>
      <c r="L119" s="134">
        <v>0</v>
      </c>
      <c r="M119" s="157">
        <v>0</v>
      </c>
      <c r="N119" s="158">
        <v>0</v>
      </c>
      <c r="O119" s="134">
        <v>0</v>
      </c>
      <c r="P119" s="157">
        <v>0</v>
      </c>
      <c r="Q119" s="158">
        <v>0</v>
      </c>
      <c r="R119" s="134">
        <v>0</v>
      </c>
      <c r="S119" s="157">
        <v>23.541602951388917</v>
      </c>
      <c r="T119" s="158">
        <v>14.16666667</v>
      </c>
      <c r="U119" s="134">
        <v>-9.3749362813889174</v>
      </c>
    </row>
    <row r="120" spans="1:21" s="63" customFormat="1" ht="18" customHeight="1" x14ac:dyDescent="0.3">
      <c r="A120" s="61"/>
      <c r="B120" s="40" t="s">
        <v>29</v>
      </c>
      <c r="C120" s="62"/>
      <c r="D120" s="157">
        <v>-43.733114360000002</v>
      </c>
      <c r="E120" s="158">
        <v>-23.9585066</v>
      </c>
      <c r="F120" s="134">
        <v>19.774607760000002</v>
      </c>
      <c r="G120" s="157">
        <v>-10.93327859</v>
      </c>
      <c r="H120" s="158">
        <v>-5.9896266499999999</v>
      </c>
      <c r="I120" s="134">
        <v>4.9436519400000005</v>
      </c>
      <c r="J120" s="157">
        <v>0</v>
      </c>
      <c r="K120" s="158">
        <v>0</v>
      </c>
      <c r="L120" s="134">
        <v>0</v>
      </c>
      <c r="M120" s="157">
        <v>0</v>
      </c>
      <c r="N120" s="158">
        <v>0</v>
      </c>
      <c r="O120" s="134">
        <v>0</v>
      </c>
      <c r="P120" s="157">
        <v>0</v>
      </c>
      <c r="Q120" s="158">
        <v>0</v>
      </c>
      <c r="R120" s="134">
        <v>0</v>
      </c>
      <c r="S120" s="157">
        <v>-54.666392950000002</v>
      </c>
      <c r="T120" s="158">
        <v>-29.948133249999998</v>
      </c>
      <c r="U120" s="134">
        <v>24.718259700000004</v>
      </c>
    </row>
    <row r="121" spans="1:21" s="52" customFormat="1" ht="18" customHeight="1" x14ac:dyDescent="0.3">
      <c r="A121" s="50"/>
      <c r="B121" s="23"/>
      <c r="C121" s="51"/>
      <c r="D121" s="140">
        <v>37.625000001111133</v>
      </c>
      <c r="E121" s="141">
        <v>37.665061729999998</v>
      </c>
      <c r="F121" s="142">
        <v>4.0061728888865389E-2</v>
      </c>
      <c r="G121" s="140">
        <v>2.7778135347489297E-10</v>
      </c>
      <c r="H121" s="141">
        <v>0</v>
      </c>
      <c r="I121" s="142">
        <v>-2.7778135347489297E-10</v>
      </c>
      <c r="J121" s="140">
        <v>0</v>
      </c>
      <c r="K121" s="141">
        <v>0</v>
      </c>
      <c r="L121" s="142">
        <v>0</v>
      </c>
      <c r="M121" s="140">
        <v>0</v>
      </c>
      <c r="N121" s="141">
        <v>0</v>
      </c>
      <c r="O121" s="142">
        <v>0</v>
      </c>
      <c r="P121" s="140">
        <v>0</v>
      </c>
      <c r="Q121" s="141">
        <v>0</v>
      </c>
      <c r="R121" s="142">
        <v>0</v>
      </c>
      <c r="S121" s="140">
        <v>37.625000001388912</v>
      </c>
      <c r="T121" s="141">
        <v>37.665061729999998</v>
      </c>
      <c r="U121" s="142">
        <v>4.0061728611085812E-2</v>
      </c>
    </row>
    <row r="122" spans="1:21" s="52" customFormat="1" ht="15" customHeight="1" x14ac:dyDescent="0.3">
      <c r="A122" s="50"/>
      <c r="B122" s="23"/>
      <c r="C122" s="51"/>
      <c r="D122" s="64"/>
      <c r="E122" s="65"/>
      <c r="F122" s="66"/>
      <c r="G122" s="64"/>
      <c r="H122" s="65"/>
      <c r="I122" s="66"/>
      <c r="J122" s="64"/>
      <c r="K122" s="65"/>
      <c r="L122" s="66"/>
      <c r="M122" s="64"/>
      <c r="N122" s="65"/>
      <c r="O122" s="66"/>
      <c r="P122" s="64"/>
      <c r="Q122" s="65"/>
      <c r="R122" s="66"/>
      <c r="S122" s="64"/>
      <c r="T122" s="65"/>
      <c r="U122" s="66"/>
    </row>
    <row r="123" spans="1:21" s="52" customFormat="1" ht="18" customHeight="1" x14ac:dyDescent="0.3">
      <c r="A123" s="50"/>
      <c r="B123" s="21" t="s">
        <v>30</v>
      </c>
      <c r="C123" s="51"/>
      <c r="D123" s="50"/>
      <c r="E123" s="53"/>
      <c r="F123" s="54"/>
      <c r="G123" s="50"/>
      <c r="H123" s="53"/>
      <c r="I123" s="54"/>
      <c r="J123" s="50"/>
      <c r="K123" s="53"/>
      <c r="L123" s="54"/>
      <c r="M123" s="50"/>
      <c r="N123" s="53"/>
      <c r="O123" s="54"/>
      <c r="P123" s="50"/>
      <c r="Q123" s="53"/>
      <c r="R123" s="54"/>
      <c r="S123" s="50"/>
      <c r="T123" s="53"/>
      <c r="U123" s="54"/>
    </row>
    <row r="124" spans="1:21" s="52" customFormat="1" ht="18" customHeight="1" x14ac:dyDescent="0.3">
      <c r="A124" s="50"/>
      <c r="B124" s="38" t="s">
        <v>31</v>
      </c>
      <c r="C124" s="51"/>
      <c r="D124" s="127">
        <v>0</v>
      </c>
      <c r="E124" s="128">
        <v>0</v>
      </c>
      <c r="F124" s="129">
        <v>0</v>
      </c>
      <c r="G124" s="127">
        <v>0</v>
      </c>
      <c r="H124" s="128">
        <v>0</v>
      </c>
      <c r="I124" s="129">
        <v>0</v>
      </c>
      <c r="J124" s="127">
        <v>0</v>
      </c>
      <c r="K124" s="128">
        <v>0</v>
      </c>
      <c r="L124" s="129">
        <v>0</v>
      </c>
      <c r="M124" s="127">
        <v>0</v>
      </c>
      <c r="N124" s="128">
        <v>0</v>
      </c>
      <c r="O124" s="129">
        <v>0</v>
      </c>
      <c r="P124" s="127">
        <v>0</v>
      </c>
      <c r="Q124" s="128">
        <v>0</v>
      </c>
      <c r="R124" s="129">
        <v>0</v>
      </c>
      <c r="S124" s="127">
        <v>0</v>
      </c>
      <c r="T124" s="128">
        <v>0</v>
      </c>
      <c r="U124" s="129">
        <v>0</v>
      </c>
    </row>
    <row r="125" spans="1:21" s="52" customFormat="1" ht="18" customHeight="1" x14ac:dyDescent="0.3">
      <c r="A125" s="50"/>
      <c r="B125" s="38" t="s">
        <v>32</v>
      </c>
      <c r="C125" s="51"/>
      <c r="D125" s="135"/>
      <c r="E125" s="136"/>
      <c r="F125" s="137"/>
      <c r="G125" s="135"/>
      <c r="H125" s="136"/>
      <c r="I125" s="137"/>
      <c r="J125" s="135"/>
      <c r="K125" s="136"/>
      <c r="L125" s="137"/>
      <c r="M125" s="135"/>
      <c r="N125" s="136"/>
      <c r="O125" s="137"/>
      <c r="P125" s="135"/>
      <c r="Q125" s="136"/>
      <c r="R125" s="137"/>
      <c r="S125" s="135"/>
      <c r="T125" s="136"/>
      <c r="U125" s="137"/>
    </row>
    <row r="126" spans="1:21" s="52" customFormat="1" ht="18" hidden="1" customHeight="1" x14ac:dyDescent="0.3">
      <c r="A126" s="50"/>
      <c r="B126" s="82"/>
      <c r="C126" s="83"/>
      <c r="D126" s="138">
        <v>0</v>
      </c>
      <c r="E126" s="139">
        <v>0</v>
      </c>
      <c r="F126" s="116">
        <v>0</v>
      </c>
      <c r="G126" s="138">
        <v>0</v>
      </c>
      <c r="H126" s="139">
        <v>0</v>
      </c>
      <c r="I126" s="116">
        <v>0</v>
      </c>
      <c r="J126" s="138">
        <v>0</v>
      </c>
      <c r="K126" s="139">
        <v>0</v>
      </c>
      <c r="L126" s="116">
        <v>0</v>
      </c>
      <c r="M126" s="138">
        <v>0</v>
      </c>
      <c r="N126" s="139">
        <v>0</v>
      </c>
      <c r="O126" s="116">
        <v>0</v>
      </c>
      <c r="P126" s="138">
        <v>0</v>
      </c>
      <c r="Q126" s="139">
        <v>0</v>
      </c>
      <c r="R126" s="116">
        <v>0</v>
      </c>
      <c r="S126" s="138">
        <v>0</v>
      </c>
      <c r="T126" s="139">
        <v>0</v>
      </c>
      <c r="U126" s="116">
        <v>0</v>
      </c>
    </row>
    <row r="127" spans="1:21" s="52" customFormat="1" ht="18" hidden="1" customHeight="1" x14ac:dyDescent="0.3">
      <c r="A127" s="50"/>
      <c r="B127" s="82"/>
      <c r="C127" s="83"/>
      <c r="D127" s="138">
        <v>0</v>
      </c>
      <c r="E127" s="139">
        <v>0</v>
      </c>
      <c r="F127" s="116">
        <v>0</v>
      </c>
      <c r="G127" s="138">
        <v>0</v>
      </c>
      <c r="H127" s="139">
        <v>0</v>
      </c>
      <c r="I127" s="116">
        <v>0</v>
      </c>
      <c r="J127" s="138">
        <v>0</v>
      </c>
      <c r="K127" s="139">
        <v>0</v>
      </c>
      <c r="L127" s="116">
        <v>0</v>
      </c>
      <c r="M127" s="138">
        <v>0</v>
      </c>
      <c r="N127" s="139">
        <v>0</v>
      </c>
      <c r="O127" s="116">
        <v>0</v>
      </c>
      <c r="P127" s="138">
        <v>0</v>
      </c>
      <c r="Q127" s="139">
        <v>0</v>
      </c>
      <c r="R127" s="116">
        <v>0</v>
      </c>
      <c r="S127" s="138">
        <v>0</v>
      </c>
      <c r="T127" s="139">
        <v>0</v>
      </c>
      <c r="U127" s="116">
        <v>0</v>
      </c>
    </row>
    <row r="128" spans="1:21" s="52" customFormat="1" ht="18" hidden="1" customHeight="1" x14ac:dyDescent="0.3">
      <c r="A128" s="50"/>
      <c r="B128" s="82"/>
      <c r="C128" s="83"/>
      <c r="D128" s="138">
        <v>0</v>
      </c>
      <c r="E128" s="139">
        <v>0</v>
      </c>
      <c r="F128" s="116">
        <v>0</v>
      </c>
      <c r="G128" s="138">
        <v>0</v>
      </c>
      <c r="H128" s="139">
        <v>0</v>
      </c>
      <c r="I128" s="116">
        <v>0</v>
      </c>
      <c r="J128" s="138">
        <v>0</v>
      </c>
      <c r="K128" s="139">
        <v>0</v>
      </c>
      <c r="L128" s="116">
        <v>0</v>
      </c>
      <c r="M128" s="138">
        <v>0</v>
      </c>
      <c r="N128" s="139">
        <v>0</v>
      </c>
      <c r="O128" s="116">
        <v>0</v>
      </c>
      <c r="P128" s="138">
        <v>0</v>
      </c>
      <c r="Q128" s="139">
        <v>0</v>
      </c>
      <c r="R128" s="116">
        <v>0</v>
      </c>
      <c r="S128" s="138">
        <v>0</v>
      </c>
      <c r="T128" s="139">
        <v>0</v>
      </c>
      <c r="U128" s="116">
        <v>0</v>
      </c>
    </row>
    <row r="129" spans="1:21" s="52" customFormat="1" ht="18" customHeight="1" x14ac:dyDescent="0.3">
      <c r="A129" s="50"/>
      <c r="B129" s="23" t="s">
        <v>33</v>
      </c>
      <c r="C129" s="51"/>
      <c r="D129" s="127">
        <v>0</v>
      </c>
      <c r="E129" s="128">
        <v>0</v>
      </c>
      <c r="F129" s="129">
        <v>0</v>
      </c>
      <c r="G129" s="127">
        <v>0</v>
      </c>
      <c r="H129" s="128">
        <v>0</v>
      </c>
      <c r="I129" s="129">
        <v>0</v>
      </c>
      <c r="J129" s="127">
        <v>0</v>
      </c>
      <c r="K129" s="128">
        <v>0</v>
      </c>
      <c r="L129" s="129">
        <v>0</v>
      </c>
      <c r="M129" s="127">
        <v>0</v>
      </c>
      <c r="N129" s="128">
        <v>0</v>
      </c>
      <c r="O129" s="129">
        <v>0</v>
      </c>
      <c r="P129" s="127">
        <v>0</v>
      </c>
      <c r="Q129" s="128">
        <v>0</v>
      </c>
      <c r="R129" s="129">
        <v>0</v>
      </c>
      <c r="S129" s="127">
        <v>0</v>
      </c>
      <c r="T129" s="128">
        <v>0</v>
      </c>
      <c r="U129" s="129">
        <v>0</v>
      </c>
    </row>
    <row r="130" spans="1:21" s="52" customFormat="1" ht="18" customHeight="1" x14ac:dyDescent="0.3">
      <c r="A130" s="50"/>
      <c r="B130" s="23" t="s">
        <v>34</v>
      </c>
      <c r="C130" s="51"/>
      <c r="D130" s="127">
        <v>0</v>
      </c>
      <c r="E130" s="128">
        <v>0</v>
      </c>
      <c r="F130" s="129">
        <v>0</v>
      </c>
      <c r="G130" s="127">
        <v>2.8959480000000002</v>
      </c>
      <c r="H130" s="128">
        <v>0</v>
      </c>
      <c r="I130" s="129">
        <v>-2.8959480000000002</v>
      </c>
      <c r="J130" s="127">
        <v>0</v>
      </c>
      <c r="K130" s="128">
        <v>0</v>
      </c>
      <c r="L130" s="129">
        <v>0</v>
      </c>
      <c r="M130" s="127">
        <v>0</v>
      </c>
      <c r="N130" s="128">
        <v>0</v>
      </c>
      <c r="O130" s="129">
        <v>0</v>
      </c>
      <c r="P130" s="127">
        <v>0</v>
      </c>
      <c r="Q130" s="128">
        <v>0</v>
      </c>
      <c r="R130" s="129">
        <v>0</v>
      </c>
      <c r="S130" s="127">
        <v>2.8959480000000002</v>
      </c>
      <c r="T130" s="128">
        <v>0</v>
      </c>
      <c r="U130" s="129">
        <v>-2.8959480000000002</v>
      </c>
    </row>
    <row r="131" spans="1:21" s="52" customFormat="1" ht="18" customHeight="1" x14ac:dyDescent="0.3">
      <c r="A131" s="50"/>
      <c r="B131" s="23" t="s">
        <v>35</v>
      </c>
      <c r="C131" s="51"/>
      <c r="D131" s="127">
        <v>0</v>
      </c>
      <c r="E131" s="128">
        <v>0</v>
      </c>
      <c r="F131" s="129">
        <v>0</v>
      </c>
      <c r="G131" s="127">
        <v>0</v>
      </c>
      <c r="H131" s="128">
        <v>0</v>
      </c>
      <c r="I131" s="129">
        <v>0</v>
      </c>
      <c r="J131" s="127">
        <v>0</v>
      </c>
      <c r="K131" s="128">
        <v>0</v>
      </c>
      <c r="L131" s="129">
        <v>0</v>
      </c>
      <c r="M131" s="127">
        <v>0</v>
      </c>
      <c r="N131" s="128">
        <v>0</v>
      </c>
      <c r="O131" s="129">
        <v>0</v>
      </c>
      <c r="P131" s="127">
        <v>0</v>
      </c>
      <c r="Q131" s="128">
        <v>0</v>
      </c>
      <c r="R131" s="129">
        <v>0</v>
      </c>
      <c r="S131" s="127">
        <v>0</v>
      </c>
      <c r="T131" s="128">
        <v>0</v>
      </c>
      <c r="U131" s="129">
        <v>0</v>
      </c>
    </row>
    <row r="132" spans="1:21" s="52" customFormat="1" ht="18" customHeight="1" x14ac:dyDescent="0.3">
      <c r="A132" s="50"/>
      <c r="B132" s="23" t="s">
        <v>36</v>
      </c>
      <c r="C132" s="51"/>
      <c r="D132" s="127">
        <v>0</v>
      </c>
      <c r="E132" s="128">
        <v>0</v>
      </c>
      <c r="F132" s="129">
        <v>0</v>
      </c>
      <c r="G132" s="127">
        <v>1.8355630000000001</v>
      </c>
      <c r="H132" s="128">
        <v>1.8355630000000001</v>
      </c>
      <c r="I132" s="129">
        <v>0</v>
      </c>
      <c r="J132" s="127">
        <v>0</v>
      </c>
      <c r="K132" s="128">
        <v>0</v>
      </c>
      <c r="L132" s="129">
        <v>0</v>
      </c>
      <c r="M132" s="127">
        <v>0</v>
      </c>
      <c r="N132" s="128">
        <v>0</v>
      </c>
      <c r="O132" s="129">
        <v>0</v>
      </c>
      <c r="P132" s="127">
        <v>0</v>
      </c>
      <c r="Q132" s="128">
        <v>0</v>
      </c>
      <c r="R132" s="129">
        <v>0</v>
      </c>
      <c r="S132" s="127">
        <v>1.8355630000000001</v>
      </c>
      <c r="T132" s="128">
        <v>1.8355630000000001</v>
      </c>
      <c r="U132" s="129">
        <v>0</v>
      </c>
    </row>
    <row r="133" spans="1:21" s="52" customFormat="1" ht="18" customHeight="1" x14ac:dyDescent="0.3">
      <c r="A133" s="50"/>
      <c r="B133" s="23" t="s">
        <v>37</v>
      </c>
      <c r="C133" s="51"/>
      <c r="D133" s="127">
        <v>0</v>
      </c>
      <c r="E133" s="128">
        <v>0</v>
      </c>
      <c r="F133" s="129">
        <v>0</v>
      </c>
      <c r="G133" s="127">
        <v>9.5069000000000001E-2</v>
      </c>
      <c r="H133" s="128">
        <v>9.5069000000000001E-2</v>
      </c>
      <c r="I133" s="129">
        <v>0</v>
      </c>
      <c r="J133" s="127">
        <v>0</v>
      </c>
      <c r="K133" s="128">
        <v>0</v>
      </c>
      <c r="L133" s="129">
        <v>0</v>
      </c>
      <c r="M133" s="127">
        <v>0</v>
      </c>
      <c r="N133" s="128">
        <v>0</v>
      </c>
      <c r="O133" s="129">
        <v>0</v>
      </c>
      <c r="P133" s="127">
        <v>0</v>
      </c>
      <c r="Q133" s="128">
        <v>0</v>
      </c>
      <c r="R133" s="129">
        <v>0</v>
      </c>
      <c r="S133" s="127">
        <v>9.5069000000000001E-2</v>
      </c>
      <c r="T133" s="128">
        <v>9.5069000000000001E-2</v>
      </c>
      <c r="U133" s="129">
        <v>0</v>
      </c>
    </row>
    <row r="134" spans="1:21" s="52" customFormat="1" ht="18" customHeight="1" x14ac:dyDescent="0.3">
      <c r="A134" s="50"/>
      <c r="B134" s="23" t="s">
        <v>38</v>
      </c>
      <c r="C134" s="51"/>
      <c r="D134" s="127">
        <v>0</v>
      </c>
      <c r="E134" s="128">
        <v>0</v>
      </c>
      <c r="F134" s="129">
        <v>0</v>
      </c>
      <c r="G134" s="127">
        <v>0</v>
      </c>
      <c r="H134" s="128">
        <v>9.5069000000000001E-2</v>
      </c>
      <c r="I134" s="129">
        <v>9.5069000000000001E-2</v>
      </c>
      <c r="J134" s="127">
        <v>0</v>
      </c>
      <c r="K134" s="128">
        <v>0</v>
      </c>
      <c r="L134" s="129">
        <v>0</v>
      </c>
      <c r="M134" s="127">
        <v>0</v>
      </c>
      <c r="N134" s="128">
        <v>0</v>
      </c>
      <c r="O134" s="129">
        <v>0</v>
      </c>
      <c r="P134" s="127">
        <v>0</v>
      </c>
      <c r="Q134" s="128">
        <v>0</v>
      </c>
      <c r="R134" s="129">
        <v>0</v>
      </c>
      <c r="S134" s="127">
        <v>0</v>
      </c>
      <c r="T134" s="128">
        <v>9.5069000000000001E-2</v>
      </c>
      <c r="U134" s="129">
        <v>9.5069000000000001E-2</v>
      </c>
    </row>
    <row r="135" spans="1:21" s="52" customFormat="1" ht="18" customHeight="1" x14ac:dyDescent="0.3">
      <c r="A135" s="50"/>
      <c r="B135" s="23" t="s">
        <v>39</v>
      </c>
      <c r="C135" s="51"/>
      <c r="D135" s="127">
        <v>0</v>
      </c>
      <c r="E135" s="128">
        <v>0</v>
      </c>
      <c r="F135" s="129">
        <v>0</v>
      </c>
      <c r="G135" s="127">
        <v>0</v>
      </c>
      <c r="H135" s="128">
        <v>3.6565E-2</v>
      </c>
      <c r="I135" s="129">
        <v>3.6565E-2</v>
      </c>
      <c r="J135" s="127">
        <v>0</v>
      </c>
      <c r="K135" s="128">
        <v>0</v>
      </c>
      <c r="L135" s="129">
        <v>0</v>
      </c>
      <c r="M135" s="127">
        <v>0</v>
      </c>
      <c r="N135" s="128">
        <v>0</v>
      </c>
      <c r="O135" s="129">
        <v>0</v>
      </c>
      <c r="P135" s="127">
        <v>0</v>
      </c>
      <c r="Q135" s="128">
        <v>0</v>
      </c>
      <c r="R135" s="129">
        <v>0</v>
      </c>
      <c r="S135" s="127">
        <v>0</v>
      </c>
      <c r="T135" s="128">
        <v>3.6565E-2</v>
      </c>
      <c r="U135" s="129">
        <v>3.6565E-2</v>
      </c>
    </row>
    <row r="136" spans="1:21" s="52" customFormat="1" ht="18" customHeight="1" x14ac:dyDescent="0.3">
      <c r="A136" s="50"/>
      <c r="B136" s="23" t="s">
        <v>40</v>
      </c>
      <c r="C136" s="51"/>
      <c r="D136" s="127">
        <v>0</v>
      </c>
      <c r="E136" s="128">
        <v>0</v>
      </c>
      <c r="F136" s="129">
        <v>0</v>
      </c>
      <c r="G136" s="127">
        <v>1.4626E-2</v>
      </c>
      <c r="H136" s="128">
        <v>0</v>
      </c>
      <c r="I136" s="129">
        <v>-1.4626E-2</v>
      </c>
      <c r="J136" s="127">
        <v>0</v>
      </c>
      <c r="K136" s="128">
        <v>0</v>
      </c>
      <c r="L136" s="129">
        <v>0</v>
      </c>
      <c r="M136" s="127">
        <v>0</v>
      </c>
      <c r="N136" s="128">
        <v>0</v>
      </c>
      <c r="O136" s="129">
        <v>0</v>
      </c>
      <c r="P136" s="127">
        <v>0</v>
      </c>
      <c r="Q136" s="128">
        <v>0</v>
      </c>
      <c r="R136" s="129">
        <v>0</v>
      </c>
      <c r="S136" s="127">
        <v>1.4626E-2</v>
      </c>
      <c r="T136" s="128">
        <v>0</v>
      </c>
      <c r="U136" s="129">
        <v>-1.4626E-2</v>
      </c>
    </row>
    <row r="137" spans="1:21" s="52" customFormat="1" ht="18" customHeight="1" x14ac:dyDescent="0.3">
      <c r="A137" s="50"/>
      <c r="B137" s="38" t="s">
        <v>41</v>
      </c>
      <c r="C137" s="51"/>
      <c r="D137" s="127">
        <v>0</v>
      </c>
      <c r="E137" s="128">
        <v>0</v>
      </c>
      <c r="F137" s="129">
        <v>0</v>
      </c>
      <c r="G137" s="127">
        <v>2.1925070190816395E-2</v>
      </c>
      <c r="H137" s="128">
        <v>0</v>
      </c>
      <c r="I137" s="129">
        <v>-2.1925070190816395E-2</v>
      </c>
      <c r="J137" s="127">
        <v>0</v>
      </c>
      <c r="K137" s="128">
        <v>0</v>
      </c>
      <c r="L137" s="129">
        <v>0</v>
      </c>
      <c r="M137" s="127">
        <v>0</v>
      </c>
      <c r="N137" s="128">
        <v>0</v>
      </c>
      <c r="O137" s="129">
        <v>0</v>
      </c>
      <c r="P137" s="127">
        <v>0</v>
      </c>
      <c r="Q137" s="128">
        <v>0</v>
      </c>
      <c r="R137" s="129">
        <v>0</v>
      </c>
      <c r="S137" s="127">
        <v>2.1925070190816395E-2</v>
      </c>
      <c r="T137" s="128">
        <v>0</v>
      </c>
      <c r="U137" s="129">
        <v>-2.1925070190816395E-2</v>
      </c>
    </row>
    <row r="138" spans="1:21" s="52" customFormat="1" ht="18" customHeight="1" x14ac:dyDescent="0.3">
      <c r="A138" s="50"/>
      <c r="B138" s="57"/>
      <c r="C138" s="51"/>
      <c r="D138" s="140">
        <v>0</v>
      </c>
      <c r="E138" s="141">
        <v>0</v>
      </c>
      <c r="F138" s="142">
        <v>0</v>
      </c>
      <c r="G138" s="140">
        <v>4.8631310701908159</v>
      </c>
      <c r="H138" s="141">
        <v>2.0622660000000002</v>
      </c>
      <c r="I138" s="142">
        <v>-2.8008650701908158</v>
      </c>
      <c r="J138" s="140">
        <v>0</v>
      </c>
      <c r="K138" s="141">
        <v>0</v>
      </c>
      <c r="L138" s="142">
        <v>0</v>
      </c>
      <c r="M138" s="140">
        <v>0</v>
      </c>
      <c r="N138" s="141">
        <v>0</v>
      </c>
      <c r="O138" s="142">
        <v>0</v>
      </c>
      <c r="P138" s="140">
        <v>0</v>
      </c>
      <c r="Q138" s="141">
        <v>0</v>
      </c>
      <c r="R138" s="142">
        <v>0</v>
      </c>
      <c r="S138" s="140">
        <v>4.8631310701908159</v>
      </c>
      <c r="T138" s="141">
        <v>2.0622660000000002</v>
      </c>
      <c r="U138" s="142">
        <v>-2.8008650701908158</v>
      </c>
    </row>
    <row r="139" spans="1:21" s="52" customFormat="1" ht="15" customHeight="1" x14ac:dyDescent="0.3">
      <c r="A139" s="50"/>
      <c r="B139" s="57"/>
      <c r="C139" s="51"/>
      <c r="D139" s="143"/>
      <c r="E139" s="144"/>
      <c r="F139" s="145"/>
      <c r="G139" s="143"/>
      <c r="H139" s="144"/>
      <c r="I139" s="145"/>
      <c r="J139" s="143"/>
      <c r="K139" s="144"/>
      <c r="L139" s="145"/>
      <c r="M139" s="143"/>
      <c r="N139" s="144"/>
      <c r="O139" s="145"/>
      <c r="P139" s="143"/>
      <c r="Q139" s="144"/>
      <c r="R139" s="145"/>
      <c r="S139" s="143"/>
      <c r="T139" s="144"/>
      <c r="U139" s="145"/>
    </row>
    <row r="140" spans="1:21" s="52" customFormat="1" ht="18" customHeight="1" x14ac:dyDescent="0.3">
      <c r="A140" s="50"/>
      <c r="B140" s="21" t="s">
        <v>57</v>
      </c>
      <c r="C140" s="51"/>
      <c r="D140" s="140">
        <v>0</v>
      </c>
      <c r="E140" s="141">
        <v>0</v>
      </c>
      <c r="F140" s="142">
        <v>0</v>
      </c>
      <c r="G140" s="140">
        <v>0</v>
      </c>
      <c r="H140" s="141">
        <v>0</v>
      </c>
      <c r="I140" s="142">
        <v>0</v>
      </c>
      <c r="J140" s="140">
        <v>0</v>
      </c>
      <c r="K140" s="141">
        <v>0</v>
      </c>
      <c r="L140" s="142">
        <v>0</v>
      </c>
      <c r="M140" s="140">
        <v>0</v>
      </c>
      <c r="N140" s="141">
        <v>0</v>
      </c>
      <c r="O140" s="142">
        <v>0</v>
      </c>
      <c r="P140" s="140">
        <v>0</v>
      </c>
      <c r="Q140" s="141">
        <v>0</v>
      </c>
      <c r="R140" s="142">
        <v>0</v>
      </c>
      <c r="S140" s="140">
        <v>0</v>
      </c>
      <c r="T140" s="141">
        <v>0</v>
      </c>
      <c r="U140" s="142">
        <v>0</v>
      </c>
    </row>
    <row r="141" spans="1:21" s="52" customFormat="1" ht="15" customHeight="1" x14ac:dyDescent="0.3">
      <c r="A141" s="50"/>
      <c r="B141" s="57"/>
      <c r="C141" s="51"/>
      <c r="D141" s="143"/>
      <c r="E141" s="144"/>
      <c r="F141" s="145"/>
      <c r="G141" s="143"/>
      <c r="H141" s="144"/>
      <c r="I141" s="145"/>
      <c r="J141" s="143"/>
      <c r="K141" s="144"/>
      <c r="L141" s="145"/>
      <c r="M141" s="143"/>
      <c r="N141" s="144"/>
      <c r="O141" s="145"/>
      <c r="P141" s="143"/>
      <c r="Q141" s="144"/>
      <c r="R141" s="145"/>
      <c r="S141" s="143"/>
      <c r="T141" s="144"/>
      <c r="U141" s="145"/>
    </row>
    <row r="142" spans="1:21" s="52" customFormat="1" ht="18" customHeight="1" x14ac:dyDescent="0.3">
      <c r="A142" s="50"/>
      <c r="B142" s="78" t="s">
        <v>42</v>
      </c>
      <c r="C142" s="51"/>
      <c r="D142" s="149">
        <v>190.87862257498062</v>
      </c>
      <c r="E142" s="150">
        <v>166.67106878999999</v>
      </c>
      <c r="F142" s="151">
        <v>-24.207553784980632</v>
      </c>
      <c r="G142" s="149">
        <v>28.292652649527486</v>
      </c>
      <c r="H142" s="150">
        <v>28.211173030000005</v>
      </c>
      <c r="I142" s="151">
        <v>-8.1479619527481617E-2</v>
      </c>
      <c r="J142" s="149">
        <v>0</v>
      </c>
      <c r="K142" s="150">
        <v>0</v>
      </c>
      <c r="L142" s="151">
        <v>0</v>
      </c>
      <c r="M142" s="149">
        <v>0</v>
      </c>
      <c r="N142" s="150">
        <v>0</v>
      </c>
      <c r="O142" s="151">
        <v>0</v>
      </c>
      <c r="P142" s="149">
        <v>43.752603763897199</v>
      </c>
      <c r="Q142" s="150">
        <v>49.228936570000002</v>
      </c>
      <c r="R142" s="151">
        <v>5.4763328061028034</v>
      </c>
      <c r="S142" s="149">
        <v>262.92387898840531</v>
      </c>
      <c r="T142" s="150">
        <v>244.11117838999999</v>
      </c>
      <c r="U142" s="151">
        <v>-18.812700598405314</v>
      </c>
    </row>
    <row r="143" spans="1:21" s="52" customFormat="1" ht="15" customHeight="1" x14ac:dyDescent="0.3">
      <c r="A143" s="50"/>
      <c r="B143" s="57"/>
      <c r="C143" s="51"/>
      <c r="D143" s="50"/>
      <c r="E143" s="53"/>
      <c r="F143" s="54"/>
      <c r="G143" s="50"/>
      <c r="H143" s="53"/>
      <c r="I143" s="54"/>
      <c r="J143" s="50"/>
      <c r="K143" s="53"/>
      <c r="L143" s="54"/>
      <c r="M143" s="50"/>
      <c r="N143" s="53"/>
      <c r="O143" s="54"/>
      <c r="P143" s="50"/>
      <c r="Q143" s="53"/>
      <c r="R143" s="54"/>
      <c r="S143" s="50"/>
      <c r="T143" s="53"/>
      <c r="U143" s="54"/>
    </row>
    <row r="144" spans="1:21" s="52" customFormat="1" ht="18" customHeight="1" x14ac:dyDescent="0.3">
      <c r="A144" s="50"/>
      <c r="B144" s="21" t="s">
        <v>43</v>
      </c>
      <c r="C144" s="51"/>
      <c r="D144" s="50"/>
      <c r="E144" s="53"/>
      <c r="F144" s="54"/>
      <c r="G144" s="50"/>
      <c r="H144" s="53"/>
      <c r="I144" s="54"/>
      <c r="J144" s="50"/>
      <c r="K144" s="53"/>
      <c r="L144" s="54"/>
      <c r="M144" s="50"/>
      <c r="N144" s="53"/>
      <c r="O144" s="54"/>
      <c r="P144" s="50"/>
      <c r="Q144" s="53"/>
      <c r="R144" s="54"/>
      <c r="S144" s="50"/>
      <c r="T144" s="53"/>
      <c r="U144" s="54"/>
    </row>
    <row r="145" spans="1:23" s="52" customFormat="1" ht="18" customHeight="1" x14ac:dyDescent="0.3">
      <c r="A145" s="50"/>
      <c r="B145" s="79" t="s">
        <v>44</v>
      </c>
      <c r="C145" s="51"/>
      <c r="D145" s="130">
        <v>0</v>
      </c>
      <c r="E145" s="131">
        <v>0</v>
      </c>
      <c r="F145" s="129">
        <v>0</v>
      </c>
      <c r="G145" s="130">
        <v>0</v>
      </c>
      <c r="H145" s="131">
        <v>0</v>
      </c>
      <c r="I145" s="129">
        <v>0</v>
      </c>
      <c r="J145" s="130">
        <v>0</v>
      </c>
      <c r="K145" s="131">
        <v>0</v>
      </c>
      <c r="L145" s="129">
        <v>0</v>
      </c>
      <c r="M145" s="130">
        <v>43</v>
      </c>
      <c r="N145" s="131">
        <v>43</v>
      </c>
      <c r="O145" s="129">
        <v>0</v>
      </c>
      <c r="P145" s="130">
        <v>0</v>
      </c>
      <c r="Q145" s="131">
        <v>0</v>
      </c>
      <c r="R145" s="129">
        <v>0</v>
      </c>
      <c r="S145" s="130">
        <v>43</v>
      </c>
      <c r="T145" s="131">
        <v>43</v>
      </c>
      <c r="U145" s="129">
        <v>0</v>
      </c>
    </row>
    <row r="146" spans="1:23" s="52" customFormat="1" ht="18" customHeight="1" x14ac:dyDescent="0.3">
      <c r="A146" s="50"/>
      <c r="B146" s="79" t="s">
        <v>45</v>
      </c>
      <c r="C146" s="51"/>
      <c r="D146" s="130">
        <v>0</v>
      </c>
      <c r="E146" s="131">
        <v>0</v>
      </c>
      <c r="F146" s="129">
        <v>0</v>
      </c>
      <c r="G146" s="130">
        <v>0</v>
      </c>
      <c r="H146" s="131">
        <v>0</v>
      </c>
      <c r="I146" s="129">
        <v>0</v>
      </c>
      <c r="J146" s="130">
        <v>0</v>
      </c>
      <c r="K146" s="131">
        <v>0</v>
      </c>
      <c r="L146" s="129">
        <v>0</v>
      </c>
      <c r="M146" s="130">
        <v>0</v>
      </c>
      <c r="N146" s="131">
        <v>0</v>
      </c>
      <c r="O146" s="129">
        <v>0</v>
      </c>
      <c r="P146" s="130">
        <v>0</v>
      </c>
      <c r="Q146" s="131">
        <v>0</v>
      </c>
      <c r="R146" s="129">
        <v>0</v>
      </c>
      <c r="S146" s="130">
        <v>0</v>
      </c>
      <c r="T146" s="131">
        <v>0</v>
      </c>
      <c r="U146" s="129">
        <v>0</v>
      </c>
    </row>
    <row r="147" spans="1:23" s="52" customFormat="1" ht="18" customHeight="1" x14ac:dyDescent="0.3">
      <c r="A147" s="50"/>
      <c r="B147" s="79" t="s">
        <v>46</v>
      </c>
      <c r="C147" s="51"/>
      <c r="D147" s="130">
        <v>0</v>
      </c>
      <c r="E147" s="131">
        <v>0</v>
      </c>
      <c r="F147" s="129">
        <v>0</v>
      </c>
      <c r="G147" s="130">
        <v>14.54521145096591</v>
      </c>
      <c r="H147" s="131">
        <v>12.673999970000001</v>
      </c>
      <c r="I147" s="129">
        <v>-1.8712114809659095</v>
      </c>
      <c r="J147" s="130">
        <v>0</v>
      </c>
      <c r="K147" s="131">
        <v>0</v>
      </c>
      <c r="L147" s="129">
        <v>0</v>
      </c>
      <c r="M147" s="130">
        <v>0</v>
      </c>
      <c r="N147" s="131">
        <v>0</v>
      </c>
      <c r="O147" s="129">
        <v>0</v>
      </c>
      <c r="P147" s="130">
        <v>0</v>
      </c>
      <c r="Q147" s="131">
        <v>0</v>
      </c>
      <c r="R147" s="129">
        <v>0</v>
      </c>
      <c r="S147" s="130">
        <v>14.54521145096591</v>
      </c>
      <c r="T147" s="131">
        <v>12.673999970000001</v>
      </c>
      <c r="U147" s="129">
        <v>-1.8712114809659095</v>
      </c>
    </row>
    <row r="148" spans="1:23" s="52" customFormat="1" ht="18" customHeight="1" x14ac:dyDescent="0.3">
      <c r="A148" s="50"/>
      <c r="B148" s="57"/>
      <c r="C148" s="51"/>
      <c r="D148" s="140">
        <v>0</v>
      </c>
      <c r="E148" s="141">
        <v>0</v>
      </c>
      <c r="F148" s="142">
        <v>0</v>
      </c>
      <c r="G148" s="140">
        <v>14.54521145096591</v>
      </c>
      <c r="H148" s="141">
        <v>12.673999970000001</v>
      </c>
      <c r="I148" s="142">
        <v>-1.8712114809659095</v>
      </c>
      <c r="J148" s="140">
        <v>0</v>
      </c>
      <c r="K148" s="141">
        <v>0</v>
      </c>
      <c r="L148" s="142">
        <v>0</v>
      </c>
      <c r="M148" s="140">
        <v>43</v>
      </c>
      <c r="N148" s="141">
        <v>43</v>
      </c>
      <c r="O148" s="142">
        <v>0</v>
      </c>
      <c r="P148" s="140">
        <v>0</v>
      </c>
      <c r="Q148" s="141">
        <v>0</v>
      </c>
      <c r="R148" s="142">
        <v>0</v>
      </c>
      <c r="S148" s="140">
        <v>57.545211450965908</v>
      </c>
      <c r="T148" s="141">
        <v>55.673999969999997</v>
      </c>
      <c r="U148" s="142">
        <v>-1.8712114809659113</v>
      </c>
      <c r="V148" s="52">
        <f>SUM(D148:U148)</f>
        <v>222.69599988000002</v>
      </c>
    </row>
    <row r="149" spans="1:23" s="52" customFormat="1" ht="15" customHeight="1" x14ac:dyDescent="0.3">
      <c r="A149" s="50"/>
      <c r="B149" s="57"/>
      <c r="C149" s="51"/>
      <c r="D149" s="143"/>
      <c r="E149" s="144"/>
      <c r="F149" s="145"/>
      <c r="G149" s="143"/>
      <c r="H149" s="144"/>
      <c r="I149" s="145"/>
      <c r="J149" s="143"/>
      <c r="K149" s="144"/>
      <c r="L149" s="145"/>
      <c r="M149" s="143"/>
      <c r="N149" s="144"/>
      <c r="O149" s="145"/>
      <c r="P149" s="143"/>
      <c r="Q149" s="144"/>
      <c r="R149" s="145"/>
      <c r="S149" s="143"/>
      <c r="T149" s="144"/>
      <c r="U149" s="145"/>
    </row>
    <row r="150" spans="1:23" s="52" customFormat="1" ht="18" customHeight="1" x14ac:dyDescent="0.3">
      <c r="A150" s="50"/>
      <c r="B150" s="78" t="s">
        <v>47</v>
      </c>
      <c r="C150" s="51"/>
      <c r="D150" s="149">
        <v>190.87862257498062</v>
      </c>
      <c r="E150" s="150">
        <v>166.67106878999999</v>
      </c>
      <c r="F150" s="151">
        <v>-24.207553784980632</v>
      </c>
      <c r="G150" s="149">
        <v>42.837864100493398</v>
      </c>
      <c r="H150" s="150">
        <v>40.885173000000009</v>
      </c>
      <c r="I150" s="151">
        <v>-1.9526911004933893</v>
      </c>
      <c r="J150" s="149">
        <v>0</v>
      </c>
      <c r="K150" s="150">
        <v>0</v>
      </c>
      <c r="L150" s="151">
        <v>0</v>
      </c>
      <c r="M150" s="149">
        <v>43</v>
      </c>
      <c r="N150" s="150">
        <v>43</v>
      </c>
      <c r="O150" s="151">
        <v>0</v>
      </c>
      <c r="P150" s="149">
        <v>43.752603763897199</v>
      </c>
      <c r="Q150" s="150">
        <v>49.228936570000002</v>
      </c>
      <c r="R150" s="151">
        <v>5.4763328061028034</v>
      </c>
      <c r="S150" s="149">
        <v>320.4690904393712</v>
      </c>
      <c r="T150" s="150">
        <v>299.78517835999997</v>
      </c>
      <c r="U150" s="151">
        <v>-20.683912079371225</v>
      </c>
    </row>
    <row r="151" spans="1:23" s="52" customFormat="1" ht="15" customHeight="1" x14ac:dyDescent="0.3">
      <c r="A151" s="50"/>
      <c r="B151" s="57"/>
      <c r="C151" s="51"/>
      <c r="D151" s="50"/>
      <c r="E151" s="53"/>
      <c r="F151" s="54"/>
      <c r="G151" s="50"/>
      <c r="H151" s="53"/>
      <c r="I151" s="54"/>
      <c r="J151" s="50"/>
      <c r="K151" s="53"/>
      <c r="L151" s="54"/>
      <c r="M151" s="50"/>
      <c r="N151" s="53"/>
      <c r="O151" s="54"/>
      <c r="P151" s="50"/>
      <c r="Q151" s="53"/>
      <c r="R151" s="54"/>
      <c r="S151" s="50"/>
      <c r="T151" s="53"/>
      <c r="U151" s="54"/>
    </row>
    <row r="152" spans="1:23" s="52" customFormat="1" ht="18" customHeight="1" x14ac:dyDescent="0.3">
      <c r="A152" s="50"/>
      <c r="B152" s="21" t="s">
        <v>48</v>
      </c>
      <c r="C152" s="51"/>
      <c r="D152" s="50"/>
      <c r="E152" s="53"/>
      <c r="F152" s="54"/>
      <c r="G152" s="50"/>
      <c r="H152" s="53"/>
      <c r="I152" s="54"/>
      <c r="J152" s="50"/>
      <c r="K152" s="53"/>
      <c r="L152" s="54"/>
      <c r="M152" s="50"/>
      <c r="N152" s="53"/>
      <c r="O152" s="54"/>
      <c r="P152" s="50"/>
      <c r="Q152" s="53"/>
      <c r="R152" s="54"/>
      <c r="S152" s="50"/>
      <c r="T152" s="53"/>
      <c r="U152" s="54"/>
    </row>
    <row r="153" spans="1:23" s="52" customFormat="1" ht="18" customHeight="1" x14ac:dyDescent="0.3">
      <c r="A153" s="50"/>
      <c r="B153" s="79" t="s">
        <v>69</v>
      </c>
      <c r="C153" s="51"/>
      <c r="D153" s="130">
        <v>0</v>
      </c>
      <c r="E153" s="131">
        <v>0</v>
      </c>
      <c r="F153" s="129">
        <v>0</v>
      </c>
      <c r="G153" s="130">
        <v>0</v>
      </c>
      <c r="H153" s="131">
        <v>0</v>
      </c>
      <c r="I153" s="129">
        <v>0</v>
      </c>
      <c r="J153" s="130">
        <v>0</v>
      </c>
      <c r="K153" s="131">
        <v>0</v>
      </c>
      <c r="L153" s="129">
        <v>0</v>
      </c>
      <c r="M153" s="130">
        <v>0</v>
      </c>
      <c r="N153" s="131">
        <v>0</v>
      </c>
      <c r="O153" s="129">
        <v>0</v>
      </c>
      <c r="P153" s="130">
        <v>0</v>
      </c>
      <c r="Q153" s="131">
        <v>0</v>
      </c>
      <c r="R153" s="129">
        <v>0</v>
      </c>
      <c r="S153" s="130">
        <v>0</v>
      </c>
      <c r="T153" s="131">
        <v>0</v>
      </c>
      <c r="U153" s="129">
        <v>0</v>
      </c>
    </row>
    <row r="154" spans="1:23" s="52" customFormat="1" ht="18" customHeight="1" x14ac:dyDescent="0.3">
      <c r="A154" s="50"/>
      <c r="B154" s="51"/>
      <c r="C154" s="51"/>
      <c r="D154" s="140">
        <v>0</v>
      </c>
      <c r="E154" s="141">
        <v>0</v>
      </c>
      <c r="F154" s="142">
        <v>0</v>
      </c>
      <c r="G154" s="140">
        <v>0</v>
      </c>
      <c r="H154" s="141">
        <v>0</v>
      </c>
      <c r="I154" s="142">
        <v>0</v>
      </c>
      <c r="J154" s="140">
        <v>0</v>
      </c>
      <c r="K154" s="141">
        <v>0</v>
      </c>
      <c r="L154" s="142">
        <v>0</v>
      </c>
      <c r="M154" s="140">
        <v>0</v>
      </c>
      <c r="N154" s="141">
        <v>0</v>
      </c>
      <c r="O154" s="142">
        <v>0</v>
      </c>
      <c r="P154" s="140">
        <v>0</v>
      </c>
      <c r="Q154" s="141">
        <v>0</v>
      </c>
      <c r="R154" s="142">
        <v>0</v>
      </c>
      <c r="S154" s="140">
        <v>0</v>
      </c>
      <c r="T154" s="141">
        <v>0</v>
      </c>
      <c r="U154" s="142">
        <v>0</v>
      </c>
    </row>
    <row r="155" spans="1:23" s="52" customFormat="1" ht="15" customHeight="1" x14ac:dyDescent="0.3">
      <c r="A155" s="50"/>
      <c r="B155" s="51"/>
      <c r="C155" s="51"/>
      <c r="D155" s="143"/>
      <c r="E155" s="144"/>
      <c r="F155" s="145"/>
      <c r="G155" s="143"/>
      <c r="H155" s="144"/>
      <c r="I155" s="145"/>
      <c r="J155" s="143"/>
      <c r="K155" s="144"/>
      <c r="L155" s="145"/>
      <c r="M155" s="143"/>
      <c r="N155" s="144"/>
      <c r="O155" s="145"/>
      <c r="P155" s="143"/>
      <c r="Q155" s="144"/>
      <c r="R155" s="145"/>
      <c r="S155" s="143"/>
      <c r="T155" s="144"/>
      <c r="U155" s="145"/>
    </row>
    <row r="156" spans="1:23" s="69" customFormat="1" ht="20.25" customHeight="1" x14ac:dyDescent="0.3">
      <c r="A156" s="67"/>
      <c r="B156" s="80" t="s">
        <v>50</v>
      </c>
      <c r="C156" s="68"/>
      <c r="D156" s="146">
        <v>190.87862257498062</v>
      </c>
      <c r="E156" s="147">
        <v>166.67106878999999</v>
      </c>
      <c r="F156" s="148">
        <v>-24.207553784980632</v>
      </c>
      <c r="G156" s="146">
        <v>42.837864100493398</v>
      </c>
      <c r="H156" s="147">
        <v>40.885173000000009</v>
      </c>
      <c r="I156" s="148">
        <v>-1.9526911004933893</v>
      </c>
      <c r="J156" s="146">
        <v>0</v>
      </c>
      <c r="K156" s="147">
        <v>0</v>
      </c>
      <c r="L156" s="148">
        <v>0</v>
      </c>
      <c r="M156" s="146">
        <v>43</v>
      </c>
      <c r="N156" s="147">
        <v>43</v>
      </c>
      <c r="O156" s="148">
        <v>0</v>
      </c>
      <c r="P156" s="146">
        <v>43.752603763897199</v>
      </c>
      <c r="Q156" s="147">
        <v>49.228936570000002</v>
      </c>
      <c r="R156" s="148">
        <v>5.4763328061028034</v>
      </c>
      <c r="S156" s="146">
        <v>320.4690904393712</v>
      </c>
      <c r="T156" s="147">
        <v>299.78517835999997</v>
      </c>
      <c r="U156" s="148">
        <v>-20.683912079371225</v>
      </c>
      <c r="V156" s="52"/>
      <c r="W156" s="52"/>
    </row>
    <row r="157" spans="1:23" s="3" customFormat="1" x14ac:dyDescent="0.25"/>
  </sheetData>
  <mergeCells count="46">
    <mergeCell ref="U87:U88"/>
    <mergeCell ref="E87:E88"/>
    <mergeCell ref="F87:F88"/>
    <mergeCell ref="H87:H88"/>
    <mergeCell ref="I87:I88"/>
    <mergeCell ref="K87:K88"/>
    <mergeCell ref="L87:L88"/>
    <mergeCell ref="N87:N88"/>
    <mergeCell ref="O87:O88"/>
    <mergeCell ref="Q87:Q88"/>
    <mergeCell ref="R87:R88"/>
    <mergeCell ref="T87:T88"/>
    <mergeCell ref="M86:O86"/>
    <mergeCell ref="P86:R86"/>
    <mergeCell ref="S86:U86"/>
    <mergeCell ref="A79:V79"/>
    <mergeCell ref="A81:V81"/>
    <mergeCell ref="A82:V82"/>
    <mergeCell ref="A80:U80"/>
    <mergeCell ref="A83:V83"/>
    <mergeCell ref="D86:F86"/>
    <mergeCell ref="G86:I86"/>
    <mergeCell ref="J86:L86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78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600075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5"/>
  </sheetPr>
  <dimension ref="A1:H84"/>
  <sheetViews>
    <sheetView zoomScale="80" zoomScaleNormal="80" workbookViewId="0">
      <selection activeCell="F32" sqref="F32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</cols>
  <sheetData>
    <row r="1" spans="1:6" ht="28.5" x14ac:dyDescent="0.45">
      <c r="A1" s="166" t="s">
        <v>0</v>
      </c>
      <c r="B1" s="166"/>
      <c r="C1" s="166"/>
      <c r="D1" s="166"/>
      <c r="E1" s="166"/>
      <c r="F1" s="166"/>
    </row>
    <row r="2" spans="1:6" ht="22.5" customHeight="1" x14ac:dyDescent="0.4">
      <c r="A2" s="175" t="s">
        <v>92</v>
      </c>
      <c r="B2" s="175"/>
      <c r="C2" s="175"/>
      <c r="D2" s="175"/>
      <c r="E2" s="175"/>
      <c r="F2" s="175"/>
    </row>
    <row r="3" spans="1:6" ht="22.5" customHeight="1" x14ac:dyDescent="0.4">
      <c r="A3" s="167" t="s">
        <v>59</v>
      </c>
      <c r="B3" s="167"/>
      <c r="C3" s="167"/>
      <c r="D3" s="167"/>
      <c r="E3" s="167"/>
      <c r="F3" s="167"/>
    </row>
    <row r="4" spans="1:6" ht="22.5" customHeight="1" x14ac:dyDescent="0.35">
      <c r="A4" s="169" t="s">
        <v>66</v>
      </c>
      <c r="B4" s="169"/>
      <c r="C4" s="169"/>
      <c r="D4" s="169"/>
      <c r="E4" s="169"/>
      <c r="F4" s="169"/>
    </row>
    <row r="5" spans="1:6" ht="19.5" customHeight="1" x14ac:dyDescent="0.25">
      <c r="A5" s="193" t="s">
        <v>5</v>
      </c>
      <c r="B5" s="193"/>
      <c r="C5" s="193"/>
      <c r="D5" s="193"/>
      <c r="E5" s="193"/>
      <c r="F5" s="193"/>
    </row>
    <row r="6" spans="1:6" x14ac:dyDescent="0.25">
      <c r="A6" s="193"/>
      <c r="B6" s="193"/>
      <c r="C6" s="193"/>
      <c r="D6" s="193"/>
      <c r="E6" s="193"/>
      <c r="F6" s="193"/>
    </row>
    <row r="7" spans="1:6" ht="30" customHeight="1" x14ac:dyDescent="0.35">
      <c r="A7" s="168" t="s">
        <v>98</v>
      </c>
      <c r="B7" s="168"/>
      <c r="C7" s="168"/>
      <c r="D7" s="168"/>
      <c r="E7" s="168"/>
      <c r="F7" s="168"/>
    </row>
    <row r="8" spans="1:6" ht="12" customHeight="1" thickBot="1" x14ac:dyDescent="0.4">
      <c r="A8" s="84"/>
      <c r="B8" s="84"/>
      <c r="C8" s="84"/>
      <c r="D8" s="84"/>
      <c r="E8" s="84"/>
      <c r="F8" s="84"/>
    </row>
    <row r="9" spans="1:6" ht="17.25" customHeight="1" x14ac:dyDescent="0.25">
      <c r="A9" s="177" t="s">
        <v>73</v>
      </c>
      <c r="B9" s="179" t="s">
        <v>63</v>
      </c>
      <c r="C9" s="180"/>
      <c r="D9" s="183" t="s">
        <v>61</v>
      </c>
      <c r="E9" s="184"/>
      <c r="F9" s="187" t="s">
        <v>62</v>
      </c>
    </row>
    <row r="10" spans="1:6" ht="17.25" customHeight="1" x14ac:dyDescent="0.25">
      <c r="A10" s="178"/>
      <c r="B10" s="181"/>
      <c r="C10" s="182"/>
      <c r="D10" s="185"/>
      <c r="E10" s="186"/>
      <c r="F10" s="188"/>
    </row>
    <row r="11" spans="1:6" ht="15" customHeight="1" x14ac:dyDescent="0.25">
      <c r="A11" s="86"/>
      <c r="B11" s="189"/>
      <c r="C11" s="203"/>
      <c r="D11" s="191"/>
      <c r="E11" s="192"/>
      <c r="F11" s="87"/>
    </row>
    <row r="12" spans="1:6" s="85" customFormat="1" ht="30" hidden="1" customHeight="1" x14ac:dyDescent="0.25">
      <c r="A12" s="88" t="str">
        <f>'Cons Subsidies CASH-Rounded'!$B$13</f>
        <v>Metropolitan Mass Transportation Operating Assistance (MMTOA)</v>
      </c>
      <c r="B12" s="122">
        <f>'Cons Subsidies CASH-Rounded'!$U$13</f>
        <v>0</v>
      </c>
      <c r="C12" s="119"/>
      <c r="D12" s="99" t="str">
        <f>IF(ISERROR('Cons Subsidies CASH-Rounded'!$U$13/'Cons Subsidies CASH-Rounded'!$S$13),"HIDE ",IF('Cons Subsidies CASH-Rounded'!$U$13/'Cons Subsidies CASH-Rounded'!$S$13=0,"HIDE ",IF('Cons Subsidies CASH-Rounded'!$U$13/'Cons Subsidies CASH-Rounded'!$S$13&gt;1,"&gt; 100%",IF('Cons Subsidies CASH-Rounded'!$U$13/'Cons Subsidies CASH-Rounded'!$S$13&lt;-1,"&gt; (100%)",'Cons Subsidies CASH-Rounded'!$U$13/'Cons Subsidies CASH-Rounded'!$S$13))))</f>
        <v xml:space="preserve">HIDE </v>
      </c>
      <c r="E12" s="100"/>
      <c r="F12" s="90"/>
    </row>
    <row r="13" spans="1:6" s="85" customFormat="1" ht="30" hidden="1" customHeight="1" x14ac:dyDescent="0.25">
      <c r="A13" s="88" t="str">
        <f>'Cons Subsidies CASH-Rounded'!$B$14</f>
        <v>Petroleum Business Tax (PBT)</v>
      </c>
      <c r="B13" s="122">
        <f>'Cons Subsidies CASH-Rounded'!$U$14</f>
        <v>1.6417099396074093</v>
      </c>
      <c r="C13" s="119"/>
      <c r="D13" s="99">
        <v>2.7335276078565691E-2</v>
      </c>
      <c r="E13" s="100"/>
      <c r="F13" s="90"/>
    </row>
    <row r="14" spans="1:6" s="85" customFormat="1" ht="30" customHeight="1" x14ac:dyDescent="0.25">
      <c r="A14" s="88" t="str">
        <f>'Cons Subsidies CASH-Rounded'!$B$15</f>
        <v>MRT(b)-1 (Gross)</v>
      </c>
      <c r="B14" s="122">
        <v>3.7868740126556091</v>
      </c>
      <c r="C14" s="119"/>
      <c r="D14" s="99">
        <v>0.11577607350314591</v>
      </c>
      <c r="E14" s="100"/>
      <c r="F14" s="90" t="s">
        <v>84</v>
      </c>
    </row>
    <row r="15" spans="1:6" s="85" customFormat="1" ht="30" customHeight="1" x14ac:dyDescent="0.25">
      <c r="A15" s="88" t="str">
        <f>'Cons Subsidies CASH-Rounded'!$B$16</f>
        <v>MRT(b)-2 (Gross)</v>
      </c>
      <c r="B15" s="122">
        <v>1.6894587934471925</v>
      </c>
      <c r="C15" s="119"/>
      <c r="D15" s="99">
        <v>0.15297529777714566</v>
      </c>
      <c r="E15" s="100"/>
      <c r="F15" s="90" t="s">
        <v>85</v>
      </c>
    </row>
    <row r="16" spans="1:6" s="85" customFormat="1" ht="30" hidden="1" customHeight="1" x14ac:dyDescent="0.25">
      <c r="A16" s="88" t="str">
        <f>'Cons Subsidies CASH-Rounded'!$B$17</f>
        <v>Other MRT(b) Adjustments</v>
      </c>
      <c r="B16" s="122">
        <v>0</v>
      </c>
      <c r="C16" s="119"/>
      <c r="D16" s="99" t="s">
        <v>90</v>
      </c>
      <c r="E16" s="100"/>
      <c r="F16" s="90"/>
    </row>
    <row r="17" spans="1:6" s="85" customFormat="1" ht="30" customHeight="1" x14ac:dyDescent="0.25">
      <c r="A17" s="88" t="str">
        <f>'Cons Subsidies CASH-Rounded'!$B$18</f>
        <v>Urban Tax</v>
      </c>
      <c r="B17" s="122">
        <v>-23.169940002535775</v>
      </c>
      <c r="C17" s="119"/>
      <c r="D17" s="99">
        <v>-0.27688604653705334</v>
      </c>
      <c r="E17" s="100"/>
      <c r="F17" s="90" t="s">
        <v>86</v>
      </c>
    </row>
    <row r="18" spans="1:6" s="85" customFormat="1" ht="30" hidden="1" customHeight="1" x14ac:dyDescent="0.25">
      <c r="A18" s="88" t="str">
        <f>'Cons Subsidies CASH-Rounded'!$B$23</f>
        <v>Payroll Mobility Tax (PMT)</v>
      </c>
      <c r="B18" s="122">
        <v>0</v>
      </c>
      <c r="C18" s="119"/>
      <c r="D18" s="99" t="s">
        <v>90</v>
      </c>
      <c r="E18" s="100"/>
      <c r="F18" s="160"/>
    </row>
    <row r="19" spans="1:6" s="85" customFormat="1" ht="30" hidden="1" customHeight="1" x14ac:dyDescent="0.25">
      <c r="A19" s="88" t="str">
        <f>'Cons Subsidies CASH-Rounded'!$B$24</f>
        <v>Payroll Mobility Tax Replacement Uunds</v>
      </c>
      <c r="B19" s="122">
        <v>0</v>
      </c>
      <c r="C19" s="119"/>
      <c r="D19" s="99" t="s">
        <v>90</v>
      </c>
      <c r="E19" s="100"/>
      <c r="F19" s="90"/>
    </row>
    <row r="20" spans="1:6" s="85" customFormat="1" ht="30" hidden="1" customHeight="1" x14ac:dyDescent="0.25">
      <c r="A20" s="88" t="str">
        <f>'Cons Subsidies CASH-Rounded'!$B$25</f>
        <v>MTA Aid</v>
      </c>
      <c r="B20" s="122">
        <v>0</v>
      </c>
      <c r="C20" s="119"/>
      <c r="D20" s="99" t="s">
        <v>90</v>
      </c>
      <c r="E20" s="100"/>
      <c r="F20" s="90"/>
    </row>
    <row r="21" spans="1:6" s="85" customFormat="1" ht="30" hidden="1" customHeight="1" x14ac:dyDescent="0.25">
      <c r="A21" s="88" t="str">
        <f>'Cons Subsidies CASH-Rounded'!$B$33</f>
        <v>Subway Action Plan Account</v>
      </c>
      <c r="B21" s="123">
        <v>4.0061729999997908E-2</v>
      </c>
      <c r="C21" s="119"/>
      <c r="D21" s="99">
        <v>1.0647635880398115E-3</v>
      </c>
      <c r="E21" s="100"/>
      <c r="F21" s="90"/>
    </row>
    <row r="22" spans="1:6" s="85" customFormat="1" ht="30" hidden="1" customHeight="1" x14ac:dyDescent="0.25">
      <c r="A22" s="88" t="str">
        <f>'Cons Subsidies CASH-Rounded'!$B$34</f>
        <v>Outerborough Transportation Account</v>
      </c>
      <c r="B22" s="123">
        <v>0</v>
      </c>
      <c r="C22" s="119"/>
      <c r="D22" s="99" t="s">
        <v>90</v>
      </c>
      <c r="E22" s="100"/>
      <c r="F22" s="90"/>
    </row>
    <row r="23" spans="1:6" s="85" customFormat="1" ht="30" hidden="1" customHeight="1" x14ac:dyDescent="0.25">
      <c r="A23" s="88" t="str">
        <f>'Cons Subsidies CASH-Rounded'!$B$35</f>
        <v>Less: Assumed Capital or Member Project</v>
      </c>
      <c r="B23" s="123">
        <v>0</v>
      </c>
      <c r="C23" s="119"/>
      <c r="D23" s="99" t="s">
        <v>90</v>
      </c>
      <c r="E23" s="100"/>
      <c r="F23" s="90"/>
    </row>
    <row r="24" spans="1:6" s="85" customFormat="1" ht="30" hidden="1" customHeight="1" x14ac:dyDescent="0.25">
      <c r="A24" s="88" t="str">
        <f>'Cons Subsidies CASH-Rounded'!$B$36</f>
        <v>General Transportation Account</v>
      </c>
      <c r="B24" s="123">
        <v>0</v>
      </c>
      <c r="C24" s="119"/>
      <c r="D24" s="99" t="s">
        <v>90</v>
      </c>
      <c r="E24" s="100"/>
      <c r="F24" s="90"/>
    </row>
    <row r="25" spans="1:6" s="85" customFormat="1" ht="30" hidden="1" customHeight="1" x14ac:dyDescent="0.25">
      <c r="A25" s="88" t="str">
        <f>'Cons Subsidies CASH-Rounded'!$B$37</f>
        <v>Less: Transfer to Committed to Capital</v>
      </c>
      <c r="B25" s="123">
        <v>0</v>
      </c>
      <c r="C25" s="119"/>
      <c r="D25" s="99" t="s">
        <v>90</v>
      </c>
      <c r="E25" s="100"/>
      <c r="F25" s="90"/>
    </row>
    <row r="26" spans="1:6" s="85" customFormat="1" ht="30" hidden="1" customHeight="1" x14ac:dyDescent="0.25">
      <c r="A26" s="88" t="str">
        <f>'Cons Subsidies CASH-Rounded'!$B$39</f>
        <v>Central Business District Tolling Program (CBDTP)</v>
      </c>
      <c r="B26" s="123">
        <v>0</v>
      </c>
      <c r="C26" s="119"/>
      <c r="D26" s="99" t="s">
        <v>90</v>
      </c>
      <c r="E26" s="100"/>
      <c r="F26" s="90"/>
    </row>
    <row r="27" spans="1:6" s="85" customFormat="1" ht="30" customHeight="1" x14ac:dyDescent="0.25">
      <c r="A27" s="88" t="str">
        <f>'Cons Subsidies CASH-Rounded'!$B$40</f>
        <v>Real Property Transfer Tax Surcharge (Mansion)</v>
      </c>
      <c r="B27" s="123">
        <v>-15.343323419999997</v>
      </c>
      <c r="C27" s="119"/>
      <c r="D27" s="99">
        <v>-0.492961508174031</v>
      </c>
      <c r="E27" s="100"/>
      <c r="F27" s="176" t="s">
        <v>89</v>
      </c>
    </row>
    <row r="28" spans="1:6" s="85" customFormat="1" ht="30" customHeight="1" x14ac:dyDescent="0.25">
      <c r="A28" s="88" t="str">
        <f>'Cons Subsidies CASH-Rounded'!$B$41</f>
        <v>Internet Marketplace Tax</v>
      </c>
      <c r="B28" s="123">
        <v>-9.3749362813889174</v>
      </c>
      <c r="C28" s="119"/>
      <c r="D28" s="99">
        <v>-0.39822845966552212</v>
      </c>
      <c r="E28" s="100"/>
      <c r="F28" s="176"/>
    </row>
    <row r="29" spans="1:6" s="85" customFormat="1" ht="30" customHeight="1" x14ac:dyDescent="0.25">
      <c r="A29" s="88" t="str">
        <f>'Cons Subsidies CASH-Rounded'!$B$42</f>
        <v>Less: Transfer to CBDTP Capital Lockbox</v>
      </c>
      <c r="B29" s="123">
        <v>24.718259700000004</v>
      </c>
      <c r="C29" s="119"/>
      <c r="D29" s="99">
        <v>-0.45216555119355106</v>
      </c>
      <c r="E29" s="100"/>
      <c r="F29" s="176"/>
    </row>
    <row r="30" spans="1:6" s="85" customFormat="1" ht="30" hidden="1" customHeight="1" x14ac:dyDescent="0.25">
      <c r="A30" s="88" t="str">
        <f>'Cons Subsidies CASH-Rounded'!$B$46</f>
        <v>State Operating Assistance</v>
      </c>
      <c r="B30" s="123">
        <v>0</v>
      </c>
      <c r="C30" s="120"/>
      <c r="D30" s="99" t="s">
        <v>90</v>
      </c>
      <c r="E30" s="100"/>
      <c r="F30" s="91"/>
    </row>
    <row r="31" spans="1:6" s="85" customFormat="1" ht="30" hidden="1" customHeight="1" x14ac:dyDescent="0.25">
      <c r="A31" s="88" t="str">
        <f>'Cons Subsidies CASH-Rounded'!$B$51</f>
        <v>New York City</v>
      </c>
      <c r="B31" s="123">
        <v>0</v>
      </c>
      <c r="C31" s="120"/>
      <c r="D31" s="99" t="s">
        <v>90</v>
      </c>
      <c r="E31" s="100"/>
      <c r="F31" s="91"/>
    </row>
    <row r="32" spans="1:6" s="85" customFormat="1" ht="30" customHeight="1" x14ac:dyDescent="0.25">
      <c r="A32" s="88" t="str">
        <f>'Cons Subsidies CASH-Rounded'!$B$52</f>
        <v>Nassau County</v>
      </c>
      <c r="B32" s="123">
        <v>-2.8959480000000002</v>
      </c>
      <c r="C32" s="120"/>
      <c r="D32" s="99">
        <v>-1</v>
      </c>
      <c r="E32" s="100"/>
      <c r="F32" s="91" t="s">
        <v>87</v>
      </c>
    </row>
    <row r="33" spans="1:8" s="85" customFormat="1" ht="30" hidden="1" customHeight="1" x14ac:dyDescent="0.25">
      <c r="A33" s="88" t="str">
        <f>'Cons Subsidies CASH-Rounded'!$B$53</f>
        <v>Suffolk County</v>
      </c>
      <c r="B33" s="123">
        <v>0</v>
      </c>
      <c r="C33" s="120"/>
      <c r="D33" s="99" t="s">
        <v>90</v>
      </c>
      <c r="E33" s="100"/>
      <c r="F33" s="91"/>
    </row>
    <row r="34" spans="1:8" s="85" customFormat="1" ht="30" hidden="1" customHeight="1" x14ac:dyDescent="0.25">
      <c r="A34" s="88" t="str">
        <f>'Cons Subsidies CASH-Rounded'!$B$54</f>
        <v>Westchester County</v>
      </c>
      <c r="B34" s="123">
        <v>0</v>
      </c>
      <c r="C34" s="120"/>
      <c r="D34" s="99" t="s">
        <v>90</v>
      </c>
      <c r="E34" s="100"/>
      <c r="F34" s="91"/>
    </row>
    <row r="35" spans="1:8" s="85" customFormat="1" ht="30" hidden="1" customHeight="1" x14ac:dyDescent="0.25">
      <c r="A35" s="88" t="str">
        <f>'Cons Subsidies CASH-Rounded'!$B$55</f>
        <v>Putnam County</v>
      </c>
      <c r="B35" s="123">
        <v>0</v>
      </c>
      <c r="C35" s="120"/>
      <c r="D35" s="99" t="s">
        <v>90</v>
      </c>
      <c r="E35" s="100"/>
      <c r="F35" s="91"/>
    </row>
    <row r="36" spans="1:8" ht="30" hidden="1" customHeight="1" x14ac:dyDescent="0.25">
      <c r="A36" s="88" t="str">
        <f>'Cons Subsidies CASH-Rounded'!$B$56</f>
        <v>Dutchess County</v>
      </c>
      <c r="B36" s="123">
        <v>9.5069000000000001E-2</v>
      </c>
      <c r="C36" s="121"/>
      <c r="D36" s="99" t="s">
        <v>90</v>
      </c>
      <c r="E36" s="2"/>
      <c r="F36" s="92"/>
    </row>
    <row r="37" spans="1:8" ht="30" hidden="1" customHeight="1" x14ac:dyDescent="0.25">
      <c r="A37" s="88" t="str">
        <f>'Cons Subsidies CASH-Rounded'!$B$57</f>
        <v>Orange County</v>
      </c>
      <c r="B37" s="123">
        <v>3.6565E-2</v>
      </c>
      <c r="C37" s="121"/>
      <c r="D37" s="99" t="s">
        <v>90</v>
      </c>
      <c r="E37" s="2"/>
      <c r="F37" s="92"/>
    </row>
    <row r="38" spans="1:8" ht="30" customHeight="1" x14ac:dyDescent="0.25">
      <c r="A38" s="88" t="str">
        <f>'Cons Subsidies CASH-Rounded'!$B$58</f>
        <v>Rockland County</v>
      </c>
      <c r="B38" s="123">
        <v>-1.4626E-2</v>
      </c>
      <c r="C38" s="121"/>
      <c r="D38" s="99">
        <v>-1</v>
      </c>
      <c r="E38" s="2"/>
      <c r="F38" s="90" t="s">
        <v>87</v>
      </c>
    </row>
    <row r="39" spans="1:8" ht="30" customHeight="1" x14ac:dyDescent="0.25">
      <c r="A39" s="88" t="str">
        <f>'Cons Subsidies CASH-Rounded'!$B$59</f>
        <v>Station Maintenance</v>
      </c>
      <c r="B39" s="123">
        <v>-2.1925070190816395E-2</v>
      </c>
      <c r="C39" s="121"/>
      <c r="D39" s="99">
        <v>-1</v>
      </c>
      <c r="E39" s="2"/>
      <c r="F39" s="90" t="s">
        <v>87</v>
      </c>
    </row>
    <row r="40" spans="1:8" ht="30" hidden="1" customHeight="1" x14ac:dyDescent="0.25">
      <c r="A40" s="88" t="str">
        <f>'Cons Subsidies CASH-Rounded'!$B$62</f>
        <v>Subsidy Adjustments</v>
      </c>
      <c r="B40" s="123">
        <v>0</v>
      </c>
      <c r="C40" s="121"/>
      <c r="D40" s="99" t="s">
        <v>90</v>
      </c>
      <c r="E40" s="2"/>
      <c r="F40" s="92"/>
    </row>
    <row r="41" spans="1:8" ht="30" hidden="1" customHeight="1" x14ac:dyDescent="0.25">
      <c r="A41" s="88" t="str">
        <f>'Cons Subsidies CASH-Rounded'!$B$67</f>
        <v>City Subsidy for MTA Bus Company</v>
      </c>
      <c r="B41" s="123">
        <v>0</v>
      </c>
      <c r="C41" s="120"/>
      <c r="D41" s="99" t="s">
        <v>90</v>
      </c>
      <c r="E41" s="100"/>
      <c r="F41" s="91"/>
      <c r="G41" s="85"/>
      <c r="H41" s="85"/>
    </row>
    <row r="42" spans="1:8" ht="30" hidden="1" customHeight="1" x14ac:dyDescent="0.25">
      <c r="A42" s="88" t="str">
        <f>'Cons Subsidies CASH-Rounded'!$B$68</f>
        <v>City Subsidy for Staten Island Railway</v>
      </c>
      <c r="B42" s="123">
        <v>0</v>
      </c>
      <c r="C42" s="120"/>
      <c r="D42" s="99" t="s">
        <v>90</v>
      </c>
      <c r="E42" s="100"/>
      <c r="F42" s="91"/>
      <c r="G42" s="85"/>
      <c r="H42" s="85"/>
    </row>
    <row r="43" spans="1:8" ht="30" customHeight="1" x14ac:dyDescent="0.25">
      <c r="A43" s="88" t="str">
        <f>'Cons Subsidies CASH-Rounded'!$B$69</f>
        <v>CDOT Subsidy for Metro-North Railroad</v>
      </c>
      <c r="B43" s="123">
        <v>-1.8712114809659095</v>
      </c>
      <c r="C43" s="120"/>
      <c r="D43" s="99">
        <v>-0.12864793937675256</v>
      </c>
      <c r="E43" s="100"/>
      <c r="F43" s="161" t="s">
        <v>88</v>
      </c>
      <c r="G43" s="85"/>
      <c r="H43" s="85"/>
    </row>
    <row r="44" spans="1:8" ht="30" hidden="1" customHeight="1" x14ac:dyDescent="0.25">
      <c r="A44" s="88" t="str">
        <f>'Cons Subsidies CASH-Rounded'!$B$75</f>
        <v>B&amp;T Operating Surplus TransUer</v>
      </c>
      <c r="B44" s="123">
        <f>'Cons Subsidies CASH-Rounded'!$U$75</f>
        <v>0</v>
      </c>
      <c r="C44" s="120"/>
      <c r="D44" s="99" t="s">
        <v>90</v>
      </c>
      <c r="E44" s="100"/>
      <c r="F44" s="91"/>
      <c r="G44" s="85"/>
      <c r="H44" s="85"/>
    </row>
    <row r="45" spans="1:8" ht="6" customHeight="1" thickBot="1" x14ac:dyDescent="0.3">
      <c r="A45" s="93"/>
      <c r="B45" s="102"/>
      <c r="C45" s="94"/>
      <c r="D45" s="102"/>
      <c r="E45" s="101"/>
      <c r="F45" s="95"/>
      <c r="G45" s="85"/>
      <c r="H45" s="85"/>
    </row>
    <row r="46" spans="1:8" ht="30" customHeight="1" x14ac:dyDescent="0.35">
      <c r="A46" s="204" t="s">
        <v>99</v>
      </c>
      <c r="B46" s="204"/>
      <c r="C46" s="204"/>
      <c r="D46" s="204"/>
      <c r="E46" s="204"/>
      <c r="F46" s="204"/>
    </row>
    <row r="47" spans="1:8" ht="12" customHeight="1" thickBot="1" x14ac:dyDescent="0.3">
      <c r="A47" s="97"/>
      <c r="B47" s="97"/>
      <c r="C47" s="97"/>
      <c r="D47" s="97"/>
      <c r="E47" s="97"/>
      <c r="F47" s="97"/>
    </row>
    <row r="48" spans="1:8" ht="17.25" customHeight="1" x14ac:dyDescent="0.25">
      <c r="A48" s="177" t="s">
        <v>73</v>
      </c>
      <c r="B48" s="205" t="s">
        <v>63</v>
      </c>
      <c r="C48" s="206">
        <v>0</v>
      </c>
      <c r="D48" s="183" t="s">
        <v>61</v>
      </c>
      <c r="E48" s="184">
        <v>0</v>
      </c>
      <c r="F48" s="187" t="s">
        <v>62</v>
      </c>
    </row>
    <row r="49" spans="1:6" ht="17.25" customHeight="1" x14ac:dyDescent="0.25">
      <c r="A49" s="178"/>
      <c r="B49" s="207"/>
      <c r="C49" s="208"/>
      <c r="D49" s="185"/>
      <c r="E49" s="186"/>
      <c r="F49" s="188"/>
    </row>
    <row r="50" spans="1:6" ht="15.75" customHeight="1" x14ac:dyDescent="0.25">
      <c r="A50" s="86"/>
      <c r="B50" s="189"/>
      <c r="C50" s="190"/>
      <c r="D50" s="191"/>
      <c r="E50" s="192"/>
      <c r="F50" s="87"/>
    </row>
    <row r="51" spans="1:6" s="85" customFormat="1" ht="30" hidden="1" customHeight="1" x14ac:dyDescent="0.25">
      <c r="A51" s="88" t="str">
        <f>'Cons Subsidies CASH-Rounded'!$B$91</f>
        <v>Metropolitan Mass Transportation Operating Assistance (MMTOA)</v>
      </c>
      <c r="B51" s="122">
        <f>'Cons Subsidies CASH-Rounded'!$U$91</f>
        <v>0</v>
      </c>
      <c r="C51" s="124"/>
      <c r="D51" s="99" t="s">
        <v>90</v>
      </c>
      <c r="E51" s="100"/>
      <c r="F51" s="90"/>
    </row>
    <row r="52" spans="1:6" s="85" customFormat="1" ht="30" hidden="1" customHeight="1" x14ac:dyDescent="0.25">
      <c r="A52" s="88" t="str">
        <f>'Cons Subsidies CASH-Rounded'!$B$92</f>
        <v>Petroleum Business Tax (PBT)</v>
      </c>
      <c r="B52" s="122">
        <v>1.6417099396074093</v>
      </c>
      <c r="C52" s="124"/>
      <c r="D52" s="99">
        <v>2.7335276078565691E-2</v>
      </c>
      <c r="E52" s="100"/>
      <c r="F52" s="90"/>
    </row>
    <row r="53" spans="1:6" s="85" customFormat="1" ht="30" customHeight="1" x14ac:dyDescent="0.25">
      <c r="A53" s="88" t="str">
        <f>'Cons Subsidies CASH-Rounded'!$B$93</f>
        <v>MRT(b)-1 (Gross)</v>
      </c>
      <c r="B53" s="122">
        <v>3.7868740126556091</v>
      </c>
      <c r="C53" s="124"/>
      <c r="D53" s="99">
        <v>0.11577607350314591</v>
      </c>
      <c r="E53" s="100"/>
      <c r="F53" s="90" t="s">
        <v>83</v>
      </c>
    </row>
    <row r="54" spans="1:6" s="85" customFormat="1" ht="30" customHeight="1" x14ac:dyDescent="0.25">
      <c r="A54" s="88" t="str">
        <f>'Cons Subsidies CASH-Rounded'!$B$94</f>
        <v>MRT(b)-2 (Gross)</v>
      </c>
      <c r="B54" s="122">
        <v>1.6894587934471925</v>
      </c>
      <c r="C54" s="124"/>
      <c r="D54" s="99">
        <v>0.15297529777714566</v>
      </c>
      <c r="E54" s="100"/>
      <c r="F54" s="90" t="s">
        <v>83</v>
      </c>
    </row>
    <row r="55" spans="1:6" s="85" customFormat="1" ht="30" hidden="1" customHeight="1" x14ac:dyDescent="0.25">
      <c r="A55" s="88" t="str">
        <f>'Cons Subsidies CASH-Rounded'!$B$95</f>
        <v>Other MRT(b) Adjustments</v>
      </c>
      <c r="B55" s="122">
        <v>0</v>
      </c>
      <c r="C55" s="124"/>
      <c r="D55" s="99" t="s">
        <v>90</v>
      </c>
      <c r="E55" s="100"/>
      <c r="F55" s="90"/>
    </row>
    <row r="56" spans="1:6" s="85" customFormat="1" ht="30" customHeight="1" x14ac:dyDescent="0.25">
      <c r="A56" s="88" t="str">
        <f>'Cons Subsidies CASH-Rounded'!$B$96</f>
        <v>Urban Tax</v>
      </c>
      <c r="B56" s="122">
        <v>-23.169940002535775</v>
      </c>
      <c r="C56" s="124"/>
      <c r="D56" s="99">
        <v>-0.27688604653705334</v>
      </c>
      <c r="E56" s="100"/>
      <c r="F56" s="90" t="s">
        <v>83</v>
      </c>
    </row>
    <row r="57" spans="1:6" s="85" customFormat="1" ht="30" hidden="1" customHeight="1" x14ac:dyDescent="0.25">
      <c r="A57" s="88" t="str">
        <f>'Cons Subsidies CASH-Rounded'!$B$101</f>
        <v>Payroll Mobility Tax (PMT)</v>
      </c>
      <c r="B57" s="122">
        <v>0</v>
      </c>
      <c r="C57" s="124"/>
      <c r="D57" s="99" t="s">
        <v>90</v>
      </c>
      <c r="E57" s="100"/>
      <c r="F57" s="90" t="s">
        <v>83</v>
      </c>
    </row>
    <row r="58" spans="1:6" s="85" customFormat="1" ht="30" hidden="1" customHeight="1" x14ac:dyDescent="0.25">
      <c r="A58" s="88" t="str">
        <f>'Cons Subsidies CASH-Rounded'!$B$102</f>
        <v>Payroll Mobility Tax Replacement Uunds</v>
      </c>
      <c r="B58" s="122">
        <v>0</v>
      </c>
      <c r="C58" s="124"/>
      <c r="D58" s="99" t="s">
        <v>90</v>
      </c>
      <c r="E58" s="100"/>
      <c r="F58" s="90"/>
    </row>
    <row r="59" spans="1:6" s="85" customFormat="1" ht="30" hidden="1" customHeight="1" x14ac:dyDescent="0.25">
      <c r="A59" s="88" t="str">
        <f>'Cons Subsidies CASH-Rounded'!$B$103</f>
        <v>MTA Aid</v>
      </c>
      <c r="B59" s="122">
        <v>0</v>
      </c>
      <c r="C59" s="124"/>
      <c r="D59" s="99" t="s">
        <v>90</v>
      </c>
      <c r="E59" s="100"/>
      <c r="F59" s="90"/>
    </row>
    <row r="60" spans="1:6" s="85" customFormat="1" ht="30" hidden="1" customHeight="1" x14ac:dyDescent="0.25">
      <c r="A60" s="88" t="str">
        <f>'Cons Subsidies CASH-Rounded'!$B$111</f>
        <v>Subway Action Plan Account</v>
      </c>
      <c r="B60" s="123">
        <v>4.0061729999997908E-2</v>
      </c>
      <c r="C60" s="124"/>
      <c r="D60" s="99">
        <v>1.0647635880398115E-3</v>
      </c>
      <c r="E60" s="100"/>
      <c r="F60" s="90"/>
    </row>
    <row r="61" spans="1:6" s="85" customFormat="1" ht="30" hidden="1" customHeight="1" x14ac:dyDescent="0.25">
      <c r="A61" s="88" t="str">
        <f>'Cons Subsidies CASH-Rounded'!$B$112</f>
        <v>Outerborough Transportation Account</v>
      </c>
      <c r="B61" s="123">
        <v>0</v>
      </c>
      <c r="C61" s="124"/>
      <c r="D61" s="99" t="s">
        <v>90</v>
      </c>
      <c r="E61" s="100"/>
      <c r="F61" s="90"/>
    </row>
    <row r="62" spans="1:6" s="85" customFormat="1" ht="30" hidden="1" customHeight="1" x14ac:dyDescent="0.25">
      <c r="A62" s="88" t="str">
        <f>'Cons Subsidies CASH-Rounded'!$B$113</f>
        <v>Less: Assumed Capital or Member Project</v>
      </c>
      <c r="B62" s="123">
        <v>0</v>
      </c>
      <c r="C62" s="124"/>
      <c r="D62" s="99" t="s">
        <v>90</v>
      </c>
      <c r="E62" s="100"/>
      <c r="F62" s="90"/>
    </row>
    <row r="63" spans="1:6" s="85" customFormat="1" ht="30" hidden="1" customHeight="1" x14ac:dyDescent="0.25">
      <c r="A63" s="88" t="str">
        <f>'Cons Subsidies CASH-Rounded'!$B$114</f>
        <v>General Transportation Account</v>
      </c>
      <c r="B63" s="123">
        <v>0</v>
      </c>
      <c r="C63" s="124"/>
      <c r="D63" s="99" t="s">
        <v>90</v>
      </c>
      <c r="E63" s="100"/>
      <c r="F63" s="90"/>
    </row>
    <row r="64" spans="1:6" s="85" customFormat="1" ht="30" hidden="1" customHeight="1" x14ac:dyDescent="0.25">
      <c r="A64" s="88" t="str">
        <f>'Cons Subsidies CASH-Rounded'!$B$115</f>
        <v>Less: Transfer to Committed to Capital</v>
      </c>
      <c r="B64" s="123">
        <v>0</v>
      </c>
      <c r="C64" s="124"/>
      <c r="D64" s="99" t="s">
        <v>90</v>
      </c>
      <c r="E64" s="100"/>
      <c r="F64" s="90"/>
    </row>
    <row r="65" spans="1:8" s="85" customFormat="1" ht="30" hidden="1" customHeight="1" x14ac:dyDescent="0.25">
      <c r="A65" s="88" t="str">
        <f>'Cons Subsidies CASH-Rounded'!$B$117</f>
        <v>Central Business District Tolling Program (CBDTP)</v>
      </c>
      <c r="B65" s="123">
        <v>0</v>
      </c>
      <c r="C65" s="124"/>
      <c r="D65" s="99" t="s">
        <v>90</v>
      </c>
      <c r="E65" s="100"/>
      <c r="F65" s="90"/>
    </row>
    <row r="66" spans="1:8" s="85" customFormat="1" ht="30" customHeight="1" x14ac:dyDescent="0.25">
      <c r="A66" s="88" t="str">
        <f>'Cons Subsidies CASH-Rounded'!$B$118</f>
        <v>Real Property Transfer Tax Surcharge (Mansion)</v>
      </c>
      <c r="B66" s="123">
        <v>-15.343323419999997</v>
      </c>
      <c r="C66" s="124"/>
      <c r="D66" s="99">
        <v>-0.492961508174031</v>
      </c>
      <c r="E66" s="100"/>
      <c r="F66" s="176" t="s">
        <v>83</v>
      </c>
    </row>
    <row r="67" spans="1:8" s="85" customFormat="1" ht="30" customHeight="1" x14ac:dyDescent="0.25">
      <c r="A67" s="88" t="str">
        <f>'Cons Subsidies CASH-Rounded'!$B$119</f>
        <v>Internet Marketplace Tax</v>
      </c>
      <c r="B67" s="123">
        <v>-9.3749362813889174</v>
      </c>
      <c r="C67" s="124"/>
      <c r="D67" s="99">
        <v>-0.39822845966552212</v>
      </c>
      <c r="E67" s="100"/>
      <c r="F67" s="176"/>
    </row>
    <row r="68" spans="1:8" s="85" customFormat="1" ht="30" customHeight="1" x14ac:dyDescent="0.25">
      <c r="A68" s="88" t="str">
        <f>'Cons Subsidies CASH-Rounded'!$B$120</f>
        <v>Less: Transfer to CBDTP Capital Lockbox</v>
      </c>
      <c r="B68" s="123">
        <v>24.718259700000004</v>
      </c>
      <c r="C68" s="124"/>
      <c r="D68" s="99">
        <v>-0.45216555119355106</v>
      </c>
      <c r="E68" s="100"/>
      <c r="F68" s="176"/>
    </row>
    <row r="69" spans="1:8" s="85" customFormat="1" ht="30" hidden="1" customHeight="1" x14ac:dyDescent="0.25">
      <c r="A69" s="88" t="str">
        <f>'Cons Subsidies CASH-Rounded'!$B$124</f>
        <v>State Operating Assistance</v>
      </c>
      <c r="B69" s="123">
        <v>0</v>
      </c>
      <c r="C69" s="125"/>
      <c r="D69" s="99" t="s">
        <v>90</v>
      </c>
      <c r="E69" s="100"/>
      <c r="F69" s="91"/>
    </row>
    <row r="70" spans="1:8" s="85" customFormat="1" ht="30" hidden="1" customHeight="1" x14ac:dyDescent="0.25">
      <c r="A70" s="88" t="str">
        <f>'Cons Subsidies CASH-Rounded'!$B$129</f>
        <v>New York City</v>
      </c>
      <c r="B70" s="123">
        <v>0</v>
      </c>
      <c r="C70" s="125"/>
      <c r="D70" s="99" t="s">
        <v>90</v>
      </c>
      <c r="E70" s="100"/>
      <c r="F70" s="91"/>
    </row>
    <row r="71" spans="1:8" s="85" customFormat="1" ht="30" customHeight="1" x14ac:dyDescent="0.25">
      <c r="A71" s="88" t="str">
        <f>'Cons Subsidies CASH-Rounded'!$B$130</f>
        <v>Nassau County</v>
      </c>
      <c r="B71" s="123">
        <v>-2.8959480000000002</v>
      </c>
      <c r="C71" s="125"/>
      <c r="D71" s="99">
        <v>-1</v>
      </c>
      <c r="E71" s="100"/>
      <c r="F71" s="90" t="s">
        <v>83</v>
      </c>
    </row>
    <row r="72" spans="1:8" s="85" customFormat="1" ht="30" hidden="1" customHeight="1" x14ac:dyDescent="0.25">
      <c r="A72" s="88" t="str">
        <f>'Cons Subsidies CASH-Rounded'!$B$131</f>
        <v>Suffolk County</v>
      </c>
      <c r="B72" s="123">
        <v>0</v>
      </c>
      <c r="C72" s="125"/>
      <c r="D72" s="99" t="s">
        <v>90</v>
      </c>
      <c r="E72" s="100"/>
      <c r="F72" s="90" t="s">
        <v>83</v>
      </c>
    </row>
    <row r="73" spans="1:8" s="85" customFormat="1" ht="30" hidden="1" customHeight="1" x14ac:dyDescent="0.25">
      <c r="A73" s="88" t="str">
        <f>'Cons Subsidies CASH-Rounded'!$B$132</f>
        <v>Westchester County</v>
      </c>
      <c r="B73" s="123">
        <v>0</v>
      </c>
      <c r="C73" s="125"/>
      <c r="D73" s="99" t="s">
        <v>90</v>
      </c>
      <c r="E73" s="100"/>
      <c r="F73" s="90" t="s">
        <v>83</v>
      </c>
    </row>
    <row r="74" spans="1:8" s="85" customFormat="1" ht="30" hidden="1" customHeight="1" x14ac:dyDescent="0.25">
      <c r="A74" s="88" t="str">
        <f>'Cons Subsidies CASH-Rounded'!$B$133</f>
        <v>Putnam County</v>
      </c>
      <c r="B74" s="123">
        <v>0</v>
      </c>
      <c r="C74" s="125"/>
      <c r="D74" s="99" t="s">
        <v>90</v>
      </c>
      <c r="E74" s="100"/>
      <c r="F74" s="90" t="s">
        <v>83</v>
      </c>
    </row>
    <row r="75" spans="1:8" ht="30" hidden="1" customHeight="1" x14ac:dyDescent="0.25">
      <c r="A75" s="88" t="str">
        <f>'Cons Subsidies CASH-Rounded'!$B$134</f>
        <v>Dutchess County</v>
      </c>
      <c r="B75" s="123">
        <v>9.5069000000000001E-2</v>
      </c>
      <c r="C75" s="126"/>
      <c r="D75" s="99" t="s">
        <v>90</v>
      </c>
      <c r="E75" s="2"/>
      <c r="F75" s="90" t="s">
        <v>83</v>
      </c>
    </row>
    <row r="76" spans="1:8" ht="30" hidden="1" customHeight="1" x14ac:dyDescent="0.25">
      <c r="A76" s="88" t="str">
        <f>'Cons Subsidies CASH-Rounded'!$B$135</f>
        <v>Orange County</v>
      </c>
      <c r="B76" s="123">
        <v>3.6565E-2</v>
      </c>
      <c r="C76" s="126"/>
      <c r="D76" s="99" t="s">
        <v>90</v>
      </c>
      <c r="E76" s="2"/>
      <c r="F76" s="90" t="s">
        <v>83</v>
      </c>
    </row>
    <row r="77" spans="1:8" ht="30" customHeight="1" x14ac:dyDescent="0.25">
      <c r="A77" s="88" t="str">
        <f>'Cons Subsidies CASH-Rounded'!$B$136</f>
        <v>Rockland County</v>
      </c>
      <c r="B77" s="123">
        <v>-1.4626E-2</v>
      </c>
      <c r="C77" s="126"/>
      <c r="D77" s="99">
        <v>-1</v>
      </c>
      <c r="E77" s="2"/>
      <c r="F77" s="90" t="s">
        <v>83</v>
      </c>
    </row>
    <row r="78" spans="1:8" ht="30" customHeight="1" x14ac:dyDescent="0.25">
      <c r="A78" s="88" t="str">
        <f>'Cons Subsidies CASH-Rounded'!$B$137</f>
        <v>Station Maintenance</v>
      </c>
      <c r="B78" s="123">
        <v>-2.1925070190816395E-2</v>
      </c>
      <c r="C78" s="126"/>
      <c r="D78" s="99">
        <v>-1</v>
      </c>
      <c r="E78" s="2"/>
      <c r="F78" s="90" t="s">
        <v>83</v>
      </c>
    </row>
    <row r="79" spans="1:8" ht="30" hidden="1" customHeight="1" x14ac:dyDescent="0.25">
      <c r="A79" s="88" t="str">
        <f>'Cons Subsidies CASH-Rounded'!$B$140</f>
        <v>Subsidy Adjustments</v>
      </c>
      <c r="B79" s="123">
        <v>0</v>
      </c>
      <c r="C79" s="126"/>
      <c r="D79" s="99" t="s">
        <v>90</v>
      </c>
      <c r="E79" s="2"/>
      <c r="F79" s="92"/>
      <c r="H79" s="85"/>
    </row>
    <row r="80" spans="1:8" ht="30" hidden="1" customHeight="1" x14ac:dyDescent="0.25">
      <c r="A80" s="88" t="str">
        <f>'Cons Subsidies CASH-Rounded'!$B$145</f>
        <v>City Subsidy for MTA Bus Company</v>
      </c>
      <c r="B80" s="123">
        <v>0</v>
      </c>
      <c r="C80" s="125"/>
      <c r="D80" s="99" t="s">
        <v>90</v>
      </c>
      <c r="E80" s="100"/>
      <c r="F80" s="91"/>
      <c r="G80" s="85"/>
      <c r="H80" s="85"/>
    </row>
    <row r="81" spans="1:8" ht="30" hidden="1" customHeight="1" x14ac:dyDescent="0.25">
      <c r="A81" s="88" t="str">
        <f>'Cons Subsidies CASH-Rounded'!$B$146</f>
        <v>City Subsidy for Staten Island Railway</v>
      </c>
      <c r="B81" s="123">
        <v>0</v>
      </c>
      <c r="C81" s="125"/>
      <c r="D81" s="99" t="s">
        <v>90</v>
      </c>
      <c r="E81" s="100"/>
      <c r="F81" s="91"/>
      <c r="G81" s="85"/>
      <c r="H81" s="85"/>
    </row>
    <row r="82" spans="1:8" ht="30" customHeight="1" x14ac:dyDescent="0.25">
      <c r="A82" s="88" t="str">
        <f>'Cons Subsidies CASH-Rounded'!$B$147</f>
        <v>CDOT Subsidy for Metro-North Railroad</v>
      </c>
      <c r="B82" s="123">
        <v>-1.8712114809659095</v>
      </c>
      <c r="C82" s="125"/>
      <c r="D82" s="99">
        <v>-0.12864793937675256</v>
      </c>
      <c r="E82" s="100"/>
      <c r="F82" s="90" t="s">
        <v>83</v>
      </c>
      <c r="G82" s="85"/>
      <c r="H82" s="85"/>
    </row>
    <row r="83" spans="1:8" ht="30" hidden="1" customHeight="1" x14ac:dyDescent="0.25">
      <c r="A83" s="88" t="str">
        <f>'Cons Subsidies CASH-Rounded'!$B$153</f>
        <v>B&amp;T Operating Surplus TransUer</v>
      </c>
      <c r="B83" s="152">
        <f>'Cons Subsidies CASH-Rounded'!$U$153</f>
        <v>0</v>
      </c>
      <c r="C83" s="100"/>
      <c r="D83" s="99" t="str">
        <f>IF(ISERROR('Cons Subsidies CASH-Rounded'!$U$153/'Cons Subsidies CASH-Rounded'!$S$153),"HIDE ",IF('Cons Subsidies CASH-Rounded'!$U$153/'Cons Subsidies CASH-Rounded'!$S$153=0,"HIDE ",IF('Cons Subsidies CASH-Rounded'!$U$153/'Cons Subsidies CASH-Rounded'!$S$153&gt;1,"&gt; 100%",IF('Cons Subsidies CASH-Rounded'!$U$153/'Cons Subsidies CASH-Rounded'!$S$153&lt;-1,"&gt; (100%)",'Cons Subsidies CASH-Rounded'!$U$153/'Cons Subsidies CASH-Rounded'!$S$153))))</f>
        <v xml:space="preserve">HIDE </v>
      </c>
      <c r="E83" s="100"/>
      <c r="F83" s="91"/>
      <c r="G83" s="85"/>
    </row>
    <row r="84" spans="1:8" ht="5.25" customHeight="1" thickBot="1" x14ac:dyDescent="0.3">
      <c r="A84" s="96"/>
      <c r="B84" s="103"/>
      <c r="C84" s="104"/>
      <c r="D84" s="103"/>
      <c r="E84" s="104"/>
      <c r="F84" s="98"/>
    </row>
  </sheetData>
  <mergeCells count="22">
    <mergeCell ref="A1:F1"/>
    <mergeCell ref="A6:F6"/>
    <mergeCell ref="A9:A10"/>
    <mergeCell ref="B9:C10"/>
    <mergeCell ref="D9:E10"/>
    <mergeCell ref="F9:F10"/>
    <mergeCell ref="F66:F68"/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  <mergeCell ref="F27:F29"/>
  </mergeCells>
  <conditionalFormatting sqref="A9:B9 D9 A10">
    <cfRule type="cellIs" dxfId="34" priority="3734" operator="equal">
      <formula>"Hide No Variance"</formula>
    </cfRule>
  </conditionalFormatting>
  <conditionalFormatting sqref="B12:B18">
    <cfRule type="cellIs" dxfId="33" priority="3733" operator="equal">
      <formula>"HIDE "</formula>
    </cfRule>
  </conditionalFormatting>
  <conditionalFormatting sqref="B19:B20">
    <cfRule type="cellIs" dxfId="32" priority="3689" operator="equal">
      <formula>"HIDE "</formula>
    </cfRule>
  </conditionalFormatting>
  <conditionalFormatting sqref="D12:D24 D41:D45 D26:D39">
    <cfRule type="cellIs" dxfId="31" priority="2483" operator="equal">
      <formula>"HIDE "</formula>
    </cfRule>
  </conditionalFormatting>
  <conditionalFormatting sqref="B22:B24 E22:E24">
    <cfRule type="cellIs" dxfId="30" priority="3688" operator="equal">
      <formula>"HIDE "</formula>
    </cfRule>
  </conditionalFormatting>
  <conditionalFormatting sqref="B26 E26">
    <cfRule type="cellIs" dxfId="29" priority="3613" operator="equal">
      <formula>"HIDE "</formula>
    </cfRule>
  </conditionalFormatting>
  <conditionalFormatting sqref="B27:B29 E27:E29">
    <cfRule type="cellIs" dxfId="28" priority="3538" operator="equal">
      <formula>"HIDE "</formula>
    </cfRule>
  </conditionalFormatting>
  <conditionalFormatting sqref="B30">
    <cfRule type="cellIs" dxfId="27" priority="3463" operator="equal">
      <formula>"HIDE "</formula>
    </cfRule>
  </conditionalFormatting>
  <conditionalFormatting sqref="B31:B38">
    <cfRule type="cellIs" dxfId="26" priority="3462" operator="equal">
      <formula>"HIDE "</formula>
    </cfRule>
  </conditionalFormatting>
  <conditionalFormatting sqref="B39">
    <cfRule type="cellIs" dxfId="25" priority="3387" operator="equal">
      <formula>"HIDE "</formula>
    </cfRule>
  </conditionalFormatting>
  <conditionalFormatting sqref="B41">
    <cfRule type="cellIs" dxfId="24" priority="3386" operator="equal">
      <formula>"HIDE "</formula>
    </cfRule>
  </conditionalFormatting>
  <conditionalFormatting sqref="B42:B43">
    <cfRule type="cellIs" dxfId="23" priority="3385" operator="equal">
      <formula>"HIDE "</formula>
    </cfRule>
  </conditionalFormatting>
  <conditionalFormatting sqref="B44">
    <cfRule type="cellIs" dxfId="22" priority="3088" operator="equal">
      <formula>"HIDE "</formula>
    </cfRule>
  </conditionalFormatting>
  <conditionalFormatting sqref="A48:B48 D48 A49">
    <cfRule type="cellIs" dxfId="21" priority="3087" operator="equal">
      <formula>"Hide No Variance"</formula>
    </cfRule>
  </conditionalFormatting>
  <conditionalFormatting sqref="D50:E50">
    <cfRule type="cellIs" dxfId="20" priority="3086" operator="equal">
      <formula>"HIDE "</formula>
    </cfRule>
  </conditionalFormatting>
  <conditionalFormatting sqref="D40">
    <cfRule type="cellIs" dxfId="19" priority="2322" operator="equal">
      <formula>"HIDE "</formula>
    </cfRule>
  </conditionalFormatting>
  <conditionalFormatting sqref="B40">
    <cfRule type="cellIs" dxfId="18" priority="2397" operator="equal">
      <formula>"HIDE "</formula>
    </cfRule>
  </conditionalFormatting>
  <conditionalFormatting sqref="B51:B57">
    <cfRule type="cellIs" dxfId="17" priority="875" operator="equal">
      <formula>"HIDE "</formula>
    </cfRule>
  </conditionalFormatting>
  <conditionalFormatting sqref="B58:B59">
    <cfRule type="cellIs" dxfId="16" priority="831" operator="equal">
      <formula>"HIDE "</formula>
    </cfRule>
  </conditionalFormatting>
  <conditionalFormatting sqref="D51:D63 D80:D83 D65:D78">
    <cfRule type="cellIs" dxfId="15" priority="229" operator="equal">
      <formula>"HIDE "</formula>
    </cfRule>
  </conditionalFormatting>
  <conditionalFormatting sqref="B61:B63 E61:E63">
    <cfRule type="cellIs" dxfId="14" priority="830" operator="equal">
      <formula>"HIDE "</formula>
    </cfRule>
  </conditionalFormatting>
  <conditionalFormatting sqref="B65 E65">
    <cfRule type="cellIs" dxfId="13" priority="755" operator="equal">
      <formula>"HIDE "</formula>
    </cfRule>
  </conditionalFormatting>
  <conditionalFormatting sqref="B66:B68 E66:E68">
    <cfRule type="cellIs" dxfId="12" priority="680" operator="equal">
      <formula>"HIDE "</formula>
    </cfRule>
  </conditionalFormatting>
  <conditionalFormatting sqref="B69">
    <cfRule type="cellIs" dxfId="11" priority="605" operator="equal">
      <formula>"HIDE "</formula>
    </cfRule>
  </conditionalFormatting>
  <conditionalFormatting sqref="B70:B77">
    <cfRule type="cellIs" dxfId="10" priority="604" operator="equal">
      <formula>"HIDE "</formula>
    </cfRule>
  </conditionalFormatting>
  <conditionalFormatting sqref="B78">
    <cfRule type="cellIs" dxfId="9" priority="529" operator="equal">
      <formula>"HIDE "</formula>
    </cfRule>
  </conditionalFormatting>
  <conditionalFormatting sqref="B80">
    <cfRule type="cellIs" dxfId="8" priority="528" operator="equal">
      <formula>"HIDE "</formula>
    </cfRule>
  </conditionalFormatting>
  <conditionalFormatting sqref="B81:B82">
    <cfRule type="cellIs" dxfId="7" priority="527" operator="equal">
      <formula>"HIDE "</formula>
    </cfRule>
  </conditionalFormatting>
  <conditionalFormatting sqref="B83">
    <cfRule type="cellIs" dxfId="6" priority="230" operator="equal">
      <formula>"HIDE "</formula>
    </cfRule>
  </conditionalFormatting>
  <conditionalFormatting sqref="D79">
    <cfRule type="cellIs" dxfId="5" priority="153" operator="equal">
      <formula>"HIDE "</formula>
    </cfRule>
  </conditionalFormatting>
  <conditionalFormatting sqref="B79">
    <cfRule type="cellIs" dxfId="4" priority="228" operator="equal">
      <formula>"HIDE "</formula>
    </cfRule>
  </conditionalFormatting>
  <conditionalFormatting sqref="D25">
    <cfRule type="cellIs" dxfId="3" priority="77" operator="equal">
      <formula>"HIDE "</formula>
    </cfRule>
  </conditionalFormatting>
  <conditionalFormatting sqref="B25 E25">
    <cfRule type="cellIs" dxfId="2" priority="152" operator="equal">
      <formula>"HIDE "</formula>
    </cfRule>
  </conditionalFormatting>
  <conditionalFormatting sqref="D64">
    <cfRule type="cellIs" dxfId="1" priority="1" operator="equal">
      <formula>"HIDE "</formula>
    </cfRule>
  </conditionalFormatting>
  <conditionalFormatting sqref="B64 E64">
    <cfRule type="cellIs" dxfId="0" priority="76" operator="equal">
      <formula>"HIDE "</formula>
    </cfRule>
  </conditionalFormatting>
  <printOptions horizontalCentered="1"/>
  <pageMargins left="0.7" right="0.7" top="0.75" bottom="0.75" header="0.3" footer="0.3"/>
  <pageSetup scale="62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0</xdr:colOff>
                <xdr:row>2</xdr:row>
                <xdr:rowOff>257175</xdr:rowOff>
              </from>
              <to>
                <xdr:col>10</xdr:col>
                <xdr:colOff>266700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0</xdr:colOff>
                <xdr:row>5</xdr:row>
                <xdr:rowOff>123825</xdr:rowOff>
              </from>
              <to>
                <xdr:col>10</xdr:col>
                <xdr:colOff>257175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Cons Subsidies Accrual-Rounded</vt:lpstr>
      <vt:lpstr>Variance Explanations-ACCRUAL</vt:lpstr>
      <vt:lpstr>Cons Subsidies CASH-Rounded</vt:lpstr>
      <vt:lpstr>Variance Explanations-CASH</vt:lpstr>
      <vt:lpstr>'Cons Subsidies Accrual-Rounded'!Print_Area</vt:lpstr>
      <vt:lpstr>'Cons Subsidies CASH-Rounded'!Print_Area</vt:lpstr>
      <vt:lpstr>'Variance Explanations-ACCRUAL'!Print_Area</vt:lpstr>
      <vt:lpstr>'Variance Explanations-CASH'!Print_Area</vt:lpstr>
      <vt:lpstr>'Variance Explanations-ACCRUAL'!Print_Titles</vt:lpstr>
      <vt:lpstr>'Variance Explanations-CASH'!Print_Titles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Birch, Hannah</dc:creator>
  <cp:lastModifiedBy>Birch, Hannah</cp:lastModifiedBy>
  <cp:lastPrinted>2020-02-19T17:00:47Z</cp:lastPrinted>
  <dcterms:created xsi:type="dcterms:W3CDTF">2019-09-09T16:24:34Z</dcterms:created>
  <dcterms:modified xsi:type="dcterms:W3CDTF">2020-02-20T20:30:19Z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