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mc:AlternateContent xmlns:mc="http://schemas.openxmlformats.org/markup-compatibility/2006">
    <mc:Choice Requires="x15">
      <x15ac:absPath xmlns:x15ac="http://schemas.microsoft.com/office/spreadsheetml/2010/11/ac" url="S:\BGT_Shared\2020\2020 AAG Monthly Reports\Consolidated\05-2020\MTA Consolidated Reports. pdfs &amp; Excel\Excel &amp; Word\Excel reports for Hannah &amp; Joshua\"/>
    </mc:Choice>
  </mc:AlternateContent>
  <bookViews>
    <workbookView xWindow="0" yWindow="0" windowWidth="22395" windowHeight="8085"/>
  </bookViews>
  <sheets>
    <sheet name="Cons Subsidies Accrual-Rounded" sheetId="4" r:id="rId1"/>
    <sheet name="Variance Explanations-ACCRUAL" sheetId="12" r:id="rId2"/>
    <sheet name="Cons Subsidies CASH-Rounded" sheetId="6" r:id="rId3"/>
    <sheet name="Variance Explanations-CASH" sheetId="14" r:id="rId4"/>
  </sheets>
  <definedNames>
    <definedName name="_xlnm.Print_Area" localSheetId="0">'Cons Subsidies Accrual-Rounded'!$A$1:$J$77</definedName>
    <definedName name="_xlnm.Print_Area" localSheetId="2">'Cons Subsidies CASH-Rounded'!$A$1:$U$156</definedName>
    <definedName name="_xlnm.Print_Area" localSheetId="1">'Variance Explanations-ACCRUAL'!$A$1:$F$82</definedName>
    <definedName name="_xlnm.Print_Area" localSheetId="3">'Variance Explanations-CASH'!$A$1:$F$84</definedName>
    <definedName name="_xlnm.Print_Titles" localSheetId="1">'Variance Explanations-ACCRUAL'!$1:$6</definedName>
    <definedName name="_xlnm.Print_Titles" localSheetId="3">'Variance Explanations-CASH'!$1:$6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14" l="1"/>
  <c r="A1" i="14" l="1"/>
  <c r="A3" i="12"/>
  <c r="A1" i="12"/>
  <c r="A83" i="14" l="1"/>
  <c r="A82" i="14"/>
  <c r="A81" i="14"/>
  <c r="A80" i="14"/>
  <c r="A79" i="14"/>
  <c r="A78" i="14"/>
  <c r="A77" i="14"/>
  <c r="A76" i="14"/>
  <c r="A75" i="14"/>
  <c r="A74" i="14"/>
  <c r="A73" i="14"/>
  <c r="A72" i="14"/>
  <c r="A71" i="14"/>
  <c r="A70" i="14"/>
  <c r="A69" i="14"/>
  <c r="A68" i="14"/>
  <c r="A67" i="14"/>
  <c r="A66" i="14"/>
  <c r="A65" i="14"/>
  <c r="A64" i="14"/>
  <c r="F47" i="12"/>
  <c r="E47" i="12"/>
  <c r="D47" i="12"/>
  <c r="C47" i="12"/>
  <c r="B47" i="12"/>
  <c r="A47" i="12"/>
  <c r="F48" i="14"/>
  <c r="E48" i="14"/>
  <c r="D48" i="14"/>
  <c r="C48" i="14"/>
  <c r="B48" i="14"/>
  <c r="A48" i="14"/>
  <c r="A63" i="12"/>
  <c r="A25" i="12"/>
  <c r="A25" i="14"/>
  <c r="A63" i="14"/>
  <c r="A62" i="14"/>
  <c r="A61" i="14"/>
  <c r="A60" i="14"/>
  <c r="A59" i="14"/>
  <c r="A58" i="14"/>
  <c r="A57" i="14"/>
  <c r="A56" i="14"/>
  <c r="A55" i="14"/>
  <c r="A54" i="14"/>
  <c r="A53" i="14"/>
  <c r="A52" i="14"/>
  <c r="A51" i="14"/>
  <c r="F87" i="6"/>
  <c r="I87" i="6" s="1"/>
  <c r="A12" i="14"/>
  <c r="A44" i="14" l="1"/>
  <c r="A43" i="14"/>
  <c r="A42" i="14"/>
  <c r="A41" i="14"/>
  <c r="A40" i="14"/>
  <c r="A39" i="14" l="1"/>
  <c r="A38" i="14"/>
  <c r="A37" i="14"/>
  <c r="A36" i="14"/>
  <c r="A35" i="14"/>
  <c r="A34" i="14"/>
  <c r="A33" i="14"/>
  <c r="A32" i="14"/>
  <c r="A31" i="14"/>
  <c r="A30" i="14"/>
  <c r="A29" i="14"/>
  <c r="A28" i="14"/>
  <c r="A27" i="14"/>
  <c r="A26" i="14"/>
  <c r="A24" i="14"/>
  <c r="A23" i="14"/>
  <c r="A22" i="14"/>
  <c r="A21" i="14"/>
  <c r="A20" i="14"/>
  <c r="A19" i="14"/>
  <c r="A18" i="14"/>
  <c r="A17" i="14"/>
  <c r="A16" i="14"/>
  <c r="A15" i="14"/>
  <c r="A14" i="14"/>
  <c r="A13" i="14"/>
  <c r="A81" i="12" l="1"/>
  <c r="A80" i="12"/>
  <c r="A79" i="12"/>
  <c r="A78" i="12"/>
  <c r="A77" i="12"/>
  <c r="A76" i="12"/>
  <c r="A75" i="12"/>
  <c r="J70" i="12" s="1"/>
  <c r="A74" i="12"/>
  <c r="A73" i="12"/>
  <c r="A72" i="12"/>
  <c r="A71" i="12"/>
  <c r="A70" i="12"/>
  <c r="A69" i="12"/>
  <c r="A68" i="12"/>
  <c r="A67" i="12"/>
  <c r="A66" i="12"/>
  <c r="A65" i="12"/>
  <c r="A64" i="12"/>
  <c r="A62" i="12"/>
  <c r="A61" i="12"/>
  <c r="A60" i="12"/>
  <c r="A59" i="12"/>
  <c r="A58" i="12"/>
  <c r="A57" i="12"/>
  <c r="A56" i="12"/>
  <c r="A55" i="12"/>
  <c r="A54" i="12"/>
  <c r="A53" i="12"/>
  <c r="A52" i="12"/>
  <c r="A51" i="12"/>
  <c r="A50" i="12"/>
  <c r="A43" i="12"/>
  <c r="A42" i="12"/>
  <c r="A41" i="12"/>
  <c r="A40" i="12"/>
  <c r="A39" i="12"/>
  <c r="A38" i="12"/>
  <c r="A37" i="12"/>
  <c r="A36" i="12"/>
  <c r="A35" i="12"/>
  <c r="A34" i="12"/>
  <c r="A33" i="12"/>
  <c r="A32" i="12"/>
  <c r="A31" i="12"/>
  <c r="A30" i="12"/>
  <c r="A29" i="12"/>
  <c r="A28" i="12"/>
  <c r="A27" i="12"/>
  <c r="A26" i="12"/>
  <c r="A24" i="12"/>
  <c r="A23" i="12"/>
  <c r="A22" i="12"/>
  <c r="A21" i="12"/>
  <c r="A20" i="12"/>
  <c r="A19" i="12"/>
  <c r="A18" i="12"/>
  <c r="A17" i="12"/>
  <c r="A16" i="12"/>
  <c r="A15" i="12"/>
  <c r="A14" i="12"/>
  <c r="A13" i="12"/>
  <c r="A12" i="12"/>
  <c r="A83" i="6" l="1"/>
  <c r="A81" i="6"/>
  <c r="A79" i="6"/>
  <c r="A80" i="6" l="1"/>
  <c r="E87" i="6"/>
  <c r="H87" i="6" s="1"/>
  <c r="K87" i="6" s="1"/>
  <c r="N87" i="6" s="1"/>
  <c r="Q87" i="6" s="1"/>
  <c r="T87" i="6" s="1"/>
  <c r="A2" i="14" l="1"/>
  <c r="A2" i="12"/>
  <c r="J31" i="4"/>
  <c r="F31" i="4"/>
  <c r="J30" i="4"/>
  <c r="F30" i="4"/>
  <c r="A82" i="6" l="1"/>
  <c r="A45" i="12"/>
  <c r="A46" i="14" s="1"/>
  <c r="A7" i="12"/>
  <c r="A7" i="14" s="1"/>
  <c r="D26" i="4"/>
  <c r="D20" i="4"/>
  <c r="D43" i="4" l="1"/>
  <c r="H26" i="4"/>
  <c r="H20" i="4"/>
  <c r="F35" i="4"/>
  <c r="D23" i="12" s="1"/>
  <c r="F17" i="4"/>
  <c r="B16" i="12" s="1"/>
  <c r="F19" i="4"/>
  <c r="F14" i="4"/>
  <c r="D13" i="12" s="1"/>
  <c r="F15" i="4"/>
  <c r="D14" i="12" s="1"/>
  <c r="F33" i="4"/>
  <c r="J21" i="12" s="1"/>
  <c r="F18" i="4"/>
  <c r="J17" i="12" s="1"/>
  <c r="K17" i="12" s="1"/>
  <c r="F40" i="4"/>
  <c r="B27" i="12" s="1"/>
  <c r="F13" i="4"/>
  <c r="F34" i="4"/>
  <c r="B22" i="12" s="1"/>
  <c r="F53" i="4"/>
  <c r="B32" i="12" s="1"/>
  <c r="F46" i="4"/>
  <c r="B30" i="12" s="1"/>
  <c r="F41" i="4"/>
  <c r="J28" i="12" s="1"/>
  <c r="K28" i="12" s="1"/>
  <c r="F42" i="4"/>
  <c r="B29" i="12" s="1"/>
  <c r="F16" i="4"/>
  <c r="J15" i="12" s="1"/>
  <c r="K15" i="12" s="1"/>
  <c r="F36" i="4"/>
  <c r="D24" i="12" s="1"/>
  <c r="F37" i="4"/>
  <c r="D25" i="12" s="1"/>
  <c r="F24" i="4"/>
  <c r="D19" i="12" s="1"/>
  <c r="F25" i="4"/>
  <c r="J20" i="12" s="1"/>
  <c r="K20" i="12" s="1"/>
  <c r="D88" i="6"/>
  <c r="G88" i="6" s="1"/>
  <c r="J88" i="6" s="1"/>
  <c r="M88" i="6" s="1"/>
  <c r="P88" i="6" s="1"/>
  <c r="S88" i="6" s="1"/>
  <c r="D87" i="6"/>
  <c r="G87" i="6" s="1"/>
  <c r="J87" i="6" s="1"/>
  <c r="M87" i="6" s="1"/>
  <c r="P87" i="6" s="1"/>
  <c r="S87" i="6" s="1"/>
  <c r="F54" i="4"/>
  <c r="J33" i="12" s="1"/>
  <c r="K33" i="12" s="1"/>
  <c r="H43" i="4" l="1"/>
  <c r="F39" i="4"/>
  <c r="J26" i="12" s="1"/>
  <c r="K26" i="12" s="1"/>
  <c r="J24" i="12"/>
  <c r="K24" i="12" s="1"/>
  <c r="J14" i="12"/>
  <c r="K14" i="12" s="1"/>
  <c r="B20" i="12"/>
  <c r="J16" i="12"/>
  <c r="K16" i="12" s="1"/>
  <c r="D27" i="12"/>
  <c r="J27" i="12"/>
  <c r="K27" i="12" s="1"/>
  <c r="B15" i="12"/>
  <c r="D22" i="12"/>
  <c r="J22" i="12"/>
  <c r="K22" i="12" s="1"/>
  <c r="D15" i="12"/>
  <c r="D28" i="12"/>
  <c r="B14" i="12"/>
  <c r="J32" i="12"/>
  <c r="K32" i="12" s="1"/>
  <c r="D20" i="12"/>
  <c r="B28" i="12"/>
  <c r="D16" i="12"/>
  <c r="J29" i="12"/>
  <c r="K29" i="12" s="1"/>
  <c r="D21" i="12"/>
  <c r="B21" i="12"/>
  <c r="D29" i="12"/>
  <c r="J13" i="12"/>
  <c r="K13" i="12" s="1"/>
  <c r="B23" i="12"/>
  <c r="B13" i="12"/>
  <c r="J23" i="12"/>
  <c r="J19" i="12"/>
  <c r="K19" i="12" s="1"/>
  <c r="B24" i="12"/>
  <c r="J24" i="4"/>
  <c r="J41" i="4"/>
  <c r="J16" i="4"/>
  <c r="J25" i="4"/>
  <c r="J46" i="4"/>
  <c r="J40" i="4"/>
  <c r="F55" i="4"/>
  <c r="J35" i="4"/>
  <c r="J36" i="4"/>
  <c r="J14" i="4"/>
  <c r="J18" i="4"/>
  <c r="J15" i="4"/>
  <c r="J17" i="4"/>
  <c r="J54" i="4"/>
  <c r="J71" i="12" s="1"/>
  <c r="K71" i="12" s="1"/>
  <c r="J34" i="4"/>
  <c r="J37" i="4"/>
  <c r="J53" i="4"/>
  <c r="J19" i="4"/>
  <c r="J42" i="4"/>
  <c r="J30" i="12"/>
  <c r="K30" i="12" s="1"/>
  <c r="D17" i="12"/>
  <c r="E26" i="4"/>
  <c r="F26" i="4" s="1"/>
  <c r="F23" i="4"/>
  <c r="F52" i="4"/>
  <c r="B17" i="12"/>
  <c r="J12" i="12"/>
  <c r="K12" i="12" s="1"/>
  <c r="B12" i="12"/>
  <c r="B25" i="12"/>
  <c r="J25" i="12"/>
  <c r="K25" i="12" s="1"/>
  <c r="B19" i="12"/>
  <c r="E20" i="4"/>
  <c r="F20" i="4" s="1"/>
  <c r="B33" i="12"/>
  <c r="J55" i="4" l="1"/>
  <c r="B72" i="12" s="1"/>
  <c r="E43" i="4"/>
  <c r="J39" i="4"/>
  <c r="J38" i="4" s="1"/>
  <c r="B26" i="12"/>
  <c r="F38" i="4"/>
  <c r="D26" i="12"/>
  <c r="F32" i="4"/>
  <c r="K23" i="12"/>
  <c r="J56" i="4"/>
  <c r="F56" i="4"/>
  <c r="B55" i="12"/>
  <c r="D55" i="12"/>
  <c r="J55" i="12"/>
  <c r="K55" i="12" s="1"/>
  <c r="J63" i="12"/>
  <c r="K63" i="12" s="1"/>
  <c r="D63" i="12"/>
  <c r="B63" i="12"/>
  <c r="J13" i="4"/>
  <c r="I20" i="4"/>
  <c r="B51" i="12"/>
  <c r="J51" i="12"/>
  <c r="K51" i="12" s="1"/>
  <c r="D51" i="12"/>
  <c r="B65" i="12"/>
  <c r="D65" i="12"/>
  <c r="J65" i="12"/>
  <c r="K65" i="12" s="1"/>
  <c r="D53" i="12"/>
  <c r="B53" i="12"/>
  <c r="J53" i="12"/>
  <c r="K53" i="12" s="1"/>
  <c r="B31" i="12"/>
  <c r="J31" i="12"/>
  <c r="K31" i="12" s="1"/>
  <c r="B18" i="12"/>
  <c r="D18" i="12"/>
  <c r="J18" i="12"/>
  <c r="K18" i="12" s="1"/>
  <c r="J33" i="4"/>
  <c r="J66" i="12"/>
  <c r="K66" i="12" s="1"/>
  <c r="B66" i="12"/>
  <c r="D66" i="12"/>
  <c r="D54" i="12"/>
  <c r="J54" i="12"/>
  <c r="K54" i="12" s="1"/>
  <c r="B54" i="12"/>
  <c r="B62" i="12"/>
  <c r="D62" i="12"/>
  <c r="J62" i="12"/>
  <c r="K62" i="12" s="1"/>
  <c r="D57" i="12"/>
  <c r="J57" i="12"/>
  <c r="K57" i="12" s="1"/>
  <c r="B57" i="12"/>
  <c r="B70" i="12"/>
  <c r="B52" i="12"/>
  <c r="D52" i="12"/>
  <c r="J52" i="12"/>
  <c r="K52" i="12" s="1"/>
  <c r="J23" i="4"/>
  <c r="I26" i="4"/>
  <c r="J68" i="12"/>
  <c r="K68" i="12" s="1"/>
  <c r="B68" i="12"/>
  <c r="D67" i="12"/>
  <c r="J67" i="12"/>
  <c r="K67" i="12" s="1"/>
  <c r="B67" i="12"/>
  <c r="B71" i="12"/>
  <c r="J52" i="4"/>
  <c r="J58" i="12"/>
  <c r="K58" i="12" s="1"/>
  <c r="D58" i="12"/>
  <c r="B58" i="12"/>
  <c r="J61" i="12"/>
  <c r="K61" i="12" s="1"/>
  <c r="B61" i="12"/>
  <c r="D61" i="12"/>
  <c r="D60" i="12"/>
  <c r="J60" i="12"/>
  <c r="K60" i="12" s="1"/>
  <c r="B60" i="12"/>
  <c r="J34" i="12"/>
  <c r="K34" i="12" s="1"/>
  <c r="B34" i="12"/>
  <c r="K21" i="12"/>
  <c r="J72" i="12" l="1"/>
  <c r="K72" i="12" s="1"/>
  <c r="D68" i="12"/>
  <c r="D76" i="12"/>
  <c r="D75" i="12"/>
  <c r="D74" i="12"/>
  <c r="D73" i="12"/>
  <c r="D72" i="12"/>
  <c r="D71" i="12"/>
  <c r="D70" i="12"/>
  <c r="B64" i="12"/>
  <c r="I43" i="4"/>
  <c r="F43" i="4"/>
  <c r="J64" i="12"/>
  <c r="K64" i="12" s="1"/>
  <c r="D64" i="12"/>
  <c r="B69" i="12"/>
  <c r="J69" i="12"/>
  <c r="K69" i="12" s="1"/>
  <c r="J26" i="4"/>
  <c r="K26" i="4" s="1"/>
  <c r="D56" i="12"/>
  <c r="J56" i="12"/>
  <c r="K56" i="12" s="1"/>
  <c r="B56" i="12"/>
  <c r="J32" i="4"/>
  <c r="J43" i="4" s="1"/>
  <c r="B59" i="12"/>
  <c r="D59" i="12"/>
  <c r="J59" i="12"/>
  <c r="K59" i="12" s="1"/>
  <c r="J20" i="4"/>
  <c r="K20" i="4" s="1"/>
  <c r="D50" i="12"/>
  <c r="B50" i="12"/>
  <c r="J50" i="12"/>
  <c r="K50" i="12" s="1"/>
  <c r="B73" i="12"/>
  <c r="J73" i="12"/>
  <c r="K73" i="12" s="1"/>
  <c r="F57" i="4"/>
  <c r="B36" i="12" s="1"/>
  <c r="B35" i="12"/>
  <c r="J35" i="12"/>
  <c r="K35" i="12" s="1"/>
  <c r="J57" i="4"/>
  <c r="E20" i="6"/>
  <c r="F58" i="4" l="1"/>
  <c r="J36" i="12"/>
  <c r="K36" i="12" s="1"/>
  <c r="J74" i="12"/>
  <c r="K74" i="12" s="1"/>
  <c r="B74" i="12"/>
  <c r="E98" i="6"/>
  <c r="J59" i="4" l="1"/>
  <c r="J76" i="12" s="1"/>
  <c r="K76" i="12" s="1"/>
  <c r="F59" i="4"/>
  <c r="J58" i="4"/>
  <c r="B75" i="12" s="1"/>
  <c r="H20" i="6"/>
  <c r="J37" i="12"/>
  <c r="K37" i="12" s="1"/>
  <c r="B37" i="12"/>
  <c r="J75" i="12" l="1"/>
  <c r="K75" i="12" s="1"/>
  <c r="H98" i="6"/>
  <c r="B76" i="12"/>
  <c r="J60" i="4"/>
  <c r="F60" i="4"/>
  <c r="B38" i="12"/>
  <c r="J38" i="12"/>
  <c r="K38" i="12" s="1"/>
  <c r="H26" i="6"/>
  <c r="E26" i="6"/>
  <c r="I61" i="4"/>
  <c r="E61" i="4"/>
  <c r="H61" i="4"/>
  <c r="D61" i="4"/>
  <c r="D63" i="4" s="1"/>
  <c r="K70" i="12" l="1"/>
  <c r="Q26" i="6"/>
  <c r="Q20" i="6"/>
  <c r="D39" i="12"/>
  <c r="J39" i="12"/>
  <c r="K39" i="12" s="1"/>
  <c r="B39" i="12"/>
  <c r="D77" i="12"/>
  <c r="J77" i="12"/>
  <c r="K77" i="12" s="1"/>
  <c r="B77" i="12"/>
  <c r="J66" i="4"/>
  <c r="F66" i="4"/>
  <c r="H104" i="6"/>
  <c r="E104" i="6"/>
  <c r="H63" i="4"/>
  <c r="F61" i="4"/>
  <c r="E63" i="4"/>
  <c r="J61" i="4"/>
  <c r="I63" i="4"/>
  <c r="Q104" i="6" l="1"/>
  <c r="Q98" i="6"/>
  <c r="H69" i="4"/>
  <c r="H71" i="4" s="1"/>
  <c r="D69" i="4"/>
  <c r="J78" i="12"/>
  <c r="K78" i="12" s="1"/>
  <c r="D78" i="12"/>
  <c r="B78" i="12"/>
  <c r="F67" i="4"/>
  <c r="D40" i="12"/>
  <c r="J40" i="12"/>
  <c r="K40" i="12" s="1"/>
  <c r="B40" i="12"/>
  <c r="J67" i="4"/>
  <c r="F63" i="4"/>
  <c r="J63" i="4"/>
  <c r="N20" i="6" l="1"/>
  <c r="N26" i="6"/>
  <c r="D75" i="4"/>
  <c r="J68" i="4"/>
  <c r="I69" i="4"/>
  <c r="B79" i="12"/>
  <c r="D79" i="12"/>
  <c r="J79" i="12"/>
  <c r="K79" i="12" s="1"/>
  <c r="D71" i="4"/>
  <c r="J41" i="12"/>
  <c r="K41" i="12" s="1"/>
  <c r="D41" i="12"/>
  <c r="B41" i="12"/>
  <c r="F68" i="4"/>
  <c r="E69" i="4"/>
  <c r="F74" i="4" l="1"/>
  <c r="N104" i="6"/>
  <c r="I75" i="4"/>
  <c r="H75" i="4"/>
  <c r="H77" i="4" s="1"/>
  <c r="N98" i="6"/>
  <c r="D77" i="4"/>
  <c r="F69" i="4"/>
  <c r="E71" i="4"/>
  <c r="J69" i="4"/>
  <c r="I71" i="4"/>
  <c r="J71" i="4" s="1"/>
  <c r="D80" i="12"/>
  <c r="J80" i="12"/>
  <c r="K80" i="12" s="1"/>
  <c r="B80" i="12"/>
  <c r="B42" i="12"/>
  <c r="J42" i="12"/>
  <c r="K42" i="12" s="1"/>
  <c r="D42" i="12"/>
  <c r="T13" i="6" l="1"/>
  <c r="T17" i="6"/>
  <c r="T18" i="6"/>
  <c r="T19" i="6"/>
  <c r="T15" i="6"/>
  <c r="T14" i="6"/>
  <c r="T16" i="6"/>
  <c r="T23" i="6"/>
  <c r="T24" i="6"/>
  <c r="T25" i="6"/>
  <c r="T33" i="6"/>
  <c r="T35" i="6"/>
  <c r="T34" i="6"/>
  <c r="T31" i="6"/>
  <c r="T30" i="6"/>
  <c r="E75" i="4"/>
  <c r="F75" i="4" s="1"/>
  <c r="H80" i="4"/>
  <c r="J74" i="4"/>
  <c r="J81" i="12" s="1"/>
  <c r="K81" i="12" s="1"/>
  <c r="D80" i="4"/>
  <c r="T93" i="6"/>
  <c r="T92" i="6"/>
  <c r="T102" i="6"/>
  <c r="T96" i="6"/>
  <c r="T94" i="6"/>
  <c r="T111" i="6"/>
  <c r="T112" i="6"/>
  <c r="T95" i="6"/>
  <c r="T109" i="6"/>
  <c r="T97" i="6"/>
  <c r="T103" i="6"/>
  <c r="K26" i="6"/>
  <c r="K20" i="6"/>
  <c r="K69" i="4"/>
  <c r="F71" i="4"/>
  <c r="J75" i="4"/>
  <c r="I77" i="4"/>
  <c r="B43" i="12"/>
  <c r="D43" i="12"/>
  <c r="J43" i="12"/>
  <c r="K43" i="12" s="1"/>
  <c r="T20" i="6" l="1"/>
  <c r="T26" i="6"/>
  <c r="T36" i="6"/>
  <c r="E77" i="4"/>
  <c r="F77" i="4" s="1"/>
  <c r="T108" i="6"/>
  <c r="D81" i="12"/>
  <c r="B81" i="12"/>
  <c r="T101" i="6"/>
  <c r="T104" i="6" s="1"/>
  <c r="K104" i="6"/>
  <c r="T91" i="6"/>
  <c r="T98" i="6" s="1"/>
  <c r="K98" i="6"/>
  <c r="J77" i="4"/>
  <c r="I80" i="4"/>
  <c r="T113" i="6"/>
  <c r="T37" i="6" l="1"/>
  <c r="E80" i="4"/>
  <c r="T114" i="6"/>
  <c r="T39" i="6" l="1"/>
  <c r="T32" i="6"/>
  <c r="D26" i="6"/>
  <c r="F26" i="6" s="1"/>
  <c r="D20" i="6"/>
  <c r="F20" i="6" s="1"/>
  <c r="T40" i="6" l="1"/>
  <c r="D104" i="6"/>
  <c r="F104" i="6" s="1"/>
  <c r="D98" i="6"/>
  <c r="F98" i="6" s="1"/>
  <c r="T115" i="6"/>
  <c r="T117" i="6"/>
  <c r="D43" i="6" l="1"/>
  <c r="K43" i="6"/>
  <c r="H43" i="6"/>
  <c r="T41" i="6"/>
  <c r="G20" i="6"/>
  <c r="I20" i="6" s="1"/>
  <c r="G26" i="6"/>
  <c r="I26" i="6" s="1"/>
  <c r="T110" i="6"/>
  <c r="T118" i="6"/>
  <c r="I43" i="6" l="1"/>
  <c r="F43" i="6"/>
  <c r="E43" i="6"/>
  <c r="T42" i="6"/>
  <c r="N43" i="6"/>
  <c r="G43" i="6"/>
  <c r="G104" i="6"/>
  <c r="I104" i="6" s="1"/>
  <c r="G98" i="6"/>
  <c r="I98" i="6" s="1"/>
  <c r="H121" i="6"/>
  <c r="K121" i="6"/>
  <c r="E121" i="6"/>
  <c r="T119" i="6"/>
  <c r="P20" i="6"/>
  <c r="R20" i="6" s="1"/>
  <c r="P26" i="6"/>
  <c r="R26" i="6" s="1"/>
  <c r="T38" i="6" l="1"/>
  <c r="T43" i="6" s="1"/>
  <c r="G121" i="6"/>
  <c r="Q121" i="6"/>
  <c r="D121" i="6"/>
  <c r="N121" i="6"/>
  <c r="P43" i="6"/>
  <c r="F121" i="6"/>
  <c r="I121" i="6"/>
  <c r="T46" i="6"/>
  <c r="T120" i="6"/>
  <c r="T116" i="6" s="1"/>
  <c r="T121" i="6" s="1"/>
  <c r="P104" i="6" l="1"/>
  <c r="R104" i="6" s="1"/>
  <c r="P98" i="6"/>
  <c r="R98" i="6" s="1"/>
  <c r="Q43" i="6"/>
  <c r="T124" i="6"/>
  <c r="T48" i="6"/>
  <c r="T52" i="6"/>
  <c r="R121" i="6" l="1"/>
  <c r="P121" i="6"/>
  <c r="M20" i="6"/>
  <c r="O20" i="6" s="1"/>
  <c r="M26" i="6"/>
  <c r="O26" i="6" s="1"/>
  <c r="R43" i="6"/>
  <c r="T126" i="6"/>
  <c r="T53" i="6"/>
  <c r="T49" i="6"/>
  <c r="T130" i="6"/>
  <c r="O43" i="6" l="1"/>
  <c r="M43" i="6"/>
  <c r="S54" i="6"/>
  <c r="M104" i="6"/>
  <c r="O104" i="6" s="1"/>
  <c r="M98" i="6"/>
  <c r="O98" i="6" s="1"/>
  <c r="T131" i="6"/>
  <c r="T127" i="6"/>
  <c r="T54" i="6"/>
  <c r="T50" i="6"/>
  <c r="S13" i="6" l="1"/>
  <c r="U13" i="6" s="1"/>
  <c r="S19" i="6"/>
  <c r="U19" i="6" s="1"/>
  <c r="S15" i="6"/>
  <c r="U15" i="6" s="1"/>
  <c r="S17" i="6"/>
  <c r="U17" i="6" s="1"/>
  <c r="S18" i="6"/>
  <c r="U18" i="6" s="1"/>
  <c r="S14" i="6"/>
  <c r="U14" i="6" s="1"/>
  <c r="S16" i="6"/>
  <c r="U16" i="6" s="1"/>
  <c r="S25" i="6"/>
  <c r="U25" i="6" s="1"/>
  <c r="S24" i="6"/>
  <c r="U24" i="6" s="1"/>
  <c r="S23" i="6"/>
  <c r="U23" i="6" s="1"/>
  <c r="S30" i="6"/>
  <c r="U30" i="6" s="1"/>
  <c r="S35" i="6"/>
  <c r="U35" i="6" s="1"/>
  <c r="S40" i="6"/>
  <c r="U40" i="6" s="1"/>
  <c r="S36" i="6"/>
  <c r="U36" i="6" s="1"/>
  <c r="S33" i="6"/>
  <c r="S41" i="6"/>
  <c r="U41" i="6" s="1"/>
  <c r="S34" i="6"/>
  <c r="U34" i="6" s="1"/>
  <c r="S39" i="6"/>
  <c r="S42" i="6"/>
  <c r="U42" i="6" s="1"/>
  <c r="S31" i="6"/>
  <c r="U31" i="6" s="1"/>
  <c r="S37" i="6"/>
  <c r="U37" i="6" s="1"/>
  <c r="M121" i="6"/>
  <c r="S50" i="6"/>
  <c r="U50" i="6" s="1"/>
  <c r="S128" i="6"/>
  <c r="S132" i="6"/>
  <c r="S52" i="6"/>
  <c r="U52" i="6" s="1"/>
  <c r="S48" i="6"/>
  <c r="U48" i="6" s="1"/>
  <c r="S49" i="6"/>
  <c r="U49" i="6" s="1"/>
  <c r="S53" i="6"/>
  <c r="U53" i="6" s="1"/>
  <c r="D33" i="14" s="1"/>
  <c r="J26" i="6"/>
  <c r="L26" i="6" s="1"/>
  <c r="S46" i="6"/>
  <c r="U46" i="6" s="1"/>
  <c r="O121" i="6"/>
  <c r="J20" i="6"/>
  <c r="L20" i="6" s="1"/>
  <c r="U54" i="6"/>
  <c r="D34" i="14" s="1"/>
  <c r="T55" i="6"/>
  <c r="S55" i="6"/>
  <c r="T132" i="6"/>
  <c r="T128" i="6"/>
  <c r="S51" i="6"/>
  <c r="T51" i="6"/>
  <c r="S32" i="6" l="1"/>
  <c r="U32" i="6" s="1"/>
  <c r="U33" i="6"/>
  <c r="S38" i="6"/>
  <c r="U39" i="6"/>
  <c r="U38" i="6" s="1"/>
  <c r="J43" i="6"/>
  <c r="B33" i="14"/>
  <c r="J33" i="14"/>
  <c r="K33" i="14" s="1"/>
  <c r="B17" i="14"/>
  <c r="D17" i="14"/>
  <c r="J17" i="14"/>
  <c r="K17" i="14" s="1"/>
  <c r="J104" i="6"/>
  <c r="L104" i="6" s="1"/>
  <c r="S101" i="6"/>
  <c r="S102" i="6"/>
  <c r="U102" i="6" s="1"/>
  <c r="B23" i="14"/>
  <c r="D23" i="14"/>
  <c r="J23" i="14"/>
  <c r="D22" i="14"/>
  <c r="J22" i="14"/>
  <c r="K22" i="14" s="1"/>
  <c r="B22" i="14"/>
  <c r="S91" i="6"/>
  <c r="J98" i="6"/>
  <c r="L98" i="6" s="1"/>
  <c r="S113" i="6"/>
  <c r="U113" i="6" s="1"/>
  <c r="S103" i="6"/>
  <c r="U103" i="6" s="1"/>
  <c r="S118" i="6"/>
  <c r="U118" i="6" s="1"/>
  <c r="S112" i="6"/>
  <c r="U112" i="6" s="1"/>
  <c r="S26" i="6"/>
  <c r="B32" i="14"/>
  <c r="D32" i="14"/>
  <c r="J32" i="14"/>
  <c r="K32" i="14" s="1"/>
  <c r="S117" i="6"/>
  <c r="S120" i="6"/>
  <c r="U120" i="6" s="1"/>
  <c r="B68" i="14" s="1"/>
  <c r="S127" i="6"/>
  <c r="U127" i="6" s="1"/>
  <c r="S124" i="6"/>
  <c r="U124" i="6" s="1"/>
  <c r="B69" i="14" s="1"/>
  <c r="S95" i="6"/>
  <c r="U95" i="6" s="1"/>
  <c r="D19" i="14"/>
  <c r="J19" i="14"/>
  <c r="K19" i="14" s="1"/>
  <c r="B19" i="14"/>
  <c r="J20" i="14"/>
  <c r="K20" i="14" s="1"/>
  <c r="B20" i="14"/>
  <c r="D20" i="14"/>
  <c r="S108" i="6"/>
  <c r="S93" i="6"/>
  <c r="U93" i="6" s="1"/>
  <c r="D24" i="14"/>
  <c r="B24" i="14"/>
  <c r="J24" i="14"/>
  <c r="K24" i="14" s="1"/>
  <c r="S109" i="6"/>
  <c r="U109" i="6" s="1"/>
  <c r="J13" i="14"/>
  <c r="K13" i="14" s="1"/>
  <c r="D13" i="14"/>
  <c r="B13" i="14"/>
  <c r="D16" i="14"/>
  <c r="B16" i="14"/>
  <c r="J16" i="14"/>
  <c r="K16" i="14" s="1"/>
  <c r="S119" i="6"/>
  <c r="U119" i="6" s="1"/>
  <c r="S126" i="6"/>
  <c r="U126" i="6" s="1"/>
  <c r="S94" i="6"/>
  <c r="U94" i="6" s="1"/>
  <c r="S114" i="6"/>
  <c r="U114" i="6" s="1"/>
  <c r="B29" i="14"/>
  <c r="D29" i="14"/>
  <c r="J29" i="14"/>
  <c r="K29" i="14" s="1"/>
  <c r="B30" i="14"/>
  <c r="J30" i="14"/>
  <c r="K30" i="14" s="1"/>
  <c r="D30" i="14"/>
  <c r="J28" i="14"/>
  <c r="K28" i="14" s="1"/>
  <c r="B28" i="14"/>
  <c r="D28" i="14"/>
  <c r="S115" i="6"/>
  <c r="U115" i="6" s="1"/>
  <c r="D64" i="14" s="1"/>
  <c r="S111" i="6"/>
  <c r="S92" i="6"/>
  <c r="U92" i="6" s="1"/>
  <c r="S131" i="6"/>
  <c r="U131" i="6" s="1"/>
  <c r="D72" i="14" s="1"/>
  <c r="S20" i="6"/>
  <c r="U20" i="6" s="1"/>
  <c r="V20" i="6" s="1"/>
  <c r="D15" i="14"/>
  <c r="B15" i="14"/>
  <c r="J15" i="14"/>
  <c r="K15" i="14" s="1"/>
  <c r="J25" i="14"/>
  <c r="K25" i="14" s="1"/>
  <c r="B25" i="14"/>
  <c r="D25" i="14"/>
  <c r="B27" i="14"/>
  <c r="J27" i="14"/>
  <c r="K27" i="14" s="1"/>
  <c r="D27" i="14"/>
  <c r="B14" i="14"/>
  <c r="D14" i="14"/>
  <c r="J14" i="14"/>
  <c r="K14" i="14" s="1"/>
  <c r="S97" i="6"/>
  <c r="U97" i="6" s="1"/>
  <c r="S96" i="6"/>
  <c r="U96" i="6" s="1"/>
  <c r="S130" i="6"/>
  <c r="U130" i="6" s="1"/>
  <c r="J34" i="14"/>
  <c r="K34" i="14" s="1"/>
  <c r="B34" i="14"/>
  <c r="U132" i="6"/>
  <c r="J73" i="14" s="1"/>
  <c r="K73" i="14" s="1"/>
  <c r="S56" i="6"/>
  <c r="T129" i="6"/>
  <c r="S133" i="6"/>
  <c r="T133" i="6"/>
  <c r="U128" i="6"/>
  <c r="U55" i="6"/>
  <c r="T56" i="6"/>
  <c r="U51" i="6"/>
  <c r="S129" i="6"/>
  <c r="B26" i="14" l="1"/>
  <c r="L43" i="6"/>
  <c r="J121" i="6"/>
  <c r="U108" i="6"/>
  <c r="S43" i="6"/>
  <c r="D26" i="14"/>
  <c r="J26" i="14"/>
  <c r="K23" i="14" s="1"/>
  <c r="U117" i="6"/>
  <c r="U116" i="6" s="1"/>
  <c r="S116" i="6"/>
  <c r="J68" i="14"/>
  <c r="K68" i="14" s="1"/>
  <c r="D68" i="14"/>
  <c r="D69" i="14"/>
  <c r="B64" i="14"/>
  <c r="J64" i="14"/>
  <c r="K64" i="14" s="1"/>
  <c r="J72" i="14"/>
  <c r="K72" i="14" s="1"/>
  <c r="B72" i="14"/>
  <c r="J69" i="14"/>
  <c r="K69" i="14" s="1"/>
  <c r="J67" i="14"/>
  <c r="K67" i="14" s="1"/>
  <c r="B67" i="14"/>
  <c r="D67" i="14"/>
  <c r="J71" i="14"/>
  <c r="K71" i="14" s="1"/>
  <c r="B71" i="14"/>
  <c r="D71" i="14"/>
  <c r="D52" i="14"/>
  <c r="J52" i="14"/>
  <c r="K52" i="14" s="1"/>
  <c r="B52" i="14"/>
  <c r="S98" i="6"/>
  <c r="U98" i="6" s="1"/>
  <c r="V98" i="6" s="1"/>
  <c r="U91" i="6"/>
  <c r="D56" i="14"/>
  <c r="J56" i="14"/>
  <c r="K56" i="14" s="1"/>
  <c r="B56" i="14"/>
  <c r="D66" i="14"/>
  <c r="J66" i="14"/>
  <c r="K66" i="14" s="1"/>
  <c r="B66" i="14"/>
  <c r="S104" i="6"/>
  <c r="U104" i="6" s="1"/>
  <c r="V104" i="6" s="1"/>
  <c r="U101" i="6"/>
  <c r="U111" i="6"/>
  <c r="S110" i="6"/>
  <c r="B63" i="14"/>
  <c r="J63" i="14"/>
  <c r="K63" i="14" s="1"/>
  <c r="D63" i="14"/>
  <c r="U43" i="6"/>
  <c r="D53" i="14"/>
  <c r="B53" i="14"/>
  <c r="J53" i="14"/>
  <c r="K53" i="14" s="1"/>
  <c r="J55" i="14"/>
  <c r="K55" i="14" s="1"/>
  <c r="B55" i="14"/>
  <c r="D55" i="14"/>
  <c r="B21" i="14"/>
  <c r="D21" i="14"/>
  <c r="J21" i="14"/>
  <c r="K21" i="14" s="1"/>
  <c r="J59" i="14"/>
  <c r="K59" i="14" s="1"/>
  <c r="B59" i="14"/>
  <c r="D59" i="14"/>
  <c r="D12" i="14"/>
  <c r="J12" i="14"/>
  <c r="K12" i="14" s="1"/>
  <c r="B12" i="14"/>
  <c r="D54" i="14"/>
  <c r="B54" i="14"/>
  <c r="J54" i="14"/>
  <c r="K54" i="14" s="1"/>
  <c r="U26" i="6"/>
  <c r="V26" i="6" s="1"/>
  <c r="J18" i="14"/>
  <c r="K18" i="14" s="1"/>
  <c r="B18" i="14"/>
  <c r="D18" i="14"/>
  <c r="D62" i="14"/>
  <c r="J62" i="14"/>
  <c r="B62" i="14"/>
  <c r="D58" i="14"/>
  <c r="B58" i="14"/>
  <c r="J58" i="14"/>
  <c r="K58" i="14" s="1"/>
  <c r="B61" i="14"/>
  <c r="J61" i="14"/>
  <c r="K61" i="14" s="1"/>
  <c r="D61" i="14"/>
  <c r="B73" i="14"/>
  <c r="D73" i="14"/>
  <c r="U56" i="6"/>
  <c r="B36" i="14" s="1"/>
  <c r="S134" i="6"/>
  <c r="T57" i="6"/>
  <c r="U129" i="6"/>
  <c r="U133" i="6"/>
  <c r="D35" i="14"/>
  <c r="B35" i="14"/>
  <c r="J35" i="14"/>
  <c r="K35" i="14" s="1"/>
  <c r="T134" i="6"/>
  <c r="J31" i="14"/>
  <c r="K31" i="14" s="1"/>
  <c r="B31" i="14"/>
  <c r="D31" i="14"/>
  <c r="S57" i="6"/>
  <c r="L121" i="6" l="1"/>
  <c r="S121" i="6"/>
  <c r="K26" i="14"/>
  <c r="B65" i="14"/>
  <c r="J65" i="14"/>
  <c r="K65" i="14" s="1"/>
  <c r="D65" i="14"/>
  <c r="D51" i="14"/>
  <c r="B51" i="14"/>
  <c r="J51" i="14"/>
  <c r="K51" i="14" s="1"/>
  <c r="U110" i="6"/>
  <c r="U121" i="6" s="1"/>
  <c r="B60" i="14"/>
  <c r="J60" i="14"/>
  <c r="K60" i="14" s="1"/>
  <c r="D60" i="14"/>
  <c r="D57" i="14"/>
  <c r="B57" i="14"/>
  <c r="J57" i="14"/>
  <c r="K57" i="14" s="1"/>
  <c r="D36" i="14"/>
  <c r="J36" i="14"/>
  <c r="K36" i="14" s="1"/>
  <c r="U57" i="6"/>
  <c r="B37" i="14" s="1"/>
  <c r="U134" i="6"/>
  <c r="B75" i="14" s="1"/>
  <c r="K60" i="6"/>
  <c r="D60" i="6"/>
  <c r="M60" i="6"/>
  <c r="G60" i="6"/>
  <c r="J60" i="6"/>
  <c r="T58" i="6"/>
  <c r="S58" i="6"/>
  <c r="J70" i="14"/>
  <c r="K70" i="14" s="1"/>
  <c r="B70" i="14"/>
  <c r="D74" i="14"/>
  <c r="J74" i="14"/>
  <c r="K74" i="14" s="1"/>
  <c r="B74" i="14"/>
  <c r="K62" i="14" l="1"/>
  <c r="D75" i="14"/>
  <c r="J75" i="14"/>
  <c r="K75" i="14" s="1"/>
  <c r="J37" i="14"/>
  <c r="K37" i="14" s="1"/>
  <c r="D37" i="14"/>
  <c r="L60" i="6"/>
  <c r="U58" i="6"/>
  <c r="J38" i="14" s="1"/>
  <c r="K38" i="14" s="1"/>
  <c r="J64" i="6"/>
  <c r="D64" i="6"/>
  <c r="D138" i="6"/>
  <c r="M64" i="6"/>
  <c r="G64" i="6"/>
  <c r="E60" i="6"/>
  <c r="F60" i="6" s="1"/>
  <c r="H60" i="6"/>
  <c r="I60" i="6" s="1"/>
  <c r="N60" i="6"/>
  <c r="O60" i="6" s="1"/>
  <c r="S59" i="6"/>
  <c r="S60" i="6" s="1"/>
  <c r="P60" i="6"/>
  <c r="T59" i="6"/>
  <c r="Q60" i="6"/>
  <c r="D38" i="14" l="1"/>
  <c r="B38" i="14"/>
  <c r="J138" i="6"/>
  <c r="R60" i="6"/>
  <c r="D142" i="6"/>
  <c r="S136" i="6"/>
  <c r="E64" i="6"/>
  <c r="F64" i="6" s="1"/>
  <c r="S135" i="6"/>
  <c r="P138" i="6"/>
  <c r="T62" i="6"/>
  <c r="Q64" i="6"/>
  <c r="T135" i="6"/>
  <c r="Q138" i="6"/>
  <c r="S62" i="6"/>
  <c r="S64" i="6" s="1"/>
  <c r="P64" i="6"/>
  <c r="K138" i="6"/>
  <c r="N64" i="6"/>
  <c r="O64" i="6" s="1"/>
  <c r="E138" i="6"/>
  <c r="F138" i="6" s="1"/>
  <c r="T137" i="6"/>
  <c r="S137" i="6"/>
  <c r="M138" i="6"/>
  <c r="T136" i="6"/>
  <c r="G138" i="6"/>
  <c r="K64" i="6"/>
  <c r="L64" i="6" s="1"/>
  <c r="H64" i="6"/>
  <c r="I64" i="6" s="1"/>
  <c r="U59" i="6"/>
  <c r="H138" i="6"/>
  <c r="N138" i="6"/>
  <c r="T60" i="6"/>
  <c r="U60" i="6" s="1"/>
  <c r="J142" i="6" l="1"/>
  <c r="U136" i="6"/>
  <c r="B77" i="14" s="1"/>
  <c r="L138" i="6"/>
  <c r="M142" i="6"/>
  <c r="O138" i="6"/>
  <c r="U137" i="6"/>
  <c r="R138" i="6"/>
  <c r="K142" i="6"/>
  <c r="T140" i="6"/>
  <c r="Q142" i="6"/>
  <c r="S67" i="6"/>
  <c r="U135" i="6"/>
  <c r="T138" i="6"/>
  <c r="N142" i="6"/>
  <c r="E142" i="6"/>
  <c r="F142" i="6" s="1"/>
  <c r="R64" i="6"/>
  <c r="T67" i="6"/>
  <c r="S138" i="6"/>
  <c r="S140" i="6"/>
  <c r="P142" i="6"/>
  <c r="I138" i="6"/>
  <c r="B39" i="14"/>
  <c r="D39" i="14"/>
  <c r="J39" i="14"/>
  <c r="K39" i="14" s="1"/>
  <c r="U62" i="6"/>
  <c r="T64" i="6"/>
  <c r="U64" i="6" s="1"/>
  <c r="H142" i="6"/>
  <c r="G142" i="6"/>
  <c r="L142" i="6" l="1"/>
  <c r="D77" i="14"/>
  <c r="J77" i="14"/>
  <c r="K77" i="14" s="1"/>
  <c r="O142" i="6"/>
  <c r="R142" i="6"/>
  <c r="N70" i="6"/>
  <c r="E70" i="6"/>
  <c r="G70" i="6"/>
  <c r="G72" i="6" s="1"/>
  <c r="Q70" i="6"/>
  <c r="P70" i="6"/>
  <c r="P72" i="6" s="1"/>
  <c r="H70" i="6"/>
  <c r="D70" i="6"/>
  <c r="D72" i="6" s="1"/>
  <c r="M70" i="6"/>
  <c r="M72" i="6" s="1"/>
  <c r="J70" i="6"/>
  <c r="J72" i="6" s="1"/>
  <c r="T142" i="6"/>
  <c r="U140" i="6"/>
  <c r="I142" i="6"/>
  <c r="S142" i="6"/>
  <c r="T68" i="6"/>
  <c r="U138" i="6"/>
  <c r="D78" i="14"/>
  <c r="B78" i="14"/>
  <c r="J78" i="14"/>
  <c r="K78" i="14" s="1"/>
  <c r="D76" i="14"/>
  <c r="B76" i="14"/>
  <c r="J76" i="14"/>
  <c r="K76" i="14" s="1"/>
  <c r="S145" i="6"/>
  <c r="T145" i="6"/>
  <c r="U67" i="6"/>
  <c r="S68" i="6"/>
  <c r="J40" i="14"/>
  <c r="K40" i="14" s="1"/>
  <c r="D40" i="14"/>
  <c r="B40" i="14"/>
  <c r="U142" i="6" l="1"/>
  <c r="D148" i="6"/>
  <c r="D150" i="6" s="1"/>
  <c r="G148" i="6"/>
  <c r="G150" i="6" s="1"/>
  <c r="J148" i="6"/>
  <c r="J150" i="6" s="1"/>
  <c r="D76" i="6"/>
  <c r="D78" i="6" s="1"/>
  <c r="M148" i="6"/>
  <c r="M150" i="6" s="1"/>
  <c r="J76" i="6"/>
  <c r="J78" i="6" s="1"/>
  <c r="G76" i="6"/>
  <c r="G78" i="6" s="1"/>
  <c r="M76" i="6"/>
  <c r="M78" i="6" s="1"/>
  <c r="D41" i="14"/>
  <c r="B41" i="14"/>
  <c r="J41" i="14"/>
  <c r="K41" i="14" s="1"/>
  <c r="Q72" i="6"/>
  <c r="R72" i="6" s="1"/>
  <c r="R70" i="6"/>
  <c r="T69" i="6"/>
  <c r="D79" i="14"/>
  <c r="B79" i="14"/>
  <c r="J79" i="14"/>
  <c r="K79" i="14" s="1"/>
  <c r="U145" i="6"/>
  <c r="U68" i="6"/>
  <c r="S146" i="6"/>
  <c r="S69" i="6"/>
  <c r="S70" i="6" s="1"/>
  <c r="S72" i="6" s="1"/>
  <c r="K70" i="6"/>
  <c r="O70" i="6"/>
  <c r="N72" i="6"/>
  <c r="O72" i="6" s="1"/>
  <c r="H72" i="6"/>
  <c r="I72" i="6" s="1"/>
  <c r="I70" i="6"/>
  <c r="F70" i="6"/>
  <c r="E72" i="6"/>
  <c r="F72" i="6" s="1"/>
  <c r="T146" i="6"/>
  <c r="U146" i="6" l="1"/>
  <c r="D81" i="14" s="1"/>
  <c r="J154" i="6"/>
  <c r="J156" i="6" s="1"/>
  <c r="D154" i="6"/>
  <c r="D156" i="6" s="1"/>
  <c r="G154" i="6"/>
  <c r="G156" i="6" s="1"/>
  <c r="M154" i="6"/>
  <c r="M156" i="6" s="1"/>
  <c r="D42" i="14"/>
  <c r="J42" i="14"/>
  <c r="K42" i="14" s="1"/>
  <c r="B42" i="14"/>
  <c r="E76" i="6"/>
  <c r="S75" i="6"/>
  <c r="S76" i="6" s="1"/>
  <c r="S78" i="6" s="1"/>
  <c r="P76" i="6"/>
  <c r="P78" i="6" s="1"/>
  <c r="E148" i="6"/>
  <c r="D80" i="14"/>
  <c r="B80" i="14"/>
  <c r="J80" i="14"/>
  <c r="K80" i="14" s="1"/>
  <c r="N76" i="6"/>
  <c r="K76" i="6"/>
  <c r="U69" i="6"/>
  <c r="T70" i="6"/>
  <c r="N148" i="6"/>
  <c r="S147" i="6"/>
  <c r="S148" i="6" s="1"/>
  <c r="S150" i="6" s="1"/>
  <c r="P148" i="6"/>
  <c r="P150" i="6" s="1"/>
  <c r="H76" i="6"/>
  <c r="K148" i="6"/>
  <c r="K72" i="6"/>
  <c r="L72" i="6" s="1"/>
  <c r="L70" i="6"/>
  <c r="H148" i="6"/>
  <c r="T147" i="6"/>
  <c r="Q148" i="6"/>
  <c r="T75" i="6"/>
  <c r="Q76" i="6"/>
  <c r="L87" i="6"/>
  <c r="O87" i="6" s="1"/>
  <c r="R87" i="6" s="1"/>
  <c r="U87" i="6" s="1"/>
  <c r="B81" i="14" l="1"/>
  <c r="J81" i="14"/>
  <c r="K81" i="14" s="1"/>
  <c r="U147" i="6"/>
  <c r="D82" i="14" s="1"/>
  <c r="H78" i="6"/>
  <c r="I78" i="6" s="1"/>
  <c r="I76" i="6"/>
  <c r="K78" i="6"/>
  <c r="L78" i="6" s="1"/>
  <c r="L76" i="6"/>
  <c r="F148" i="6"/>
  <c r="E150" i="6"/>
  <c r="F150" i="6" s="1"/>
  <c r="Q150" i="6"/>
  <c r="R150" i="6" s="1"/>
  <c r="R148" i="6"/>
  <c r="N150" i="6"/>
  <c r="O150" i="6" s="1"/>
  <c r="O148" i="6"/>
  <c r="Q154" i="6"/>
  <c r="T153" i="6"/>
  <c r="O76" i="6"/>
  <c r="N78" i="6"/>
  <c r="O78" i="6" s="1"/>
  <c r="E78" i="6"/>
  <c r="F78" i="6" s="1"/>
  <c r="F76" i="6"/>
  <c r="K154" i="6"/>
  <c r="T72" i="6"/>
  <c r="U72" i="6" s="1"/>
  <c r="U70" i="6"/>
  <c r="V70" i="6" s="1"/>
  <c r="T148" i="6"/>
  <c r="H154" i="6"/>
  <c r="I148" i="6"/>
  <c r="H150" i="6"/>
  <c r="I150" i="6" s="1"/>
  <c r="J43" i="14"/>
  <c r="K43" i="14" s="1"/>
  <c r="B43" i="14"/>
  <c r="D43" i="14"/>
  <c r="E154" i="6"/>
  <c r="S153" i="6"/>
  <c r="S154" i="6" s="1"/>
  <c r="S156" i="6" s="1"/>
  <c r="P154" i="6"/>
  <c r="P156" i="6" s="1"/>
  <c r="R76" i="6"/>
  <c r="Q78" i="6"/>
  <c r="R78" i="6" s="1"/>
  <c r="U75" i="6"/>
  <c r="T76" i="6"/>
  <c r="K150" i="6"/>
  <c r="L150" i="6" s="1"/>
  <c r="L148" i="6"/>
  <c r="N154" i="6"/>
  <c r="J82" i="14" l="1"/>
  <c r="K82" i="14" s="1"/>
  <c r="B82" i="14"/>
  <c r="J44" i="14"/>
  <c r="K44" i="14" s="1"/>
  <c r="B44" i="14"/>
  <c r="D44" i="14"/>
  <c r="R154" i="6"/>
  <c r="Q156" i="6"/>
  <c r="R156" i="6" s="1"/>
  <c r="O154" i="6"/>
  <c r="N156" i="6"/>
  <c r="O156" i="6" s="1"/>
  <c r="U148" i="6"/>
  <c r="V148" i="6" s="1"/>
  <c r="T150" i="6"/>
  <c r="U150" i="6" s="1"/>
  <c r="I154" i="6"/>
  <c r="H156" i="6"/>
  <c r="I156" i="6" s="1"/>
  <c r="T78" i="6"/>
  <c r="U78" i="6" s="1"/>
  <c r="U76" i="6"/>
  <c r="E156" i="6"/>
  <c r="F156" i="6" s="1"/>
  <c r="F154" i="6"/>
  <c r="K156" i="6"/>
  <c r="L156" i="6" s="1"/>
  <c r="L154" i="6"/>
  <c r="T154" i="6"/>
  <c r="U153" i="6"/>
  <c r="D83" i="14" l="1"/>
  <c r="J83" i="14"/>
  <c r="K83" i="14" s="1"/>
  <c r="B83" i="14"/>
  <c r="T156" i="6"/>
  <c r="U156" i="6" s="1"/>
  <c r="U154" i="6"/>
</calcChain>
</file>

<file path=xl/sharedStrings.xml><?xml version="1.0" encoding="utf-8"?>
<sst xmlns="http://schemas.openxmlformats.org/spreadsheetml/2006/main" count="324" uniqueCount="117">
  <si>
    <t>METROPOLITAN TRANSPORTATION AUTHORITY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</si>
  <si>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</si>
  <si>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</si>
  <si>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</si>
  <si>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</si>
  <si>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</si>
  <si>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</si>
  <si>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</si>
  <si>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</si>
  <si>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</si>
  <si>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</si>
  <si>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</si>
  <si>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</si>
  <si>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</si>
  <si>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</si>
  <si>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</si>
  <si>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NYS Operating Support for SAP</t>
  </si>
  <si>
    <t>NYC Operating Support for SAP</t>
  </si>
  <si>
    <t>For-Hire Vehicle (FHV) Surcharge</t>
  </si>
  <si>
    <t>Central Business District Tolling Program (CBDTP)</t>
  </si>
  <si>
    <t>SAP Support and For-Hire Vehicle Surcharge:</t>
  </si>
  <si>
    <t>Subway Action Plan Account</t>
  </si>
  <si>
    <t>Outerborough Transportation Account</t>
  </si>
  <si>
    <t>Less: Assumed Capital or Member Project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</si>
  <si>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</si>
  <si>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</si>
  <si>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</si>
  <si>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</si>
  <si>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</si>
  <si>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</si>
  <si>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</si>
  <si>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</si>
  <si>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</si>
  <si>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</si>
  <si>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</si>
  <si>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</si>
  <si>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</si>
  <si>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</si>
  <si>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</si>
  <si>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</si>
  <si>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</si>
  <si>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</si>
  <si>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</si>
  <si>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</si>
  <si>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</si>
  <si>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</si>
  <si>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</si>
  <si>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</si>
  <si>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</si>
  <si>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</si>
  <si>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</si>
  <si>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</si>
  <si>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</si>
  <si>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</si>
  <si>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</si>
  <si>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</si>
  <si>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</si>
  <si>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Formula</t>
  </si>
  <si>
    <t>Subsidy Adjustments</t>
  </si>
  <si>
    <t>Consolidated Subsidies - Accrual Basis</t>
  </si>
  <si>
    <t>Consolidated Subsidies - Cash Basis</t>
  </si>
  <si>
    <t>Accrued Subsidies</t>
  </si>
  <si>
    <t>Variance
%</t>
  </si>
  <si>
    <t>Explanations</t>
  </si>
  <si>
    <t xml:space="preserve">Variance
$ </t>
  </si>
  <si>
    <t>MRT(b)-1 (Gross)</t>
  </si>
  <si>
    <t>MRT(b)-2 (Gross)</t>
  </si>
  <si>
    <t>Check</t>
  </si>
  <si>
    <t>Variance Explanations</t>
  </si>
  <si>
    <t>Capital Program Uunding Sources:</t>
  </si>
  <si>
    <t>B&amp;T Operating Surplus TransUer</t>
  </si>
  <si>
    <t>NYS Operating SFpport For SAP</t>
  </si>
  <si>
    <t>NYC Operating SFpport For SAP</t>
  </si>
  <si>
    <t>For-Hire Vehicle (FHV) SFrcharge</t>
  </si>
  <si>
    <t>Cash Subsidies</t>
  </si>
  <si>
    <t>NYS Operating Support For SAP</t>
  </si>
  <si>
    <t>NYC Operating Support For SAP</t>
  </si>
  <si>
    <t xml:space="preserve">Actual </t>
  </si>
  <si>
    <t>The favorable variances for the month was due to timing of booking accrual by MTA Accounting. YTD MMTOA accrual was on target with the budget.</t>
  </si>
  <si>
    <t>&gt; (100%)</t>
  </si>
  <si>
    <t>The favorable accrual variance for the month was primarily due to the timing of booking accruals by MTA Accounting. YTD PBT accrual was unfavorable to the budget.</t>
  </si>
  <si>
    <t>MRT-1 transactions were below budget for the month and year-to-date due to unfavorable MRT-1 activity.</t>
  </si>
  <si>
    <t>MRT-2 transactions were below budget for the month due to unfavorable MRT-2 activity;  YTD transactions were favorable  due to stronger-than-budgeted MRT-2 activity.</t>
  </si>
  <si>
    <t xml:space="preserve">The unfavorable variances for the month and year-to-date were primarily due to lower-than-budgeted real estate transactions in New York City. </t>
  </si>
  <si>
    <t>The favorable accrual variances for the month and year-to-date were due to the timing of booking accruals by MTA Accounting.</t>
  </si>
  <si>
    <t>The unfavorable variances for the month and year-to-date were primarily due to timing of booking accruals by MTA Accounting.</t>
  </si>
  <si>
    <t>Subway Action Plan transactions were unfavorable for the month and year-to-date.</t>
  </si>
  <si>
    <t>The favorable variances for the month was due to timing of booking accrual by MTA Accounting. YTD accrual was on target with the budget.</t>
  </si>
  <si>
    <t>Variance was mostly timing related. Drawdowns are related to the timing of cash obligations for MTA Bus.</t>
  </si>
  <si>
    <t>Variance was mostly timing related. Drawdowns are related to the timing of cash obligations for Staten Island Railway.</t>
  </si>
  <si>
    <t>The favorable variance for the month was due primarily to timing. Year-to-date variance was close to the budget.</t>
  </si>
  <si>
    <t>See explanation for the month.</t>
  </si>
  <si>
    <t>The unfavorable accrual YTD variance was primarily due to timing.</t>
  </si>
  <si>
    <t xml:space="preserve">The unfavorable cash variances for the month and YTD were due to timing of payments from the State. </t>
  </si>
  <si>
    <t>The unfavorable cash variances for the month and YTD were primarily due to lower-than-budgeted receipts.</t>
  </si>
  <si>
    <t>The variance was unfavorable to  the budget for the month due to lower-than-expected MRT-1 cash receipts. YTD receipts were above the budget.</t>
  </si>
  <si>
    <t>The variance was unfavorable to  the budget for the month due to lower-than-expected MRT-2 cash receipts. YTD receipts were above the budget.</t>
  </si>
  <si>
    <t>Urban Tax receipts for the month and YTD were unfavorable due to weaker-than-expected real estate activity in NYC.</t>
  </si>
  <si>
    <t>Payroll Mobility Tax receipts were unfavorable for the month and YTD due to lower-than-budgeted tax receipts.</t>
  </si>
  <si>
    <t>Payroll Mobility Tax Replacement Funds receipts were unfavorable for the month and YTD due to timing of payments from the State.</t>
  </si>
  <si>
    <t>Subway Action Plan receipts were unfavorable for the month and YTD due to lower receipts than forecasted.</t>
  </si>
  <si>
    <t xml:space="preserve">The unfavorable variance for the month and YTD were due to the timing of receipt of payment. </t>
  </si>
  <si>
    <t xml:space="preserve">The unfavorable variance for the month and YTD were due to the timing of receipt of payment from the State. </t>
  </si>
  <si>
    <t>The unfavorable variances for the month and YTD were primarily due to timing.</t>
  </si>
  <si>
    <t>New York City 18-b YTD receipts were favorable due to timing of receipts of funds from NYC. This was a delayed payment that should have been received in December 2019.</t>
  </si>
  <si>
    <t xml:space="preserve">The unfavorable YTD variance was due to the timing of receipt of payment. </t>
  </si>
  <si>
    <t>MTA Aid YTD receipts, received on quarterly basis, were unfavorable primarily due to timing.</t>
  </si>
  <si>
    <t xml:space="preserve">Revenues from the Real Property Transfer Tax Surcharge (the Mansion Tax) and the Internet Marketplace Tax, which are received by B&amp;T, are directed to fund the 2020-2024 Capital Program. The 2020 Adopted Budget earmarks a portion of these revenues to be set aside in the operating budget to cover debt service expenses for borrowing for the 2020-2024 Capital Program, with the remainder set aside as PAYGO for the 2020-2024 Capital Program.
Real Property Transfer Tax Surchage   revenues were unfavorable for the month and YTD due to lower-than-expected transaction value, reflecting the economic slowdown due to the Covid-19 pandemic.
</t>
  </si>
  <si>
    <t>The unfavorable Internet Marketplace Tax variances for the month and YTD were due to timing of transactions. There was a delay in the timing of transactions for NYS portion of the Internet Marketplace Tax.</t>
  </si>
  <si>
    <t>The unfavorable variances for the month and YTD were primarily  attributable to the precipitous drop in the use of MTA services and toll facilities, reflecting the impact of Governor Cuomo’s PAUSE Executive Order, effective March 22nd, which severely limited non-essential activities, and personal actions taken to socially distance in response to the COVID-19 pandemic.</t>
  </si>
  <si>
    <r>
      <rPr>
        <sz val="10.5"/>
        <rFont val="Calibri"/>
        <family val="2"/>
        <scheme val="minor"/>
      </rPr>
      <t>Revenues from the Real Property Transfer Tax Surcharge (the Mansion Tax) and the Internet Marketplace Tax, which are received by B&amp;T, are directed to fund the 2020-2024 Capital Program. The 2020 Adopted Budget earmarks a portion of these revenues to be set aside in the operating budget to cover debt service expenses for borrowing for the 2020-2024 Capital Program, with the remainder set aside as PAYGO for the 2020-2024 Capital Program.</t>
    </r>
    <r>
      <rPr>
        <sz val="10.5"/>
        <color rgb="FFFF0000"/>
        <rFont val="Calibri"/>
        <family val="2"/>
        <scheme val="minor"/>
      </rPr>
      <t xml:space="preserve">
</t>
    </r>
    <r>
      <rPr>
        <sz val="10.5"/>
        <color theme="1"/>
        <rFont val="Calibri"/>
        <family val="2"/>
        <scheme val="minor"/>
      </rPr>
      <t xml:space="preserve">
Real Property Transfer Tax Surchage   revenues were unfavorable for the month and YTD due to lower-than-expected transaction value, reflecting the economic slowdown due to the Covid-19 pandemic.
</t>
    </r>
  </si>
  <si>
    <t>The unfavorable Internet Marketplace Tax variances for the month and YTD were due to timing of receipts of funds. There was a timing delay in receiving the  NYS portion of the Internet Marketplace Tax.</t>
  </si>
  <si>
    <t>February Financial Plan - 2020 Adopted Budget</t>
  </si>
  <si>
    <t>May 2020</t>
  </si>
  <si>
    <t xml:space="preserve">Adopted </t>
  </si>
  <si>
    <t xml:space="preserve">Budget  </t>
  </si>
  <si>
    <t>May 2020 Monthly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</si>
</sst>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b/>
      <sz val="1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
      <sz val="10.5"/>
      <color rgb="FFFF0000"/>
      <name val="Calibri"/>
      <family val="2"/>
      <scheme val="minor"/>
    </font>
    <font>
      <sz val="10.5"/>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6">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auto="1"/>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1">
    <xf numFmtId="0" fontId="0" fillId="0" borderId="0" xfId="0"/>
    <xf numFmtId="0" fontId="8" fillId="0" borderId="0" xfId="0" applyFont="1"/>
    <xf numFmtId="0" fontId="0" fillId="0" borderId="1" xfId="0" applyBorder="1"/>
    <xf numFmtId="0" fontId="12" fillId="0" borderId="0" xfId="0" applyFont="1" applyAlignment="1">
      <alignment horizontal="right"/>
    </xf>
    <xf numFmtId="0" fontId="2" fillId="0" borderId="0" xfId="0" applyFont="1"/>
    <xf numFmtId="165" fontId="0" fillId="0" borderId="0" xfId="0" applyNumberFormat="1"/>
    <xf numFmtId="0" fontId="15" fillId="0" borderId="0" xfId="0" applyFont="1"/>
    <xf numFmtId="0" fontId="13" fillId="0" borderId="0" xfId="0" applyFont="1"/>
    <xf numFmtId="44" fontId="13" fillId="0" borderId="0" xfId="0" applyNumberFormat="1" applyFont="1"/>
    <xf numFmtId="0" fontId="16" fillId="0" borderId="0" xfId="0" applyFont="1"/>
    <xf numFmtId="0" fontId="7" fillId="0" borderId="0" xfId="0" applyFont="1" applyAlignment="1">
      <alignment vertical="center"/>
    </xf>
    <xf numFmtId="0" fontId="8" fillId="0" borderId="13" xfId="0" applyFont="1" applyBorder="1"/>
    <xf numFmtId="0" fontId="8" fillId="0" borderId="2" xfId="0" applyFont="1" applyBorder="1"/>
    <xf numFmtId="0" fontId="8" fillId="0" borderId="2" xfId="0" applyFont="1" applyFill="1" applyBorder="1"/>
    <xf numFmtId="0" fontId="8" fillId="5" borderId="7" xfId="0" applyFont="1" applyFill="1" applyBorder="1"/>
    <xf numFmtId="0" fontId="8" fillId="0" borderId="5" xfId="0" applyFont="1" applyBorder="1"/>
    <xf numFmtId="0" fontId="8" fillId="0" borderId="0" xfId="0" applyFont="1" applyBorder="1"/>
    <xf numFmtId="0" fontId="9" fillId="2" borderId="7" xfId="0" applyFont="1" applyFill="1" applyBorder="1" applyAlignment="1">
      <alignment horizontal="right"/>
    </xf>
    <xf numFmtId="0" fontId="8" fillId="5" borderId="8" xfId="0" applyFont="1" applyFill="1" applyBorder="1"/>
    <xf numFmtId="0" fontId="9" fillId="2" borderId="3" xfId="0" applyFont="1" applyFill="1" applyBorder="1" applyAlignment="1">
      <alignment horizontal="right"/>
    </xf>
    <xf numFmtId="0" fontId="9" fillId="2" borderId="9" xfId="0" applyFont="1" applyFill="1" applyBorder="1" applyAlignment="1">
      <alignment horizontal="right"/>
    </xf>
    <xf numFmtId="0" fontId="8" fillId="0" borderId="7" xfId="0" applyFont="1" applyBorder="1"/>
    <xf numFmtId="0" fontId="8" fillId="5" borderId="0" xfId="0" applyFont="1" applyFill="1" applyBorder="1"/>
    <xf numFmtId="0" fontId="20" fillId="0" borderId="0" xfId="0" applyFont="1" applyBorder="1"/>
    <xf numFmtId="0" fontId="8" fillId="0" borderId="8" xfId="0" applyFont="1" applyBorder="1"/>
    <xf numFmtId="0" fontId="8" fillId="0" borderId="0" xfId="0" applyFont="1" applyBorder="1" applyAlignment="1">
      <alignment horizontal="left" indent="2"/>
    </xf>
    <xf numFmtId="43" fontId="8" fillId="0" borderId="8" xfId="0" applyNumberFormat="1" applyFont="1" applyBorder="1"/>
    <xf numFmtId="0" fontId="8" fillId="4" borderId="5" xfId="0" applyFont="1" applyFill="1" applyBorder="1"/>
    <xf numFmtId="0" fontId="8" fillId="4" borderId="0" xfId="0" applyFont="1" applyFill="1" applyBorder="1" applyAlignment="1">
      <alignment horizontal="left" indent="4"/>
    </xf>
    <xf numFmtId="0" fontId="8" fillId="4" borderId="0" xfId="0" applyFont="1" applyFill="1" applyBorder="1"/>
    <xf numFmtId="0" fontId="8" fillId="4" borderId="8" xfId="0" applyFont="1" applyFill="1" applyBorder="1"/>
    <xf numFmtId="43" fontId="8" fillId="4" borderId="8" xfId="0" applyNumberFormat="1" applyFont="1" applyFill="1" applyBorder="1"/>
    <xf numFmtId="0" fontId="8" fillId="0" borderId="0" xfId="0" applyFont="1" applyBorder="1" applyAlignment="1">
      <alignment horizontal="left" indent="4"/>
    </xf>
    <xf numFmtId="0" fontId="21" fillId="0" borderId="5" xfId="0" applyFont="1" applyBorder="1"/>
    <xf numFmtId="0" fontId="21" fillId="0" borderId="0" xfId="0" applyFont="1" applyBorder="1"/>
    <xf numFmtId="43" fontId="8" fillId="0" borderId="8" xfId="1" applyFont="1" applyBorder="1"/>
    <xf numFmtId="43" fontId="8" fillId="5" borderId="0" xfId="1" applyFont="1" applyFill="1" applyBorder="1"/>
    <xf numFmtId="0" fontId="9" fillId="0" borderId="0" xfId="0" applyFont="1" applyBorder="1" applyAlignment="1">
      <alignment horizontal="left"/>
    </xf>
    <xf numFmtId="0" fontId="9" fillId="0" borderId="10" xfId="0" applyFont="1" applyBorder="1" applyAlignment="1">
      <alignment vertical="center"/>
    </xf>
    <xf numFmtId="0" fontId="9" fillId="0" borderId="11" xfId="0" applyFont="1" applyBorder="1" applyAlignment="1">
      <alignment vertical="center"/>
    </xf>
    <xf numFmtId="0" fontId="8" fillId="0" borderId="0" xfId="0" applyFont="1" applyBorder="1" applyAlignment="1">
      <alignment horizontal="left" indent="1"/>
    </xf>
    <xf numFmtId="0" fontId="9" fillId="0" borderId="0" xfId="0" applyFont="1" applyBorder="1" applyAlignment="1">
      <alignment horizontal="left" indent="1"/>
    </xf>
    <xf numFmtId="0" fontId="21" fillId="0" borderId="0" xfId="0" applyFont="1" applyBorder="1" applyAlignment="1">
      <alignment horizontal="left" indent="3"/>
    </xf>
    <xf numFmtId="0" fontId="9" fillId="2" borderId="13" xfId="0" applyFont="1" applyFill="1" applyBorder="1" applyAlignment="1">
      <alignment horizontal="right"/>
    </xf>
    <xf numFmtId="0" fontId="9" fillId="2" borderId="14" xfId="0" applyFont="1" applyFill="1" applyBorder="1" applyAlignment="1">
      <alignment horizontal="right"/>
    </xf>
    <xf numFmtId="0" fontId="9" fillId="2" borderId="19" xfId="0" applyFont="1" applyFill="1" applyBorder="1" applyAlignment="1">
      <alignment horizontal="right"/>
    </xf>
    <xf numFmtId="0" fontId="8" fillId="0" borderId="16" xfId="0" applyFont="1" applyBorder="1"/>
    <xf numFmtId="0" fontId="8" fillId="0" borderId="3" xfId="0" applyFont="1" applyBorder="1"/>
    <xf numFmtId="0" fontId="8" fillId="0" borderId="18" xfId="0" applyFont="1" applyBorder="1"/>
    <xf numFmtId="0" fontId="8" fillId="0" borderId="1" xfId="0" applyFont="1" applyBorder="1"/>
    <xf numFmtId="164" fontId="8" fillId="0" borderId="1" xfId="1" applyNumberFormat="1" applyFont="1" applyBorder="1"/>
    <xf numFmtId="164" fontId="8" fillId="0" borderId="0" xfId="0" applyNumberFormat="1" applyFont="1"/>
    <xf numFmtId="165" fontId="8" fillId="0" borderId="5" xfId="0" applyNumberFormat="1" applyFont="1" applyBorder="1"/>
    <xf numFmtId="165" fontId="8" fillId="0" borderId="0" xfId="0" applyNumberFormat="1" applyFont="1" applyBorder="1"/>
    <xf numFmtId="165" fontId="8" fillId="0" borderId="0" xfId="0" applyNumberFormat="1" applyFont="1"/>
    <xf numFmtId="165" fontId="8" fillId="0" borderId="18" xfId="0" applyNumberFormat="1" applyFont="1" applyBorder="1"/>
    <xf numFmtId="165" fontId="8" fillId="0" borderId="1" xfId="0" applyNumberFormat="1" applyFont="1" applyBorder="1"/>
    <xf numFmtId="164" fontId="8" fillId="0" borderId="5" xfId="1" applyNumberFormat="1" applyFont="1" applyBorder="1"/>
    <xf numFmtId="164" fontId="8" fillId="0" borderId="18" xfId="1" applyNumberFormat="1" applyFont="1" applyBorder="1"/>
    <xf numFmtId="165" fontId="8" fillId="0" borderId="0" xfId="0" applyNumberFormat="1" applyFont="1" applyBorder="1" applyAlignment="1">
      <alignment horizontal="left" indent="4"/>
    </xf>
    <xf numFmtId="164" fontId="8" fillId="4" borderId="5" xfId="1" quotePrefix="1" applyNumberFormat="1" applyFont="1" applyFill="1" applyBorder="1" applyAlignment="1"/>
    <xf numFmtId="164" fontId="8" fillId="4" borderId="18" xfId="1" quotePrefix="1" applyNumberFormat="1" applyFont="1" applyFill="1" applyBorder="1" applyAlignment="1"/>
    <xf numFmtId="164" fontId="8" fillId="4" borderId="1" xfId="1" applyNumberFormat="1" applyFont="1" applyFill="1" applyBorder="1"/>
    <xf numFmtId="165" fontId="21" fillId="0" borderId="5" xfId="0" applyNumberFormat="1" applyFont="1" applyBorder="1"/>
    <xf numFmtId="165" fontId="21" fillId="0" borderId="0" xfId="0" applyNumberFormat="1" applyFont="1" applyBorder="1"/>
    <xf numFmtId="165" fontId="21" fillId="0" borderId="0" xfId="0" applyNumberFormat="1" applyFont="1"/>
    <xf numFmtId="165" fontId="8" fillId="0" borderId="5" xfId="1" applyNumberFormat="1" applyFont="1" applyBorder="1"/>
    <xf numFmtId="165" fontId="8" fillId="0" borderId="18" xfId="1" applyNumberFormat="1" applyFont="1" applyBorder="1"/>
    <xf numFmtId="165" fontId="8" fillId="0" borderId="1" xfId="1" applyNumberFormat="1" applyFont="1" applyBorder="1"/>
    <xf numFmtId="165" fontId="9" fillId="0" borderId="10" xfId="0" applyNumberFormat="1" applyFont="1" applyBorder="1" applyAlignment="1">
      <alignment vertical="center"/>
    </xf>
    <xf numFmtId="165" fontId="9" fillId="0" borderId="11" xfId="0" applyNumberFormat="1" applyFont="1" applyBorder="1" applyAlignment="1">
      <alignment vertical="center"/>
    </xf>
    <xf numFmtId="165" fontId="9" fillId="0" borderId="0" xfId="0" applyNumberFormat="1" applyFont="1" applyAlignment="1">
      <alignment vertical="center"/>
    </xf>
    <xf numFmtId="0" fontId="22" fillId="0" borderId="0" xfId="0" applyFont="1"/>
    <xf numFmtId="0" fontId="23" fillId="0" borderId="0" xfId="0" applyFont="1"/>
    <xf numFmtId="0" fontId="24" fillId="0" borderId="0" xfId="0" applyFont="1"/>
    <xf numFmtId="0" fontId="19" fillId="0" borderId="0" xfId="0" applyFont="1"/>
    <xf numFmtId="0" fontId="19" fillId="0" borderId="13" xfId="0" applyFont="1" applyBorder="1" applyAlignment="1">
      <alignment vertical="center"/>
    </xf>
    <xf numFmtId="0" fontId="19" fillId="0" borderId="2" xfId="0" applyFont="1" applyBorder="1" applyAlignment="1">
      <alignment vertical="center"/>
    </xf>
    <xf numFmtId="0" fontId="19" fillId="0" borderId="2" xfId="0" applyFont="1" applyFill="1" applyBorder="1" applyAlignment="1">
      <alignment vertical="center"/>
    </xf>
    <xf numFmtId="0" fontId="19" fillId="0" borderId="0" xfId="0" applyFont="1" applyAlignment="1">
      <alignment vertical="center"/>
    </xf>
    <xf numFmtId="0" fontId="9" fillId="0" borderId="0" xfId="0" applyFont="1" applyBorder="1"/>
    <xf numFmtId="165" fontId="8" fillId="0" borderId="0" xfId="0" applyNumberFormat="1" applyFont="1" applyBorder="1" applyAlignment="1">
      <alignment horizontal="left"/>
    </xf>
    <xf numFmtId="0" fontId="9" fillId="0" borderId="11" xfId="0" applyNumberFormat="1" applyFont="1" applyBorder="1" applyAlignment="1">
      <alignment vertical="center"/>
    </xf>
    <xf numFmtId="0" fontId="14" fillId="0" borderId="0" xfId="0" applyFont="1" applyAlignment="1"/>
    <xf numFmtId="0" fontId="8" fillId="4" borderId="0" xfId="0" applyFont="1" applyFill="1" applyBorder="1" applyAlignment="1">
      <alignment horizontal="left" indent="2"/>
    </xf>
    <xf numFmtId="165" fontId="8" fillId="4" borderId="0" xfId="0" applyNumberFormat="1" applyFont="1" applyFill="1" applyBorder="1"/>
    <xf numFmtId="0" fontId="0" fillId="0" borderId="0" xfId="0" applyAlignment="1">
      <alignment horizontal="center"/>
    </xf>
    <xf numFmtId="17" fontId="10" fillId="0" borderId="0" xfId="0" applyNumberFormat="1" applyFont="1" applyAlignment="1">
      <alignment horizontal="center"/>
    </xf>
    <xf numFmtId="0" fontId="0" fillId="0" borderId="0" xfId="0" applyAlignment="1">
      <alignment vertical="top"/>
    </xf>
    <xf numFmtId="0" fontId="0" fillId="0" borderId="0" xfId="0" applyAlignment="1">
      <alignment horizontal="center" vertical="top"/>
    </xf>
    <xf numFmtId="0" fontId="0" fillId="0" borderId="22" xfId="0" applyBorder="1"/>
    <xf numFmtId="0" fontId="0" fillId="0" borderId="27" xfId="0" applyBorder="1"/>
    <xf numFmtId="0" fontId="0" fillId="0" borderId="22" xfId="0" applyBorder="1" applyAlignment="1">
      <alignment vertical="top"/>
    </xf>
    <xf numFmtId="0" fontId="6" fillId="8" borderId="7" xfId="0" applyFont="1" applyFill="1" applyBorder="1" applyAlignment="1">
      <alignment horizontal="center"/>
    </xf>
    <xf numFmtId="0" fontId="6" fillId="8" borderId="9" xfId="0" applyFont="1" applyFill="1" applyBorder="1" applyAlignment="1">
      <alignment horizontal="center"/>
    </xf>
    <xf numFmtId="0" fontId="5" fillId="8" borderId="0" xfId="0" applyFont="1" applyFill="1"/>
    <xf numFmtId="167" fontId="0" fillId="8" borderId="0" xfId="3" applyNumberFormat="1" applyFont="1" applyFill="1" applyBorder="1" applyAlignment="1">
      <alignment horizontal="center" vertical="top"/>
    </xf>
    <xf numFmtId="0" fontId="6" fillId="8" borderId="7" xfId="0" applyFont="1" applyFill="1" applyBorder="1" applyAlignment="1">
      <alignment horizontal="center" vertical="center"/>
    </xf>
    <xf numFmtId="0" fontId="6" fillId="8" borderId="9" xfId="0" applyFont="1" applyFill="1" applyBorder="1" applyAlignment="1">
      <alignment horizontal="center" vertical="center"/>
    </xf>
    <xf numFmtId="0" fontId="25" fillId="0" borderId="27" xfId="0" applyFont="1" applyBorder="1" applyAlignment="1">
      <alignment horizontal="left" vertical="top" wrapText="1"/>
    </xf>
    <xf numFmtId="0" fontId="25" fillId="0" borderId="27" xfId="0" applyFont="1" applyBorder="1" applyAlignment="1">
      <alignment vertical="top" wrapText="1"/>
    </xf>
    <xf numFmtId="0" fontId="4" fillId="8" borderId="0" xfId="0" applyFont="1" applyFill="1" applyAlignment="1">
      <alignment horizontal="center"/>
    </xf>
    <xf numFmtId="167" fontId="1" fillId="8" borderId="0" xfId="3" applyNumberFormat="1" applyFont="1" applyFill="1" applyBorder="1" applyAlignment="1">
      <alignment horizontal="center" vertical="top"/>
    </xf>
    <xf numFmtId="0" fontId="25"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5"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3"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8" fillId="0" borderId="8" xfId="0" applyNumberFormat="1" applyFont="1" applyBorder="1"/>
    <xf numFmtId="168" fontId="8" fillId="5" borderId="0" xfId="0" applyNumberFormat="1" applyFont="1" applyFill="1" applyBorder="1"/>
    <xf numFmtId="168" fontId="21" fillId="0" borderId="8" xfId="1" applyNumberFormat="1" applyFont="1" applyBorder="1"/>
    <xf numFmtId="168" fontId="21" fillId="5" borderId="0" xfId="1" applyNumberFormat="1" applyFont="1" applyFill="1" applyBorder="1"/>
    <xf numFmtId="169" fontId="9" fillId="6" borderId="8" xfId="2" applyNumberFormat="1" applyFont="1" applyFill="1" applyBorder="1"/>
    <xf numFmtId="169" fontId="8" fillId="5" borderId="0" xfId="0" applyNumberFormat="1" applyFont="1" applyFill="1" applyBorder="1"/>
    <xf numFmtId="169" fontId="8" fillId="0" borderId="8" xfId="0" applyNumberFormat="1" applyFont="1" applyBorder="1"/>
    <xf numFmtId="169" fontId="9" fillId="5" borderId="8" xfId="2" applyNumberFormat="1" applyFont="1" applyFill="1" applyBorder="1"/>
    <xf numFmtId="169" fontId="9" fillId="5" borderId="6" xfId="0" applyNumberFormat="1" applyFont="1" applyFill="1" applyBorder="1" applyAlignment="1">
      <alignment vertical="center"/>
    </xf>
    <xf numFmtId="169" fontId="9" fillId="5" borderId="6" xfId="2" applyNumberFormat="1" applyFont="1" applyFill="1" applyBorder="1" applyAlignment="1">
      <alignment vertical="center"/>
    </xf>
    <xf numFmtId="169" fontId="9" fillId="5" borderId="11" xfId="0" applyNumberFormat="1" applyFont="1" applyFill="1" applyBorder="1" applyAlignment="1">
      <alignment vertical="center"/>
    </xf>
    <xf numFmtId="168" fontId="8" fillId="4" borderId="1" xfId="1" applyNumberFormat="1" applyFont="1" applyFill="1" applyBorder="1"/>
    <xf numFmtId="168" fontId="8" fillId="4" borderId="5" xfId="1" quotePrefix="1" applyNumberFormat="1" applyFont="1" applyFill="1" applyBorder="1" applyAlignment="1"/>
    <xf numFmtId="168" fontId="8" fillId="4" borderId="18" xfId="1" quotePrefix="1" applyNumberFormat="1" applyFont="1" applyFill="1" applyBorder="1" applyAlignment="1"/>
    <xf numFmtId="170" fontId="13"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3" fillId="0" borderId="5" xfId="1" applyNumberFormat="1" applyFont="1" applyBorder="1" applyAlignment="1">
      <alignment horizontal="right" vertical="top"/>
    </xf>
    <xf numFmtId="170" fontId="13" fillId="0" borderId="5" xfId="1" applyNumberFormat="1" applyFont="1" applyBorder="1" applyAlignment="1">
      <alignment vertical="top"/>
    </xf>
    <xf numFmtId="170" fontId="13"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8" fillId="0" borderId="5" xfId="1" quotePrefix="1" applyNumberFormat="1" applyFont="1" applyBorder="1" applyAlignment="1"/>
    <xf numFmtId="168" fontId="8" fillId="0" borderId="18" xfId="1" quotePrefix="1" applyNumberFormat="1" applyFont="1" applyBorder="1" applyAlignment="1"/>
    <xf numFmtId="168" fontId="8" fillId="0" borderId="1" xfId="1" applyNumberFormat="1" applyFont="1" applyBorder="1"/>
    <xf numFmtId="168" fontId="8" fillId="0" borderId="5" xfId="1" applyNumberFormat="1" applyFont="1" applyBorder="1"/>
    <xf numFmtId="168" fontId="8" fillId="0" borderId="18" xfId="1" applyNumberFormat="1" applyFont="1" applyBorder="1"/>
    <xf numFmtId="168" fontId="21" fillId="0" borderId="5" xfId="1" applyNumberFormat="1" applyFont="1" applyBorder="1"/>
    <xf numFmtId="168" fontId="21" fillId="0" borderId="18" xfId="1" applyNumberFormat="1" applyFont="1" applyBorder="1"/>
    <xf numFmtId="168" fontId="21" fillId="0" borderId="1" xfId="1" applyNumberFormat="1" applyFont="1" applyBorder="1"/>
    <xf numFmtId="168" fontId="8" fillId="0" borderId="5" xfId="0" applyNumberFormat="1" applyFont="1" applyBorder="1"/>
    <xf numFmtId="168" fontId="8" fillId="0" borderId="18" xfId="0" applyNumberFormat="1" applyFont="1" applyBorder="1"/>
    <xf numFmtId="168" fontId="8" fillId="0" borderId="1" xfId="0" applyNumberFormat="1" applyFont="1" applyBorder="1"/>
    <xf numFmtId="168" fontId="21" fillId="4" borderId="5" xfId="1" applyNumberFormat="1" applyFont="1" applyFill="1" applyBorder="1"/>
    <xf numFmtId="168" fontId="21" fillId="4" borderId="18" xfId="1" applyNumberFormat="1" applyFont="1" applyFill="1" applyBorder="1"/>
    <xf numFmtId="171" fontId="9" fillId="6" borderId="5" xfId="2" applyNumberFormat="1" applyFont="1" applyFill="1" applyBorder="1"/>
    <xf numFmtId="171" fontId="9" fillId="6" borderId="18" xfId="2" applyNumberFormat="1" applyFont="1" applyFill="1" applyBorder="1"/>
    <xf numFmtId="171" fontId="9" fillId="6" borderId="1" xfId="2" applyNumberFormat="1" applyFont="1" applyFill="1" applyBorder="1"/>
    <xf numFmtId="171" fontId="8" fillId="0" borderId="5" xfId="0" applyNumberFormat="1" applyFont="1" applyBorder="1"/>
    <xf numFmtId="171" fontId="8" fillId="0" borderId="18" xfId="0" applyNumberFormat="1" applyFont="1" applyBorder="1"/>
    <xf numFmtId="171" fontId="8" fillId="0" borderId="1" xfId="0" applyNumberFormat="1" applyFont="1" applyBorder="1"/>
    <xf numFmtId="171" fontId="9" fillId="5" borderId="10" xfId="0" applyNumberFormat="1" applyFont="1" applyFill="1" applyBorder="1" applyAlignment="1">
      <alignment vertical="center"/>
    </xf>
    <xf numFmtId="171" fontId="9" fillId="5" borderId="15" xfId="0" applyNumberFormat="1" applyFont="1" applyFill="1" applyBorder="1" applyAlignment="1">
      <alignment vertical="center"/>
    </xf>
    <xf numFmtId="171" fontId="9" fillId="5" borderId="12" xfId="2" applyNumberFormat="1" applyFont="1" applyFill="1" applyBorder="1" applyAlignment="1">
      <alignment vertical="center"/>
    </xf>
    <xf numFmtId="171" fontId="9" fillId="5" borderId="5" xfId="2" applyNumberFormat="1" applyFont="1" applyFill="1" applyBorder="1"/>
    <xf numFmtId="171" fontId="9" fillId="5" borderId="18" xfId="2" applyNumberFormat="1" applyFont="1" applyFill="1" applyBorder="1"/>
    <xf numFmtId="171" fontId="9" fillId="5" borderId="1" xfId="2" applyNumberFormat="1" applyFont="1" applyFill="1" applyBorder="1"/>
    <xf numFmtId="168" fontId="13"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21" fillId="0" borderId="5" xfId="1" quotePrefix="1" applyNumberFormat="1" applyFont="1" applyBorder="1" applyAlignment="1"/>
    <xf numFmtId="168" fontId="21" fillId="0" borderId="18" xfId="1" quotePrefix="1" applyNumberFormat="1" applyFont="1" applyBorder="1" applyAlignment="1"/>
    <xf numFmtId="0" fontId="25" fillId="0" borderId="35" xfId="0" applyFont="1" applyFill="1" applyBorder="1" applyAlignment="1">
      <alignment horizontal="left" vertical="top" wrapText="1"/>
    </xf>
    <xf numFmtId="0" fontId="25" fillId="0" borderId="35" xfId="0" applyFont="1" applyFill="1" applyBorder="1" applyAlignment="1">
      <alignment horizontal="left" vertical="center" wrapText="1"/>
    </xf>
    <xf numFmtId="0" fontId="25" fillId="0" borderId="27" xfId="0" applyFont="1" applyFill="1" applyBorder="1" applyAlignment="1">
      <alignment vertical="top" wrapText="1"/>
    </xf>
    <xf numFmtId="0" fontId="25" fillId="0" borderId="35" xfId="0" applyFont="1" applyFill="1" applyBorder="1" applyAlignment="1">
      <alignment vertical="top" wrapText="1"/>
    </xf>
    <xf numFmtId="0" fontId="9" fillId="0" borderId="7" xfId="0" applyFont="1" applyBorder="1" applyAlignment="1">
      <alignment horizontal="right" vertical="center"/>
    </xf>
    <xf numFmtId="0" fontId="9" fillId="0" borderId="9" xfId="0" applyFont="1" applyBorder="1" applyAlignment="1">
      <alignment horizontal="right" vertical="center"/>
    </xf>
    <xf numFmtId="0" fontId="9" fillId="0" borderId="13" xfId="0" applyFont="1" applyBorder="1" applyAlignment="1">
      <alignment horizontal="right" vertical="center"/>
    </xf>
    <xf numFmtId="0" fontId="9" fillId="0" borderId="14" xfId="0" applyFont="1" applyBorder="1" applyAlignment="1">
      <alignment horizontal="right" vertical="center"/>
    </xf>
    <xf numFmtId="0" fontId="17" fillId="0" borderId="0" xfId="0" applyFont="1" applyAlignment="1">
      <alignment horizontal="center"/>
    </xf>
    <xf numFmtId="0" fontId="18" fillId="0" borderId="0" xfId="0" applyFont="1" applyAlignment="1">
      <alignment horizontal="center"/>
    </xf>
    <xf numFmtId="17" fontId="11" fillId="0" borderId="0" xfId="0" applyNumberFormat="1" applyFont="1" applyAlignment="1">
      <alignment horizontal="center"/>
    </xf>
    <xf numFmtId="0" fontId="11" fillId="0" borderId="0" xfId="0" applyFont="1" applyAlignment="1">
      <alignment horizontal="center"/>
    </xf>
    <xf numFmtId="17" fontId="19" fillId="0" borderId="0" xfId="0" applyNumberFormat="1" applyFont="1" applyAlignment="1">
      <alignment horizontal="center"/>
    </xf>
    <xf numFmtId="0" fontId="19" fillId="0" borderId="0" xfId="0" applyFont="1" applyAlignment="1">
      <alignment horizontal="center"/>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4" fillId="0" borderId="0" xfId="0" applyFont="1" applyAlignment="1">
      <alignment horizontal="center"/>
    </xf>
    <xf numFmtId="0" fontId="26" fillId="7" borderId="23" xfId="0" applyFont="1" applyFill="1" applyBorder="1" applyAlignment="1">
      <alignment horizontal="left" vertical="center" wrapText="1"/>
    </xf>
    <xf numFmtId="0" fontId="26" fillId="7" borderId="24" xfId="0" applyFont="1" applyFill="1" applyBorder="1" applyAlignment="1">
      <alignment horizontal="left" vertical="center" wrapText="1"/>
    </xf>
    <xf numFmtId="166" fontId="26" fillId="7" borderId="25" xfId="0" applyNumberFormat="1" applyFont="1" applyFill="1" applyBorder="1" applyAlignment="1">
      <alignment horizontal="center" vertical="center" wrapText="1"/>
    </xf>
    <xf numFmtId="166" fontId="26" fillId="7" borderId="26" xfId="0" applyNumberFormat="1" applyFont="1" applyFill="1" applyBorder="1" applyAlignment="1">
      <alignment horizontal="center" vertical="center" wrapText="1"/>
    </xf>
    <xf numFmtId="166" fontId="26" fillId="7" borderId="14" xfId="0" applyNumberFormat="1" applyFont="1" applyFill="1" applyBorder="1" applyAlignment="1">
      <alignment horizontal="center" vertical="center" wrapText="1"/>
    </xf>
    <xf numFmtId="166" fontId="26" fillId="7" borderId="4" xfId="0" applyNumberFormat="1"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7" borderId="26" xfId="0" applyFont="1" applyFill="1" applyBorder="1" applyAlignment="1">
      <alignment horizontal="center" vertical="center" wrapText="1"/>
    </xf>
    <xf numFmtId="0" fontId="26" fillId="7" borderId="14"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10" fillId="7" borderId="20" xfId="0" applyFont="1" applyFill="1" applyBorder="1" applyAlignment="1">
      <alignment horizontal="center" vertical="center"/>
    </xf>
    <xf numFmtId="0" fontId="10" fillId="7" borderId="21" xfId="0" applyFont="1" applyFill="1" applyBorder="1" applyAlignment="1">
      <alignment horizontal="center" vertic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26" fillId="7" borderId="33" xfId="0" applyFont="1" applyFill="1" applyBorder="1" applyAlignment="1">
      <alignment horizontal="left" vertical="center" wrapText="1"/>
    </xf>
    <xf numFmtId="0" fontId="26" fillId="7" borderId="34" xfId="0" applyFont="1" applyFill="1" applyBorder="1" applyAlignment="1">
      <alignment horizontal="left" vertical="center" wrapText="1"/>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16" xfId="0" applyFont="1" applyBorder="1" applyAlignment="1">
      <alignment horizontal="right" vertical="center"/>
    </xf>
    <xf numFmtId="0" fontId="9" fillId="0" borderId="17" xfId="0" applyFont="1" applyBorder="1" applyAlignment="1">
      <alignment horizontal="right" vertical="center"/>
    </xf>
    <xf numFmtId="170" fontId="0" fillId="0" borderId="2" xfId="0" applyNumberFormat="1" applyBorder="1" applyAlignment="1">
      <alignment horizontal="center"/>
    </xf>
    <xf numFmtId="17" fontId="11" fillId="0" borderId="0" xfId="0" applyNumberFormat="1" applyFont="1" applyBorder="1" applyAlignment="1">
      <alignment horizontal="center"/>
    </xf>
    <xf numFmtId="170" fontId="26" fillId="7" borderId="25" xfId="0" applyNumberFormat="1" applyFont="1" applyFill="1" applyBorder="1" applyAlignment="1">
      <alignment horizontal="center" vertical="center" wrapText="1"/>
    </xf>
    <xf numFmtId="170" fontId="26" fillId="7" borderId="26" xfId="0" applyNumberFormat="1" applyFont="1" applyFill="1" applyBorder="1" applyAlignment="1">
      <alignment horizontal="center" vertical="center" wrapText="1"/>
    </xf>
    <xf numFmtId="170" fontId="26" fillId="7" borderId="14" xfId="0" applyNumberFormat="1" applyFont="1" applyFill="1" applyBorder="1" applyAlignment="1">
      <alignment horizontal="center" vertical="center" wrapText="1"/>
    </xf>
    <xf numFmtId="170" fontId="26" fillId="7" borderId="4" xfId="0" applyNumberFormat="1" applyFont="1" applyFill="1" applyBorder="1" applyAlignment="1">
      <alignment horizontal="center" vertical="center" wrapText="1"/>
    </xf>
    <xf numFmtId="0" fontId="0" fillId="0" borderId="1" xfId="0" applyBorder="1" applyAlignment="1">
      <alignment horizontal="center" vertical="top"/>
    </xf>
  </cellXfs>
  <cellStyles count="4">
    <cellStyle name="Comma" xfId="1" builtinId="3"/>
    <cellStyle name="Currency" xfId="2" builtinId="4"/>
    <cellStyle name="Normal" xfId="0" builtinId="0"/>
    <cellStyle name="Percent" xfId="3" builtinId="5"/>
  </cellStyles>
  <dxfs count="3093">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133350</xdr:rowOff>
        </xdr:from>
        <xdr:to>
          <xdr:col>8</xdr:col>
          <xdr:colOff>962025</xdr:colOff>
          <xdr:row>2</xdr:row>
          <xdr:rowOff>9525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190500</xdr:rowOff>
        </xdr:from>
        <xdr:to>
          <xdr:col>8</xdr:col>
          <xdr:colOff>942975</xdr:colOff>
          <xdr:row>4</xdr:row>
          <xdr:rowOff>171450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0</xdr:row>
          <xdr:rowOff>133350</xdr:rowOff>
        </xdr:from>
        <xdr:to>
          <xdr:col>10</xdr:col>
          <xdr:colOff>1295400</xdr:colOff>
          <xdr:row>1</xdr:row>
          <xdr:rowOff>276225</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2</xdr:row>
          <xdr:rowOff>209550</xdr:rowOff>
        </xdr:from>
        <xdr:to>
          <xdr:col>10</xdr:col>
          <xdr:colOff>1314450</xdr:colOff>
          <xdr:row>4</xdr:row>
          <xdr:rowOff>180975</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twoCellAnchor>
    <xdr:from>
      <xdr:col>4</xdr:col>
      <xdr:colOff>0</xdr:colOff>
      <xdr:row>21</xdr:row>
      <xdr:rowOff>0</xdr:rowOff>
    </xdr:from>
    <xdr:to>
      <xdr:col>4</xdr:col>
      <xdr:colOff>119062</xdr:colOff>
      <xdr:row>28</xdr:row>
      <xdr:rowOff>0</xdr:rowOff>
    </xdr:to>
    <xdr:sp macro="" textlink="">
      <xdr:nvSpPr>
        <xdr:cNvPr id="6" name="Right Brace 5">
          <a:extLst>
            <a:ext uri="{FF2B5EF4-FFF2-40B4-BE49-F238E27FC236}">
              <a16:creationId xmlns:a16="http://schemas.microsoft.com/office/drawing/2014/main" id="{00000000-0008-0000-0100-000006000000}"/>
            </a:ext>
          </a:extLst>
        </xdr:cNvPr>
        <xdr:cNvSpPr/>
      </xdr:nvSpPr>
      <xdr:spPr>
        <a:xfrm>
          <a:off x="6024563" y="5869781"/>
          <a:ext cx="119062" cy="1690688"/>
        </a:xfrm>
        <a:prstGeom prst="rightBrace">
          <a:avLst>
            <a:gd name="adj1" fmla="val 37500"/>
            <a:gd name="adj2" fmla="val 4888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27</xdr:col>
          <xdr:colOff>0</xdr:colOff>
          <xdr:row>3</xdr:row>
          <xdr:rowOff>9525</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26</xdr:col>
          <xdr:colOff>600075</xdr:colOff>
          <xdr:row>7</xdr:row>
          <xdr:rowOff>9525</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257175</xdr:rowOff>
        </xdr:from>
        <xdr:to>
          <xdr:col>8</xdr:col>
          <xdr:colOff>942975</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123825</xdr:rowOff>
        </xdr:from>
        <xdr:to>
          <xdr:col>8</xdr:col>
          <xdr:colOff>933450</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0</xdr:row>
          <xdr:rowOff>152400</xdr:rowOff>
        </xdr:from>
        <xdr:to>
          <xdr:col>10</xdr:col>
          <xdr:colOff>1276350</xdr:colOff>
          <xdr:row>2</xdr:row>
          <xdr:rowOff>133350</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3</xdr:row>
          <xdr:rowOff>9525</xdr:rowOff>
        </xdr:from>
        <xdr:to>
          <xdr:col>10</xdr:col>
          <xdr:colOff>1295400</xdr:colOff>
          <xdr:row>5</xdr:row>
          <xdr:rowOff>104775</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twoCellAnchor>
    <xdr:from>
      <xdr:col>4</xdr:col>
      <xdr:colOff>11906</xdr:colOff>
      <xdr:row>20</xdr:row>
      <xdr:rowOff>345281</xdr:rowOff>
    </xdr:from>
    <xdr:to>
      <xdr:col>4</xdr:col>
      <xdr:colOff>142875</xdr:colOff>
      <xdr:row>27</xdr:row>
      <xdr:rowOff>345281</xdr:rowOff>
    </xdr:to>
    <xdr:sp macro="" textlink="">
      <xdr:nvSpPr>
        <xdr:cNvPr id="7" name="Right Brace 6">
          <a:extLst>
            <a:ext uri="{FF2B5EF4-FFF2-40B4-BE49-F238E27FC236}">
              <a16:creationId xmlns:a16="http://schemas.microsoft.com/office/drawing/2014/main" id="{00000000-0008-0000-0300-000007000000}"/>
            </a:ext>
          </a:extLst>
        </xdr:cNvPr>
        <xdr:cNvSpPr/>
      </xdr:nvSpPr>
      <xdr:spPr>
        <a:xfrm>
          <a:off x="6024562" y="5822156"/>
          <a:ext cx="130969" cy="2488406"/>
        </a:xfrm>
        <a:prstGeom prst="rightBrace">
          <a:avLst>
            <a:gd name="adj1" fmla="val 37500"/>
            <a:gd name="adj2" fmla="val 48889"/>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10" Type="http://schemas.openxmlformats.org/officeDocument/2006/relationships/ctrlProp" Target="../ctrlProps/ctrlProp9.xml"/><Relationship Id="rId4" Type="http://schemas.openxmlformats.org/officeDocument/2006/relationships/control" Target="../activeX/activeX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6" tint="-0.249977111117893"/>
  </sheetPr>
  <dimension ref="A1:L81"/>
  <sheetViews>
    <sheetView tabSelected="1" zoomScale="80" zoomScaleNormal="80" workbookViewId="0">
      <selection sqref="A1:K1"/>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85546875" customWidth="1"/>
    <col min="10" max="10" width="16" customWidth="1"/>
    <col min="11" max="11" width="0.85546875" customWidth="1"/>
    <col min="12" max="13" width="13.140625" customWidth="1"/>
  </cols>
  <sheetData>
    <row r="1" spans="1:11" ht="25.5" customHeight="1" x14ac:dyDescent="0.45">
      <c r="A1" s="178" t="s">
        <v>0</v>
      </c>
      <c r="B1" s="178"/>
      <c r="C1" s="178"/>
      <c r="D1" s="178"/>
      <c r="E1" s="178"/>
      <c r="F1" s="178"/>
      <c r="G1" s="178"/>
      <c r="H1" s="178"/>
      <c r="I1" s="178"/>
      <c r="J1" s="178"/>
      <c r="K1" s="178"/>
    </row>
    <row r="2" spans="1:11" ht="22.5" customHeight="1" x14ac:dyDescent="0.4">
      <c r="A2" s="187" t="s">
        <v>112</v>
      </c>
      <c r="B2" s="187"/>
      <c r="C2" s="187"/>
      <c r="D2" s="187"/>
      <c r="E2" s="187"/>
      <c r="F2" s="187"/>
      <c r="G2" s="187"/>
      <c r="H2" s="187"/>
      <c r="I2" s="187"/>
      <c r="J2" s="187"/>
      <c r="K2" s="83"/>
    </row>
    <row r="3" spans="1:11" ht="22.5" customHeight="1" x14ac:dyDescent="0.4">
      <c r="A3" s="179" t="s">
        <v>59</v>
      </c>
      <c r="B3" s="179"/>
      <c r="C3" s="179"/>
      <c r="D3" s="179"/>
      <c r="E3" s="179"/>
      <c r="F3" s="179"/>
      <c r="G3" s="179"/>
      <c r="H3" s="179"/>
      <c r="I3" s="179"/>
      <c r="J3" s="179"/>
      <c r="K3" s="179"/>
    </row>
    <row r="4" spans="1:11" ht="21" customHeight="1" x14ac:dyDescent="0.35">
      <c r="A4" s="180" t="s">
        <v>113</v>
      </c>
      <c r="B4" s="181"/>
      <c r="C4" s="181"/>
      <c r="D4" s="181"/>
      <c r="E4" s="181"/>
      <c r="F4" s="181"/>
      <c r="G4" s="181"/>
      <c r="H4" s="181"/>
      <c r="I4" s="181"/>
      <c r="J4" s="181"/>
      <c r="K4" s="181"/>
    </row>
    <row r="5" spans="1:11" ht="21" x14ac:dyDescent="0.35">
      <c r="A5" s="182" t="s">
        <v>5</v>
      </c>
      <c r="B5" s="183"/>
      <c r="C5" s="183"/>
      <c r="D5" s="183"/>
      <c r="E5" s="183"/>
      <c r="F5" s="183"/>
      <c r="G5" s="183"/>
      <c r="H5" s="183"/>
      <c r="I5" s="183"/>
      <c r="J5" s="183"/>
      <c r="K5" s="183"/>
    </row>
    <row r="6" spans="1:11" ht="17.25" customHeight="1" x14ac:dyDescent="0.25"/>
    <row r="7" spans="1:11" ht="17.25" customHeight="1" x14ac:dyDescent="0.25"/>
    <row r="8" spans="1:11" s="7" customFormat="1" ht="20.25" customHeight="1" x14ac:dyDescent="0.3">
      <c r="A8" s="11"/>
      <c r="B8" s="12"/>
      <c r="C8" s="13"/>
      <c r="D8" s="184" t="s">
        <v>9</v>
      </c>
      <c r="E8" s="185"/>
      <c r="F8" s="185"/>
      <c r="G8" s="14"/>
      <c r="H8" s="184" t="s">
        <v>10</v>
      </c>
      <c r="I8" s="185"/>
      <c r="J8" s="186"/>
    </row>
    <row r="9" spans="1:11" s="7" customFormat="1" ht="17.25" customHeight="1" x14ac:dyDescent="0.3">
      <c r="A9" s="15"/>
      <c r="B9" s="16"/>
      <c r="C9" s="16"/>
      <c r="D9" s="17" t="s">
        <v>114</v>
      </c>
      <c r="E9" s="174" t="s">
        <v>77</v>
      </c>
      <c r="F9" s="176" t="s">
        <v>4</v>
      </c>
      <c r="G9" s="18"/>
      <c r="H9" s="19" t="s">
        <v>114</v>
      </c>
      <c r="I9" s="174" t="s">
        <v>77</v>
      </c>
      <c r="J9" s="174" t="s">
        <v>4</v>
      </c>
    </row>
    <row r="10" spans="1:11" s="7" customFormat="1" ht="14.25" customHeight="1" x14ac:dyDescent="0.3">
      <c r="A10" s="15"/>
      <c r="B10" s="16"/>
      <c r="C10" s="16"/>
      <c r="D10" s="20" t="s">
        <v>115</v>
      </c>
      <c r="E10" s="175"/>
      <c r="F10" s="177"/>
      <c r="G10" s="18"/>
      <c r="H10" s="20" t="s">
        <v>115</v>
      </c>
      <c r="I10" s="175"/>
      <c r="J10" s="175"/>
    </row>
    <row r="11" spans="1:11" s="7" customFormat="1" ht="17.25" customHeight="1" x14ac:dyDescent="0.3">
      <c r="A11" s="15"/>
      <c r="B11" s="16"/>
      <c r="C11" s="16"/>
      <c r="D11" s="21"/>
      <c r="E11" s="21"/>
      <c r="F11" s="21"/>
      <c r="G11" s="22"/>
      <c r="H11" s="21"/>
      <c r="I11" s="21"/>
      <c r="J11" s="21"/>
    </row>
    <row r="12" spans="1:11" s="7" customFormat="1" ht="17.25" customHeight="1" x14ac:dyDescent="0.3">
      <c r="A12" s="15"/>
      <c r="B12" s="23" t="s">
        <v>1</v>
      </c>
      <c r="C12" s="16"/>
      <c r="D12" s="24"/>
      <c r="E12" s="24"/>
      <c r="F12" s="24"/>
      <c r="G12" s="22"/>
      <c r="H12" s="24"/>
      <c r="I12" s="24"/>
      <c r="J12" s="24"/>
    </row>
    <row r="13" spans="1:11" s="7" customFormat="1" ht="17.25" customHeight="1" x14ac:dyDescent="0.3">
      <c r="A13" s="15"/>
      <c r="B13" s="40" t="s">
        <v>2</v>
      </c>
      <c r="C13" s="16"/>
      <c r="D13" s="116">
        <v>0</v>
      </c>
      <c r="E13" s="116">
        <v>2143.4992000000002</v>
      </c>
      <c r="F13" s="116">
        <f>E13-D13</f>
        <v>2143.4992000000002</v>
      </c>
      <c r="G13" s="117"/>
      <c r="H13" s="116">
        <v>2143.4993796070162</v>
      </c>
      <c r="I13" s="116">
        <v>2143.4992000000002</v>
      </c>
      <c r="J13" s="116">
        <f t="shared" ref="J13" si="0">I13-H13</f>
        <v>-1.7960701597985462E-4</v>
      </c>
    </row>
    <row r="14" spans="1:11" s="7" customFormat="1" ht="17.25" customHeight="1" x14ac:dyDescent="0.3">
      <c r="A14" s="15"/>
      <c r="B14" s="40" t="s">
        <v>3</v>
      </c>
      <c r="C14" s="16"/>
      <c r="D14" s="116">
        <v>-14.426086405028759</v>
      </c>
      <c r="E14" s="116">
        <v>41.7</v>
      </c>
      <c r="F14" s="116">
        <f>E14-D14</f>
        <v>56.126086405028758</v>
      </c>
      <c r="G14" s="117"/>
      <c r="H14" s="116">
        <v>207.63615398134499</v>
      </c>
      <c r="I14" s="116">
        <v>188.2107</v>
      </c>
      <c r="J14" s="116">
        <f>I14-H14</f>
        <v>-19.425453981344987</v>
      </c>
    </row>
    <row r="15" spans="1:11" s="7" customFormat="1" ht="17.25" customHeight="1" x14ac:dyDescent="0.3">
      <c r="A15" s="15"/>
      <c r="B15" s="40" t="s">
        <v>65</v>
      </c>
      <c r="C15" s="16"/>
      <c r="D15" s="116">
        <v>23.215356265338965</v>
      </c>
      <c r="E15" s="116">
        <v>15.602161879999999</v>
      </c>
      <c r="F15" s="116">
        <f t="shared" ref="F15:F20" si="1">E15-D15</f>
        <v>-7.6131943853389661</v>
      </c>
      <c r="G15" s="117"/>
      <c r="H15" s="116">
        <v>123.31731006932647</v>
      </c>
      <c r="I15" s="116">
        <v>118.12497315999998</v>
      </c>
      <c r="J15" s="116">
        <f t="shared" ref="J15:J19" si="2">I15-H15</f>
        <v>-5.1923369093264853</v>
      </c>
    </row>
    <row r="16" spans="1:11" s="7" customFormat="1" ht="17.25" customHeight="1" x14ac:dyDescent="0.3">
      <c r="A16" s="15"/>
      <c r="B16" s="40" t="s">
        <v>66</v>
      </c>
      <c r="C16" s="16"/>
      <c r="D16" s="116">
        <v>10.571418667701671</v>
      </c>
      <c r="E16" s="116">
        <v>8.6710092100000011</v>
      </c>
      <c r="F16" s="116">
        <f t="shared" si="1"/>
        <v>-1.9004094577016701</v>
      </c>
      <c r="G16" s="117"/>
      <c r="H16" s="116">
        <v>50.362967831626378</v>
      </c>
      <c r="I16" s="116">
        <v>55.724262380000006</v>
      </c>
      <c r="J16" s="116">
        <f t="shared" si="2"/>
        <v>5.3612945483736283</v>
      </c>
    </row>
    <row r="17" spans="1:11" s="7" customFormat="1" ht="17.25" customHeight="1" x14ac:dyDescent="0.3">
      <c r="A17" s="15"/>
      <c r="B17" s="40" t="s">
        <v>6</v>
      </c>
      <c r="C17" s="16"/>
      <c r="D17" s="116">
        <v>0</v>
      </c>
      <c r="E17" s="116">
        <v>0</v>
      </c>
      <c r="F17" s="116">
        <f t="shared" si="1"/>
        <v>0</v>
      </c>
      <c r="G17" s="117"/>
      <c r="H17" s="116">
        <v>0</v>
      </c>
      <c r="I17" s="116">
        <v>0</v>
      </c>
      <c r="J17" s="116">
        <f t="shared" si="2"/>
        <v>0</v>
      </c>
    </row>
    <row r="18" spans="1:11" s="7" customFormat="1" ht="17.25" customHeight="1" x14ac:dyDescent="0.3">
      <c r="A18" s="15"/>
      <c r="B18" s="40" t="s">
        <v>7</v>
      </c>
      <c r="C18" s="16"/>
      <c r="D18" s="116">
        <v>53.092675742180738</v>
      </c>
      <c r="E18" s="116">
        <v>11.2866084</v>
      </c>
      <c r="F18" s="116">
        <f t="shared" si="1"/>
        <v>-41.806067342180739</v>
      </c>
      <c r="G18" s="117"/>
      <c r="H18" s="116">
        <v>265.46337871090367</v>
      </c>
      <c r="I18" s="116">
        <v>171.07364610000002</v>
      </c>
      <c r="J18" s="116">
        <f t="shared" si="2"/>
        <v>-94.38973261090365</v>
      </c>
    </row>
    <row r="19" spans="1:11" s="7" customFormat="1" ht="17.25" customHeight="1" x14ac:dyDescent="0.3">
      <c r="A19" s="15"/>
      <c r="B19" s="40" t="s">
        <v>8</v>
      </c>
      <c r="C19" s="16"/>
      <c r="D19" s="116">
        <v>0</v>
      </c>
      <c r="E19" s="116">
        <v>4.8758379999999997E-2</v>
      </c>
      <c r="F19" s="116">
        <f t="shared" si="1"/>
        <v>4.8758379999999997E-2</v>
      </c>
      <c r="G19" s="117"/>
      <c r="H19" s="116">
        <v>0.55549999999999999</v>
      </c>
      <c r="I19" s="116">
        <v>2.77698293</v>
      </c>
      <c r="J19" s="116">
        <f t="shared" si="2"/>
        <v>2.2214829300000001</v>
      </c>
    </row>
    <row r="20" spans="1:11" s="7" customFormat="1" ht="17.25" customHeight="1" x14ac:dyDescent="0.3">
      <c r="A20" s="15"/>
      <c r="B20" s="16"/>
      <c r="C20" s="16"/>
      <c r="D20" s="120">
        <f>SUM(D13:D19)</f>
        <v>72.453364270192623</v>
      </c>
      <c r="E20" s="120">
        <f>SUM(E13:E19)</f>
        <v>2220.8077378700004</v>
      </c>
      <c r="F20" s="120">
        <f t="shared" si="1"/>
        <v>2148.3543735998078</v>
      </c>
      <c r="G20" s="121"/>
      <c r="H20" s="120">
        <f>SUM(H13:H19)</f>
        <v>2790.8346902002181</v>
      </c>
      <c r="I20" s="120">
        <f>SUM(I13:I19)</f>
        <v>2679.4097645700003</v>
      </c>
      <c r="J20" s="120">
        <f t="shared" ref="J20:J26" si="3">I20-H20</f>
        <v>-111.42492563021779</v>
      </c>
      <c r="K20" s="8">
        <f>SUM(D20:J20)</f>
        <v>9800.4350048800025</v>
      </c>
    </row>
    <row r="21" spans="1:11" s="7" customFormat="1" ht="17.25" customHeight="1" x14ac:dyDescent="0.3">
      <c r="A21" s="15"/>
      <c r="B21" s="16"/>
      <c r="C21" s="16"/>
      <c r="D21" s="24"/>
      <c r="E21" s="24"/>
      <c r="F21" s="26"/>
      <c r="G21" s="22"/>
      <c r="H21" s="24"/>
      <c r="I21" s="24"/>
      <c r="J21" s="26"/>
    </row>
    <row r="22" spans="1:11" s="7" customFormat="1" ht="17.25" customHeight="1" x14ac:dyDescent="0.3">
      <c r="A22" s="15"/>
      <c r="B22" s="23" t="s">
        <v>11</v>
      </c>
      <c r="C22" s="16"/>
      <c r="D22" s="24"/>
      <c r="E22" s="24"/>
      <c r="F22" s="26"/>
      <c r="G22" s="22"/>
      <c r="H22" s="24"/>
      <c r="I22" s="24"/>
      <c r="J22" s="26"/>
    </row>
    <row r="23" spans="1:11" s="7" customFormat="1" ht="17.25" customHeight="1" x14ac:dyDescent="0.3">
      <c r="A23" s="15"/>
      <c r="B23" s="40" t="s">
        <v>12</v>
      </c>
      <c r="C23" s="16"/>
      <c r="D23" s="116">
        <v>106.41757719856487</v>
      </c>
      <c r="E23" s="116">
        <v>116.86251428</v>
      </c>
      <c r="F23" s="116">
        <f t="shared" ref="F23" si="4">E23-D23</f>
        <v>10.444937081435128</v>
      </c>
      <c r="G23" s="117"/>
      <c r="H23" s="116">
        <v>413.2324574406129</v>
      </c>
      <c r="I23" s="116">
        <v>626.36416846999998</v>
      </c>
      <c r="J23" s="116">
        <f t="shared" ref="J23" si="5">I23-H23</f>
        <v>213.13171102938708</v>
      </c>
    </row>
    <row r="24" spans="1:11" s="7" customFormat="1" ht="17.25" customHeight="1" x14ac:dyDescent="0.3">
      <c r="A24" s="15"/>
      <c r="B24" s="40" t="s">
        <v>13</v>
      </c>
      <c r="C24" s="16"/>
      <c r="D24" s="116">
        <v>48.85</v>
      </c>
      <c r="E24" s="116">
        <v>0</v>
      </c>
      <c r="F24" s="116">
        <f>E24-D24</f>
        <v>-48.85</v>
      </c>
      <c r="G24" s="117"/>
      <c r="H24" s="116">
        <v>48.85</v>
      </c>
      <c r="I24" s="116">
        <v>0</v>
      </c>
      <c r="J24" s="116">
        <f>I24-H24</f>
        <v>-48.85</v>
      </c>
    </row>
    <row r="25" spans="1:11" s="7" customFormat="1" ht="17.25" customHeight="1" x14ac:dyDescent="0.3">
      <c r="A25" s="15"/>
      <c r="B25" s="40" t="s">
        <v>14</v>
      </c>
      <c r="C25" s="16"/>
      <c r="D25" s="116">
        <v>0</v>
      </c>
      <c r="E25" s="116">
        <v>0</v>
      </c>
      <c r="F25" s="116">
        <f t="shared" ref="F25" si="6">E25-D25</f>
        <v>0</v>
      </c>
      <c r="G25" s="117"/>
      <c r="H25" s="116">
        <v>79.543741425042754</v>
      </c>
      <c r="I25" s="116">
        <v>42.023079269999997</v>
      </c>
      <c r="J25" s="116">
        <f t="shared" ref="J25" si="7">I25-H25</f>
        <v>-37.520662155042757</v>
      </c>
    </row>
    <row r="26" spans="1:11" s="7" customFormat="1" ht="17.25" customHeight="1" x14ac:dyDescent="0.3">
      <c r="A26" s="15"/>
      <c r="B26" s="16"/>
      <c r="C26" s="16"/>
      <c r="D26" s="120">
        <f>SUM(D23:D25)</f>
        <v>155.26757719856488</v>
      </c>
      <c r="E26" s="120">
        <f>SUM(E23:E25)</f>
        <v>116.86251428</v>
      </c>
      <c r="F26" s="120">
        <f t="shared" ref="F26" si="8">E26-D26</f>
        <v>-38.40506291856488</v>
      </c>
      <c r="G26" s="121"/>
      <c r="H26" s="120">
        <f>SUM(H23:H25)</f>
        <v>541.62619886565562</v>
      </c>
      <c r="I26" s="120">
        <f>SUM(I23:I25)</f>
        <v>668.38724774000002</v>
      </c>
      <c r="J26" s="120">
        <f t="shared" si="3"/>
        <v>126.7610488743444</v>
      </c>
      <c r="K26" s="8">
        <f>SUM(D26:J26)</f>
        <v>1570.4995240399999</v>
      </c>
    </row>
    <row r="27" spans="1:11" s="7" customFormat="1" ht="17.25" customHeight="1" x14ac:dyDescent="0.3">
      <c r="A27" s="15"/>
      <c r="B27" s="16"/>
      <c r="C27" s="16"/>
      <c r="D27" s="24"/>
      <c r="E27" s="24"/>
      <c r="F27" s="26"/>
      <c r="G27" s="22"/>
      <c r="H27" s="24"/>
      <c r="I27" s="24"/>
      <c r="J27" s="26"/>
    </row>
    <row r="28" spans="1:11" s="7" customFormat="1" ht="17.25" customHeight="1" x14ac:dyDescent="0.3">
      <c r="A28" s="15"/>
      <c r="B28" s="23" t="s">
        <v>15</v>
      </c>
      <c r="C28" s="16"/>
      <c r="D28" s="24"/>
      <c r="E28" s="24"/>
      <c r="F28" s="26"/>
      <c r="G28" s="22"/>
      <c r="H28" s="24"/>
      <c r="I28" s="24"/>
      <c r="J28" s="26"/>
    </row>
    <row r="29" spans="1:11" s="7" customFormat="1" ht="17.25" customHeight="1" x14ac:dyDescent="0.3">
      <c r="A29" s="15"/>
      <c r="B29" s="41" t="s">
        <v>20</v>
      </c>
      <c r="C29" s="16"/>
      <c r="D29" s="24"/>
      <c r="E29" s="24"/>
      <c r="F29" s="26"/>
      <c r="G29" s="22"/>
      <c r="H29" s="24"/>
      <c r="I29" s="24"/>
      <c r="J29" s="26"/>
    </row>
    <row r="30" spans="1:11" s="7" customFormat="1" ht="17.25" hidden="1" customHeight="1" x14ac:dyDescent="0.3">
      <c r="A30" s="27"/>
      <c r="B30" s="28" t="s">
        <v>16</v>
      </c>
      <c r="C30" s="29"/>
      <c r="D30" s="30"/>
      <c r="E30" s="30"/>
      <c r="F30" s="31">
        <f t="shared" ref="F30:F46" si="9">E30-D30</f>
        <v>0</v>
      </c>
      <c r="G30" s="22"/>
      <c r="H30" s="30"/>
      <c r="I30" s="30"/>
      <c r="J30" s="31">
        <f t="shared" ref="J30:J46" si="10">I30-H30</f>
        <v>0</v>
      </c>
    </row>
    <row r="31" spans="1:11" s="7" customFormat="1" ht="17.25" hidden="1" customHeight="1" x14ac:dyDescent="0.3">
      <c r="A31" s="27"/>
      <c r="B31" s="28" t="s">
        <v>17</v>
      </c>
      <c r="C31" s="29"/>
      <c r="D31" s="30"/>
      <c r="E31" s="30"/>
      <c r="F31" s="31">
        <f t="shared" si="9"/>
        <v>0</v>
      </c>
      <c r="G31" s="22"/>
      <c r="H31" s="30"/>
      <c r="I31" s="30"/>
      <c r="J31" s="31">
        <f t="shared" si="10"/>
        <v>0</v>
      </c>
    </row>
    <row r="32" spans="1:11" s="7" customFormat="1" ht="17.25" customHeight="1" x14ac:dyDescent="0.3">
      <c r="A32" s="15"/>
      <c r="B32" s="25" t="s">
        <v>18</v>
      </c>
      <c r="C32" s="16"/>
      <c r="D32" s="116">
        <v>37.625</v>
      </c>
      <c r="E32" s="116">
        <v>14.337343150000001</v>
      </c>
      <c r="F32" s="116">
        <f t="shared" si="9"/>
        <v>-23.287656849999998</v>
      </c>
      <c r="G32" s="117"/>
      <c r="H32" s="116">
        <v>188.125</v>
      </c>
      <c r="I32" s="116">
        <v>157.78958845000002</v>
      </c>
      <c r="J32" s="116">
        <f t="shared" si="10"/>
        <v>-30.335411549999975</v>
      </c>
    </row>
    <row r="33" spans="1:10" s="9" customFormat="1" ht="17.25" customHeight="1" x14ac:dyDescent="0.3">
      <c r="A33" s="33"/>
      <c r="B33" s="42" t="s">
        <v>21</v>
      </c>
      <c r="C33" s="34"/>
      <c r="D33" s="118">
        <v>37.625</v>
      </c>
      <c r="E33" s="118">
        <v>14.337343150000001</v>
      </c>
      <c r="F33" s="118">
        <f t="shared" si="9"/>
        <v>-23.287656849999998</v>
      </c>
      <c r="G33" s="119"/>
      <c r="H33" s="118">
        <v>188.125</v>
      </c>
      <c r="I33" s="118">
        <v>157.78958845000002</v>
      </c>
      <c r="J33" s="118">
        <f t="shared" si="10"/>
        <v>-30.335411549999975</v>
      </c>
    </row>
    <row r="34" spans="1:10" s="9" customFormat="1" ht="17.25" customHeight="1" x14ac:dyDescent="0.3">
      <c r="A34" s="33"/>
      <c r="B34" s="42" t="s">
        <v>22</v>
      </c>
      <c r="C34" s="34"/>
      <c r="D34" s="118">
        <v>0</v>
      </c>
      <c r="E34" s="118">
        <v>0</v>
      </c>
      <c r="F34" s="118">
        <f t="shared" si="9"/>
        <v>0</v>
      </c>
      <c r="G34" s="119"/>
      <c r="H34" s="118">
        <v>0</v>
      </c>
      <c r="I34" s="118">
        <v>0</v>
      </c>
      <c r="J34" s="118">
        <f t="shared" si="10"/>
        <v>0</v>
      </c>
    </row>
    <row r="35" spans="1:10" s="9" customFormat="1" ht="17.25" customHeight="1" x14ac:dyDescent="0.3">
      <c r="A35" s="33"/>
      <c r="B35" s="42" t="s">
        <v>23</v>
      </c>
      <c r="C35" s="34"/>
      <c r="D35" s="118">
        <v>0</v>
      </c>
      <c r="E35" s="118">
        <v>0</v>
      </c>
      <c r="F35" s="118">
        <f t="shared" si="9"/>
        <v>0</v>
      </c>
      <c r="G35" s="119"/>
      <c r="H35" s="118">
        <v>0</v>
      </c>
      <c r="I35" s="118">
        <v>0</v>
      </c>
      <c r="J35" s="118">
        <f t="shared" si="10"/>
        <v>0</v>
      </c>
    </row>
    <row r="36" spans="1:10" s="9" customFormat="1" ht="17.25" customHeight="1" x14ac:dyDescent="0.3">
      <c r="A36" s="33"/>
      <c r="B36" s="42" t="s">
        <v>24</v>
      </c>
      <c r="C36" s="34"/>
      <c r="D36" s="118">
        <v>0</v>
      </c>
      <c r="E36" s="118">
        <v>0</v>
      </c>
      <c r="F36" s="118">
        <f t="shared" si="9"/>
        <v>0</v>
      </c>
      <c r="G36" s="119"/>
      <c r="H36" s="118">
        <v>0</v>
      </c>
      <c r="I36" s="118">
        <v>0</v>
      </c>
      <c r="J36" s="118">
        <f t="shared" si="10"/>
        <v>0</v>
      </c>
    </row>
    <row r="37" spans="1:10" s="9" customFormat="1" ht="17.25" customHeight="1" x14ac:dyDescent="0.3">
      <c r="A37" s="33"/>
      <c r="B37" s="42" t="s">
        <v>25</v>
      </c>
      <c r="C37" s="34"/>
      <c r="D37" s="118">
        <v>0</v>
      </c>
      <c r="E37" s="118">
        <v>0</v>
      </c>
      <c r="F37" s="118">
        <f t="shared" si="9"/>
        <v>0</v>
      </c>
      <c r="G37" s="119"/>
      <c r="H37" s="118">
        <v>0</v>
      </c>
      <c r="I37" s="118">
        <v>0</v>
      </c>
      <c r="J37" s="118">
        <f t="shared" si="10"/>
        <v>0</v>
      </c>
    </row>
    <row r="38" spans="1:10" s="7" customFormat="1" ht="17.25" customHeight="1" x14ac:dyDescent="0.3">
      <c r="A38" s="15"/>
      <c r="B38" s="41" t="s">
        <v>26</v>
      </c>
      <c r="C38" s="16"/>
      <c r="D38" s="116">
        <v>2.8088590513889145</v>
      </c>
      <c r="E38" s="116">
        <v>2.7414464299999999</v>
      </c>
      <c r="F38" s="116">
        <f t="shared" ref="F38" si="11">SUM(F39:F42)</f>
        <v>-6.7412621388921679E-2</v>
      </c>
      <c r="G38" s="117"/>
      <c r="H38" s="116">
        <v>11.443769556944574</v>
      </c>
      <c r="I38" s="116">
        <v>11.169119069999994</v>
      </c>
      <c r="J38" s="116">
        <f t="shared" ref="J38" si="12">SUM(J39:J42)</f>
        <v>-0.27465048694458005</v>
      </c>
    </row>
    <row r="39" spans="1:10" s="7" customFormat="1" ht="17.25" customHeight="1" x14ac:dyDescent="0.3">
      <c r="A39" s="15"/>
      <c r="B39" s="42" t="s">
        <v>19</v>
      </c>
      <c r="C39" s="34"/>
      <c r="D39" s="118">
        <v>0</v>
      </c>
      <c r="E39" s="118">
        <v>0</v>
      </c>
      <c r="F39" s="118">
        <f t="shared" ref="F39:F42" si="13">E39-D39</f>
        <v>0</v>
      </c>
      <c r="G39" s="119"/>
      <c r="H39" s="118">
        <v>0</v>
      </c>
      <c r="I39" s="118">
        <v>0</v>
      </c>
      <c r="J39" s="118">
        <f t="shared" ref="J39:J42" si="14">I39-H39</f>
        <v>0</v>
      </c>
    </row>
    <row r="40" spans="1:10" s="7" customFormat="1" ht="17.25" customHeight="1" x14ac:dyDescent="0.3">
      <c r="A40" s="15"/>
      <c r="B40" s="42" t="s">
        <v>27</v>
      </c>
      <c r="C40" s="34"/>
      <c r="D40" s="118">
        <v>31.124790000000001</v>
      </c>
      <c r="E40" s="118">
        <v>13.98631831</v>
      </c>
      <c r="F40" s="118">
        <f t="shared" si="13"/>
        <v>-17.138471690000003</v>
      </c>
      <c r="G40" s="119"/>
      <c r="H40" s="118">
        <v>155.62395000000001</v>
      </c>
      <c r="I40" s="118">
        <v>82.462663950000007</v>
      </c>
      <c r="J40" s="118">
        <f t="shared" si="14"/>
        <v>-73.161286050000001</v>
      </c>
    </row>
    <row r="41" spans="1:10" s="7" customFormat="1" ht="17.25" customHeight="1" x14ac:dyDescent="0.3">
      <c r="A41" s="15"/>
      <c r="B41" s="42" t="s">
        <v>28</v>
      </c>
      <c r="C41" s="34"/>
      <c r="D41" s="118">
        <v>23.541602951388917</v>
      </c>
      <c r="E41" s="118">
        <v>14.16666667</v>
      </c>
      <c r="F41" s="118">
        <f t="shared" si="13"/>
        <v>-9.3749362813889174</v>
      </c>
      <c r="G41" s="119"/>
      <c r="H41" s="118">
        <v>117.70801475694459</v>
      </c>
      <c r="I41" s="118">
        <v>70.83333334999999</v>
      </c>
      <c r="J41" s="118">
        <f t="shared" si="14"/>
        <v>-46.874681406944603</v>
      </c>
    </row>
    <row r="42" spans="1:10" s="7" customFormat="1" ht="17.25" customHeight="1" x14ac:dyDescent="0.3">
      <c r="A42" s="15"/>
      <c r="B42" s="42" t="s">
        <v>29</v>
      </c>
      <c r="C42" s="34"/>
      <c r="D42" s="118">
        <v>-51.8575339</v>
      </c>
      <c r="E42" s="118">
        <v>-25.41153855</v>
      </c>
      <c r="F42" s="118">
        <f t="shared" si="13"/>
        <v>26.44599535</v>
      </c>
      <c r="G42" s="119"/>
      <c r="H42" s="118">
        <v>-261.88819520000004</v>
      </c>
      <c r="I42" s="118">
        <v>-142.12687823000002</v>
      </c>
      <c r="J42" s="118">
        <f t="shared" si="14"/>
        <v>119.76131697000002</v>
      </c>
    </row>
    <row r="43" spans="1:10" s="7" customFormat="1" ht="17.25" customHeight="1" x14ac:dyDescent="0.3">
      <c r="A43" s="15"/>
      <c r="B43" s="25"/>
      <c r="C43" s="16"/>
      <c r="D43" s="120">
        <f>SUM(D30:D32,D38)</f>
        <v>40.433859051388914</v>
      </c>
      <c r="E43" s="120">
        <f t="shared" ref="E43:F43" si="15">SUM(E30:E32,E38)</f>
        <v>17.078789579999999</v>
      </c>
      <c r="F43" s="120">
        <f t="shared" si="15"/>
        <v>-23.355069471388919</v>
      </c>
      <c r="G43" s="121"/>
      <c r="H43" s="120">
        <f>SUM(H30:H32,H38)</f>
        <v>199.56876955694457</v>
      </c>
      <c r="I43" s="120">
        <f t="shared" ref="I43:J43" si="16">SUM(I30:I32,I38)</f>
        <v>168.95870752000002</v>
      </c>
      <c r="J43" s="120">
        <f t="shared" si="16"/>
        <v>-30.610062036944555</v>
      </c>
    </row>
    <row r="44" spans="1:10" s="7" customFormat="1" ht="17.25" customHeight="1" x14ac:dyDescent="0.3">
      <c r="A44" s="15"/>
      <c r="B44" s="25"/>
      <c r="C44" s="16"/>
      <c r="D44" s="35"/>
      <c r="E44" s="35"/>
      <c r="F44" s="35"/>
      <c r="G44" s="36"/>
      <c r="H44" s="35"/>
      <c r="I44" s="35"/>
      <c r="J44" s="35"/>
    </row>
    <row r="45" spans="1:10" s="7" customFormat="1" ht="17.25" customHeight="1" x14ac:dyDescent="0.3">
      <c r="A45" s="15"/>
      <c r="B45" s="23" t="s">
        <v>30</v>
      </c>
      <c r="C45" s="16"/>
      <c r="D45" s="24"/>
      <c r="E45" s="24"/>
      <c r="F45" s="26"/>
      <c r="G45" s="22"/>
      <c r="H45" s="24"/>
      <c r="I45" s="24"/>
      <c r="J45" s="26"/>
    </row>
    <row r="46" spans="1:10" s="7" customFormat="1" ht="17.25" customHeight="1" x14ac:dyDescent="0.3">
      <c r="A46" s="15"/>
      <c r="B46" s="40" t="s">
        <v>31</v>
      </c>
      <c r="C46" s="16"/>
      <c r="D46" s="116">
        <v>0</v>
      </c>
      <c r="E46" s="116">
        <v>187.92400000000001</v>
      </c>
      <c r="F46" s="116">
        <f t="shared" si="9"/>
        <v>187.92400000000001</v>
      </c>
      <c r="G46" s="117"/>
      <c r="H46" s="116">
        <v>187.92400000000001</v>
      </c>
      <c r="I46" s="116">
        <v>187.92400000000001</v>
      </c>
      <c r="J46" s="116">
        <f t="shared" si="10"/>
        <v>0</v>
      </c>
    </row>
    <row r="47" spans="1:10" s="7" customFormat="1" ht="17.25" customHeight="1" x14ac:dyDescent="0.3">
      <c r="A47" s="15"/>
      <c r="B47" s="40" t="s">
        <v>32</v>
      </c>
      <c r="C47" s="16"/>
      <c r="D47" s="116"/>
      <c r="E47" s="116"/>
      <c r="F47" s="116"/>
      <c r="G47" s="117"/>
      <c r="H47" s="116"/>
      <c r="I47" s="116"/>
      <c r="J47" s="116"/>
    </row>
    <row r="48" spans="1:10" s="7" customFormat="1" ht="17.25" hidden="1" customHeight="1" x14ac:dyDescent="0.3">
      <c r="A48" s="15"/>
      <c r="B48" s="25"/>
      <c r="C48" s="16"/>
      <c r="D48" s="116"/>
      <c r="E48" s="116"/>
      <c r="F48" s="116"/>
      <c r="G48" s="117"/>
      <c r="H48" s="116"/>
      <c r="I48" s="116"/>
      <c r="J48" s="116"/>
    </row>
    <row r="49" spans="1:10" s="7" customFormat="1" ht="17.25" hidden="1" customHeight="1" x14ac:dyDescent="0.3">
      <c r="A49" s="15"/>
      <c r="B49" s="25"/>
      <c r="C49" s="16"/>
      <c r="D49" s="116"/>
      <c r="E49" s="116"/>
      <c r="F49" s="116"/>
      <c r="G49" s="117"/>
      <c r="H49" s="116"/>
      <c r="I49" s="116"/>
      <c r="J49" s="116"/>
    </row>
    <row r="50" spans="1:10" s="7" customFormat="1" ht="17.25" hidden="1" customHeight="1" x14ac:dyDescent="0.3">
      <c r="A50" s="15"/>
      <c r="B50" s="25"/>
      <c r="C50" s="16"/>
      <c r="D50" s="116"/>
      <c r="E50" s="116"/>
      <c r="F50" s="116"/>
      <c r="G50" s="117"/>
      <c r="H50" s="116"/>
      <c r="I50" s="116"/>
      <c r="J50" s="116"/>
    </row>
    <row r="51" spans="1:10" s="7" customFormat="1" ht="17.25" hidden="1" customHeight="1" x14ac:dyDescent="0.3">
      <c r="A51" s="15"/>
      <c r="B51" s="25"/>
      <c r="C51" s="16"/>
      <c r="D51" s="116"/>
      <c r="E51" s="116"/>
      <c r="F51" s="116"/>
      <c r="G51" s="117"/>
      <c r="H51" s="116"/>
      <c r="I51" s="116"/>
      <c r="J51" s="116"/>
    </row>
    <row r="52" spans="1:10" s="7" customFormat="1" ht="17.25" customHeight="1" x14ac:dyDescent="0.3">
      <c r="A52" s="15"/>
      <c r="B52" s="25" t="s">
        <v>33</v>
      </c>
      <c r="C52" s="16"/>
      <c r="D52" s="116">
        <v>0</v>
      </c>
      <c r="E52" s="116">
        <v>1.872128</v>
      </c>
      <c r="F52" s="116">
        <f t="shared" ref="F52:F60" si="17">E52-D52</f>
        <v>1.872128</v>
      </c>
      <c r="G52" s="117"/>
      <c r="H52" s="116">
        <v>1.872128</v>
      </c>
      <c r="I52" s="116">
        <v>1.872128</v>
      </c>
      <c r="J52" s="116">
        <f t="shared" ref="J52:J60" si="18">I52-H52</f>
        <v>0</v>
      </c>
    </row>
    <row r="53" spans="1:10" s="7" customFormat="1" ht="17.25" customHeight="1" x14ac:dyDescent="0.3">
      <c r="A53" s="15"/>
      <c r="B53" s="25" t="s">
        <v>34</v>
      </c>
      <c r="C53" s="16"/>
      <c r="D53" s="116">
        <v>0</v>
      </c>
      <c r="E53" s="116">
        <v>11.583792000000001</v>
      </c>
      <c r="F53" s="116">
        <f t="shared" si="17"/>
        <v>11.583792000000001</v>
      </c>
      <c r="G53" s="117"/>
      <c r="H53" s="116">
        <v>11.583792000000001</v>
      </c>
      <c r="I53" s="116">
        <v>11.583792000000001</v>
      </c>
      <c r="J53" s="116">
        <f t="shared" si="18"/>
        <v>0</v>
      </c>
    </row>
    <row r="54" spans="1:10" s="7" customFormat="1" ht="17.25" customHeight="1" x14ac:dyDescent="0.3">
      <c r="A54" s="15"/>
      <c r="B54" s="25" t="s">
        <v>35</v>
      </c>
      <c r="C54" s="16"/>
      <c r="D54" s="116">
        <v>0</v>
      </c>
      <c r="E54" s="116">
        <v>7.5177639999999997</v>
      </c>
      <c r="F54" s="116">
        <f t="shared" si="17"/>
        <v>7.5177639999999997</v>
      </c>
      <c r="G54" s="117"/>
      <c r="H54" s="116">
        <v>7.5177639999999997</v>
      </c>
      <c r="I54" s="116">
        <v>7.5177639999999997</v>
      </c>
      <c r="J54" s="116">
        <f t="shared" si="18"/>
        <v>0</v>
      </c>
    </row>
    <row r="55" spans="1:10" s="7" customFormat="1" ht="17.25" customHeight="1" x14ac:dyDescent="0.3">
      <c r="A55" s="15"/>
      <c r="B55" s="25" t="s">
        <v>36</v>
      </c>
      <c r="C55" s="16"/>
      <c r="D55" s="116">
        <v>0</v>
      </c>
      <c r="E55" s="116">
        <v>7.3422520000000002</v>
      </c>
      <c r="F55" s="116">
        <f t="shared" si="17"/>
        <v>7.3422520000000002</v>
      </c>
      <c r="G55" s="117"/>
      <c r="H55" s="116">
        <v>7.3422520000000002</v>
      </c>
      <c r="I55" s="116">
        <v>7.3422520000000002</v>
      </c>
      <c r="J55" s="116">
        <f t="shared" si="18"/>
        <v>0</v>
      </c>
    </row>
    <row r="56" spans="1:10" s="7" customFormat="1" ht="17.25" customHeight="1" x14ac:dyDescent="0.3">
      <c r="A56" s="15"/>
      <c r="B56" s="25" t="s">
        <v>37</v>
      </c>
      <c r="C56" s="16"/>
      <c r="D56" s="116">
        <v>0</v>
      </c>
      <c r="E56" s="116">
        <v>0.380276</v>
      </c>
      <c r="F56" s="116">
        <f t="shared" si="17"/>
        <v>0.380276</v>
      </c>
      <c r="G56" s="117"/>
      <c r="H56" s="116">
        <v>0.380276</v>
      </c>
      <c r="I56" s="116">
        <v>0.380276</v>
      </c>
      <c r="J56" s="116">
        <f t="shared" si="18"/>
        <v>0</v>
      </c>
    </row>
    <row r="57" spans="1:10" s="7" customFormat="1" ht="17.25" customHeight="1" x14ac:dyDescent="0.3">
      <c r="A57" s="15"/>
      <c r="B57" s="25" t="s">
        <v>38</v>
      </c>
      <c r="C57" s="16"/>
      <c r="D57" s="116">
        <v>0</v>
      </c>
      <c r="E57" s="116">
        <v>0.380276</v>
      </c>
      <c r="F57" s="116">
        <f t="shared" si="17"/>
        <v>0.380276</v>
      </c>
      <c r="G57" s="117"/>
      <c r="H57" s="116">
        <v>0.380276</v>
      </c>
      <c r="I57" s="116">
        <v>0.380276</v>
      </c>
      <c r="J57" s="116">
        <f t="shared" si="18"/>
        <v>0</v>
      </c>
    </row>
    <row r="58" spans="1:10" s="7" customFormat="1" ht="17.25" customHeight="1" x14ac:dyDescent="0.3">
      <c r="A58" s="15"/>
      <c r="B58" s="25" t="s">
        <v>39</v>
      </c>
      <c r="C58" s="16"/>
      <c r="D58" s="116">
        <v>0</v>
      </c>
      <c r="E58" s="116">
        <v>0.14626</v>
      </c>
      <c r="F58" s="116">
        <f t="shared" si="17"/>
        <v>0.14626</v>
      </c>
      <c r="G58" s="117"/>
      <c r="H58" s="116">
        <v>0.14626</v>
      </c>
      <c r="I58" s="116">
        <v>0.14626</v>
      </c>
      <c r="J58" s="116">
        <f t="shared" si="18"/>
        <v>0</v>
      </c>
    </row>
    <row r="59" spans="1:10" s="7" customFormat="1" ht="17.25" customHeight="1" x14ac:dyDescent="0.3">
      <c r="A59" s="15"/>
      <c r="B59" s="25" t="s">
        <v>40</v>
      </c>
      <c r="C59" s="16"/>
      <c r="D59" s="116">
        <v>0</v>
      </c>
      <c r="E59" s="116">
        <v>2.9252E-2</v>
      </c>
      <c r="F59" s="116">
        <f t="shared" si="17"/>
        <v>2.9252E-2</v>
      </c>
      <c r="G59" s="117"/>
      <c r="H59" s="116">
        <v>2.9252E-2</v>
      </c>
      <c r="I59" s="116">
        <v>2.9252E-2</v>
      </c>
      <c r="J59" s="116">
        <f t="shared" si="18"/>
        <v>0</v>
      </c>
    </row>
    <row r="60" spans="1:10" s="7" customFormat="1" ht="17.25" customHeight="1" x14ac:dyDescent="0.3">
      <c r="A60" s="15"/>
      <c r="B60" s="40" t="s">
        <v>41</v>
      </c>
      <c r="C60" s="16"/>
      <c r="D60" s="116">
        <v>14.607513707487701</v>
      </c>
      <c r="E60" s="116">
        <v>14.317367000000001</v>
      </c>
      <c r="F60" s="116">
        <f t="shared" si="17"/>
        <v>-0.29014670748770044</v>
      </c>
      <c r="G60" s="117"/>
      <c r="H60" s="116">
        <v>72.16560894354339</v>
      </c>
      <c r="I60" s="116">
        <v>71.586834999999994</v>
      </c>
      <c r="J60" s="116">
        <f t="shared" si="18"/>
        <v>-0.57877394354339629</v>
      </c>
    </row>
    <row r="61" spans="1:10" s="7" customFormat="1" ht="17.25" customHeight="1" x14ac:dyDescent="0.3">
      <c r="A61" s="15"/>
      <c r="B61" s="32"/>
      <c r="C61" s="16"/>
      <c r="D61" s="120">
        <f>SUM(D46:D60)</f>
        <v>14.607513707487701</v>
      </c>
      <c r="E61" s="120">
        <f>SUM(E46:E60)</f>
        <v>231.49336700000003</v>
      </c>
      <c r="F61" s="120">
        <f t="shared" ref="F61:F71" si="19">E61-D61</f>
        <v>216.88585329251234</v>
      </c>
      <c r="G61" s="121"/>
      <c r="H61" s="120">
        <f>SUM(H46:H60)</f>
        <v>289.34160894354341</v>
      </c>
      <c r="I61" s="120">
        <f>SUM(I46:I60)</f>
        <v>288.76283500000005</v>
      </c>
      <c r="J61" s="120">
        <f t="shared" ref="J61:J71" si="20">I61-H61</f>
        <v>-0.57877394354335365</v>
      </c>
    </row>
    <row r="62" spans="1:10" s="7" customFormat="1" ht="17.25" customHeight="1" x14ac:dyDescent="0.3">
      <c r="A62" s="15"/>
      <c r="B62" s="32"/>
      <c r="C62" s="16"/>
      <c r="D62" s="122"/>
      <c r="E62" s="122"/>
      <c r="F62" s="122"/>
      <c r="G62" s="121"/>
      <c r="H62" s="122"/>
      <c r="I62" s="122"/>
      <c r="J62" s="122"/>
    </row>
    <row r="63" spans="1:10" s="7" customFormat="1" ht="17.25" customHeight="1" x14ac:dyDescent="0.3">
      <c r="A63" s="15"/>
      <c r="B63" s="37" t="s">
        <v>42</v>
      </c>
      <c r="C63" s="16"/>
      <c r="D63" s="123">
        <f>SUM(D61,D43,D26,D20)</f>
        <v>282.76231422763408</v>
      </c>
      <c r="E63" s="123">
        <f>SUM(E61,E43,E26,E20)</f>
        <v>2586.2424087300005</v>
      </c>
      <c r="F63" s="123">
        <f t="shared" ref="F63" si="21">E63-D63</f>
        <v>2303.4800945023662</v>
      </c>
      <c r="G63" s="121"/>
      <c r="H63" s="123">
        <f>SUM(H61,H43,H26,H20)</f>
        <v>3821.3712675663619</v>
      </c>
      <c r="I63" s="123">
        <f>SUM(I61,I43,I26,I20)</f>
        <v>3805.5185548300005</v>
      </c>
      <c r="J63" s="123">
        <f t="shared" ref="J63" si="22">I63-H63</f>
        <v>-15.852712736361354</v>
      </c>
    </row>
    <row r="64" spans="1:10" s="7" customFormat="1" ht="17.25" customHeight="1" x14ac:dyDescent="0.3">
      <c r="A64" s="15"/>
      <c r="B64" s="32"/>
      <c r="C64" s="16"/>
      <c r="D64" s="24"/>
      <c r="E64" s="24"/>
      <c r="F64" s="26"/>
      <c r="G64" s="22"/>
      <c r="H64" s="24"/>
      <c r="I64" s="24"/>
      <c r="J64" s="26"/>
    </row>
    <row r="65" spans="1:12" s="7" customFormat="1" ht="17.25" customHeight="1" x14ac:dyDescent="0.3">
      <c r="A65" s="15"/>
      <c r="B65" s="23" t="s">
        <v>43</v>
      </c>
      <c r="C65" s="16"/>
      <c r="D65" s="24"/>
      <c r="E65" s="24"/>
      <c r="F65" s="26"/>
      <c r="G65" s="22"/>
      <c r="H65" s="24"/>
      <c r="I65" s="24"/>
      <c r="J65" s="26"/>
    </row>
    <row r="66" spans="1:12" s="7" customFormat="1" ht="17.25" customHeight="1" x14ac:dyDescent="0.3">
      <c r="A66" s="15"/>
      <c r="B66" s="40" t="s">
        <v>44</v>
      </c>
      <c r="C66" s="16"/>
      <c r="D66" s="116">
        <v>39.02931625668537</v>
      </c>
      <c r="E66" s="116">
        <v>58.028579700000002</v>
      </c>
      <c r="F66" s="116">
        <f t="shared" ref="F66:F68" si="23">E66-D66</f>
        <v>18.999263443314632</v>
      </c>
      <c r="G66" s="117"/>
      <c r="H66" s="116">
        <v>228.67810367511646</v>
      </c>
      <c r="I66" s="116">
        <v>72.640430550000005</v>
      </c>
      <c r="J66" s="116">
        <f t="shared" ref="J66:J68" si="24">I66-H66</f>
        <v>-156.03767312511644</v>
      </c>
    </row>
    <row r="67" spans="1:12" s="7" customFormat="1" ht="17.25" customHeight="1" x14ac:dyDescent="0.3">
      <c r="A67" s="15"/>
      <c r="B67" s="40" t="s">
        <v>45</v>
      </c>
      <c r="C67" s="16"/>
      <c r="D67" s="116">
        <v>6.5870269751019395</v>
      </c>
      <c r="E67" s="116">
        <v>3.3831578900000001</v>
      </c>
      <c r="F67" s="116">
        <f t="shared" si="23"/>
        <v>-3.2038690851019394</v>
      </c>
      <c r="G67" s="117"/>
      <c r="H67" s="116">
        <v>21.138978891405362</v>
      </c>
      <c r="I67" s="116">
        <v>5.1223239200000004</v>
      </c>
      <c r="J67" s="116">
        <f t="shared" si="24"/>
        <v>-16.016654971405362</v>
      </c>
    </row>
    <row r="68" spans="1:12" s="7" customFormat="1" ht="17.25" customHeight="1" x14ac:dyDescent="0.3">
      <c r="A68" s="15"/>
      <c r="B68" s="40" t="s">
        <v>46</v>
      </c>
      <c r="C68" s="16"/>
      <c r="D68" s="116">
        <v>8.786560707851141</v>
      </c>
      <c r="E68" s="116">
        <v>9.4448249000000004</v>
      </c>
      <c r="F68" s="116">
        <f t="shared" si="23"/>
        <v>0.65826419214885945</v>
      </c>
      <c r="G68" s="117"/>
      <c r="H68" s="116">
        <v>60.710892301921916</v>
      </c>
      <c r="I68" s="116">
        <v>60.357530209999993</v>
      </c>
      <c r="J68" s="116">
        <f t="shared" si="24"/>
        <v>-0.35336209192192314</v>
      </c>
    </row>
    <row r="69" spans="1:12" s="7" customFormat="1" ht="17.25" customHeight="1" x14ac:dyDescent="0.3">
      <c r="A69" s="15"/>
      <c r="B69" s="32"/>
      <c r="C69" s="16"/>
      <c r="D69" s="120">
        <f>SUM(D66:D68)</f>
        <v>54.402903939638449</v>
      </c>
      <c r="E69" s="120">
        <f>SUM(E66:E68)</f>
        <v>70.856562490000002</v>
      </c>
      <c r="F69" s="120">
        <f t="shared" si="19"/>
        <v>16.453658550361553</v>
      </c>
      <c r="G69" s="121"/>
      <c r="H69" s="120">
        <f>SUM(H66:H68)</f>
        <v>310.52797486844372</v>
      </c>
      <c r="I69" s="120">
        <f>SUM(I66:I68)</f>
        <v>138.12028468</v>
      </c>
      <c r="J69" s="120">
        <f t="shared" si="20"/>
        <v>-172.40769018844372</v>
      </c>
      <c r="K69" s="8">
        <f>SUM(D69:J69)</f>
        <v>417.95369434000003</v>
      </c>
    </row>
    <row r="70" spans="1:12" s="7" customFormat="1" ht="17.25" customHeight="1" x14ac:dyDescent="0.3">
      <c r="A70" s="15"/>
      <c r="B70" s="32"/>
      <c r="C70" s="16"/>
      <c r="D70" s="122"/>
      <c r="E70" s="122"/>
      <c r="F70" s="122"/>
      <c r="G70" s="121"/>
      <c r="H70" s="122"/>
      <c r="I70" s="122"/>
      <c r="J70" s="122"/>
    </row>
    <row r="71" spans="1:12" s="7" customFormat="1" ht="17.25" customHeight="1" x14ac:dyDescent="0.3">
      <c r="A71" s="15"/>
      <c r="B71" s="37" t="s">
        <v>47</v>
      </c>
      <c r="C71" s="16"/>
      <c r="D71" s="123">
        <f>SUM(D69,D63)</f>
        <v>337.16521816727254</v>
      </c>
      <c r="E71" s="123">
        <f>SUM(E69,E63)</f>
        <v>2657.0989712200007</v>
      </c>
      <c r="F71" s="123">
        <f t="shared" si="19"/>
        <v>2319.9337530527282</v>
      </c>
      <c r="G71" s="121"/>
      <c r="H71" s="123">
        <f>SUM(H69,H63)</f>
        <v>4131.8992424348053</v>
      </c>
      <c r="I71" s="123">
        <f>SUM(I69,I63)</f>
        <v>3943.6388395100007</v>
      </c>
      <c r="J71" s="123">
        <f t="shared" si="20"/>
        <v>-188.26040292480457</v>
      </c>
    </row>
    <row r="72" spans="1:12" s="7" customFormat="1" ht="17.25" customHeight="1" x14ac:dyDescent="0.3">
      <c r="A72" s="15"/>
      <c r="B72" s="32"/>
      <c r="C72" s="16"/>
      <c r="D72" s="24"/>
      <c r="E72" s="24"/>
      <c r="F72" s="26"/>
      <c r="G72" s="22"/>
      <c r="H72" s="24"/>
      <c r="I72" s="24"/>
      <c r="J72" s="26"/>
    </row>
    <row r="73" spans="1:12" s="7" customFormat="1" ht="17.25" customHeight="1" x14ac:dyDescent="0.3">
      <c r="A73" s="15"/>
      <c r="B73" s="23" t="s">
        <v>48</v>
      </c>
      <c r="C73" s="16"/>
      <c r="D73" s="24"/>
      <c r="E73" s="24"/>
      <c r="F73" s="26"/>
      <c r="G73" s="22"/>
      <c r="H73" s="24"/>
      <c r="I73" s="24"/>
      <c r="J73" s="26"/>
    </row>
    <row r="74" spans="1:12" s="7" customFormat="1" ht="17.25" customHeight="1" x14ac:dyDescent="0.3">
      <c r="A74" s="15"/>
      <c r="B74" s="40" t="s">
        <v>49</v>
      </c>
      <c r="C74" s="16"/>
      <c r="D74" s="116">
        <v>82.530618667003395</v>
      </c>
      <c r="E74" s="116">
        <v>44.109657259999977</v>
      </c>
      <c r="F74" s="116">
        <f t="shared" ref="F74" si="25">E74-D74</f>
        <v>-38.420961407003418</v>
      </c>
      <c r="G74" s="117"/>
      <c r="H74" s="116">
        <v>305.02190891747313</v>
      </c>
      <c r="I74" s="116">
        <v>140.01366517999995</v>
      </c>
      <c r="J74" s="116">
        <f t="shared" ref="J74" si="26">I74-H74</f>
        <v>-165.00824373747318</v>
      </c>
    </row>
    <row r="75" spans="1:12" s="7" customFormat="1" ht="17.25" customHeight="1" x14ac:dyDescent="0.3">
      <c r="A75" s="15"/>
      <c r="B75" s="16"/>
      <c r="C75" s="16"/>
      <c r="D75" s="120">
        <f>SUM(D74)</f>
        <v>82.530618667003395</v>
      </c>
      <c r="E75" s="120">
        <f>SUM(E74)</f>
        <v>44.109657259999977</v>
      </c>
      <c r="F75" s="120">
        <f t="shared" ref="F75:F77" si="27">E75-D75</f>
        <v>-38.420961407003418</v>
      </c>
      <c r="G75" s="121"/>
      <c r="H75" s="120">
        <f>SUM(H74)</f>
        <v>305.02190891747313</v>
      </c>
      <c r="I75" s="120">
        <f>SUM(I74)</f>
        <v>140.01366517999995</v>
      </c>
      <c r="J75" s="120">
        <f t="shared" ref="J75" si="28">I75-H75</f>
        <v>-165.00824373747318</v>
      </c>
    </row>
    <row r="76" spans="1:12" s="7" customFormat="1" ht="17.25" customHeight="1" x14ac:dyDescent="0.3">
      <c r="A76" s="15"/>
      <c r="B76" s="16"/>
      <c r="C76" s="16"/>
      <c r="D76" s="122"/>
      <c r="E76" s="122"/>
      <c r="F76" s="122"/>
      <c r="G76" s="121"/>
      <c r="H76" s="122"/>
      <c r="I76" s="122"/>
      <c r="J76" s="122"/>
    </row>
    <row r="77" spans="1:12" s="10" customFormat="1" ht="18" customHeight="1" x14ac:dyDescent="0.25">
      <c r="A77" s="38"/>
      <c r="B77" s="39" t="s">
        <v>50</v>
      </c>
      <c r="C77" s="39"/>
      <c r="D77" s="124">
        <f>SUM(D75,D71)</f>
        <v>419.69583683427595</v>
      </c>
      <c r="E77" s="124">
        <f>SUM(E75,E71)</f>
        <v>2701.2086284800007</v>
      </c>
      <c r="F77" s="125">
        <f t="shared" si="27"/>
        <v>2281.512791645725</v>
      </c>
      <c r="G77" s="126"/>
      <c r="H77" s="124">
        <f>SUM(H75,H71)</f>
        <v>4436.9211513522787</v>
      </c>
      <c r="I77" s="124">
        <f>SUM(I75,I71)</f>
        <v>4083.6525046900006</v>
      </c>
      <c r="J77" s="125">
        <f t="shared" ref="J77" si="29">I77-H77</f>
        <v>-353.26864666227812</v>
      </c>
      <c r="K77" s="7"/>
      <c r="L77" s="7"/>
    </row>
    <row r="78" spans="1:12" ht="18.75" x14ac:dyDescent="0.3">
      <c r="A78" s="1"/>
      <c r="B78" s="1"/>
      <c r="C78" s="1"/>
      <c r="D78" s="1"/>
      <c r="E78" s="1"/>
      <c r="F78" s="1"/>
      <c r="G78" s="1"/>
      <c r="H78" s="1"/>
      <c r="I78" s="1"/>
      <c r="J78" s="1"/>
    </row>
    <row r="80" spans="1:12" x14ac:dyDescent="0.25">
      <c r="D80" s="3" t="e">
        <f>IF(D77*1000000&lt;&gt;#REF!,"ERROR "," ")</f>
        <v>#REF!</v>
      </c>
      <c r="E80" s="3" t="e">
        <f>IF(E77*1000000&lt;&gt;#REF!,"ERROR "," ")</f>
        <v>#REF!</v>
      </c>
      <c r="F80" s="4"/>
      <c r="G80" s="4"/>
      <c r="H80" s="3" t="e">
        <f>IF(H77*1000000-#REF!&gt;0.005,"ERROR "," ")</f>
        <v>#REF!</v>
      </c>
      <c r="I80" s="3" t="e">
        <f>IF(I77*1000000&lt;&gt;#REF!,"ERROR "," ")</f>
        <v>#REF!</v>
      </c>
      <c r="J80" s="4"/>
    </row>
    <row r="81" spans="8:8" x14ac:dyDescent="0.25">
      <c r="H81" s="3"/>
    </row>
  </sheetData>
  <mergeCells count="11">
    <mergeCell ref="E9:E10"/>
    <mergeCell ref="F9:F10"/>
    <mergeCell ref="I9:I10"/>
    <mergeCell ref="J9:J10"/>
    <mergeCell ref="A1:K1"/>
    <mergeCell ref="A3:K3"/>
    <mergeCell ref="A4:K4"/>
    <mergeCell ref="A5:K5"/>
    <mergeCell ref="D8:F8"/>
    <mergeCell ref="H8:J8"/>
    <mergeCell ref="A2:J2"/>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sheetPr>
  <dimension ref="A1:R82"/>
  <sheetViews>
    <sheetView topLeftCell="A43" zoomScale="80" zoomScaleNormal="80" workbookViewId="0">
      <selection activeCell="A45" sqref="A45:F45"/>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 min="8" max="9" width="17.5703125" customWidth="1"/>
    <col min="10" max="10" width="12.42578125" customWidth="1"/>
    <col min="11" max="11" width="21.28515625" style="86" customWidth="1"/>
  </cols>
  <sheetData>
    <row r="1" spans="1:11" ht="28.5" x14ac:dyDescent="0.45">
      <c r="A1" s="178" t="str">
        <f>'Cons Subsidies Accrual-Rounded'!A1:K1</f>
        <v>METROPOLITAN TRANSPORTATION AUTHORITY</v>
      </c>
      <c r="B1" s="178"/>
      <c r="C1" s="178"/>
      <c r="D1" s="178"/>
      <c r="E1" s="178"/>
      <c r="F1" s="178"/>
    </row>
    <row r="2" spans="1:11" ht="22.5" customHeight="1" x14ac:dyDescent="0.4">
      <c r="A2" s="187" t="str">
        <f>'Cons Subsidies Accrual-Rounded'!A2:K2</f>
        <v>February Financial Plan - 2020 Adopted Budget</v>
      </c>
      <c r="B2" s="187"/>
      <c r="C2" s="187"/>
      <c r="D2" s="187"/>
      <c r="E2" s="187"/>
      <c r="F2" s="187"/>
    </row>
    <row r="3" spans="1:11" ht="22.5" customHeight="1" x14ac:dyDescent="0.4">
      <c r="A3" s="179" t="str">
        <f>'Cons Subsidies Accrual-Rounded'!A3:K3</f>
        <v>Consolidated Subsidies - Accrual Basis</v>
      </c>
      <c r="B3" s="179"/>
      <c r="C3" s="179"/>
      <c r="D3" s="179"/>
      <c r="E3" s="179"/>
      <c r="F3" s="179"/>
    </row>
    <row r="4" spans="1:11" ht="22.5" customHeight="1" x14ac:dyDescent="0.35">
      <c r="A4" s="181" t="s">
        <v>68</v>
      </c>
      <c r="B4" s="181"/>
      <c r="C4" s="181"/>
      <c r="D4" s="181"/>
      <c r="E4" s="181"/>
      <c r="F4" s="181"/>
    </row>
    <row r="5" spans="1:11" ht="19.5" customHeight="1" x14ac:dyDescent="0.25">
      <c r="A5" s="204" t="s">
        <v>5</v>
      </c>
      <c r="B5" s="204"/>
      <c r="C5" s="204"/>
      <c r="D5" s="204"/>
      <c r="E5" s="204"/>
      <c r="F5" s="204"/>
    </row>
    <row r="6" spans="1:11" ht="15" customHeight="1" x14ac:dyDescent="0.25">
      <c r="A6" s="204"/>
      <c r="B6" s="204"/>
      <c r="C6" s="204"/>
      <c r="D6" s="204"/>
      <c r="E6" s="204"/>
      <c r="F6" s="204"/>
    </row>
    <row r="7" spans="1:11" ht="30.75" customHeight="1" x14ac:dyDescent="0.35">
      <c r="A7" s="180" t="str">
        <f>"Month of "&amp;'Cons Subsidies Accrual-Rounded'!A$4</f>
        <v>Month of May 2020</v>
      </c>
      <c r="B7" s="180"/>
      <c r="C7" s="180"/>
      <c r="D7" s="180"/>
      <c r="E7" s="180"/>
      <c r="F7" s="180"/>
    </row>
    <row r="8" spans="1:11" ht="12" customHeight="1" thickBot="1" x14ac:dyDescent="0.3"/>
    <row r="9" spans="1:11" ht="17.25" customHeight="1" x14ac:dyDescent="0.25">
      <c r="A9" s="205" t="s">
        <v>61</v>
      </c>
      <c r="B9" s="190" t="s">
        <v>64</v>
      </c>
      <c r="C9" s="191"/>
      <c r="D9" s="194" t="s">
        <v>62</v>
      </c>
      <c r="E9" s="195"/>
      <c r="F9" s="198" t="s">
        <v>63</v>
      </c>
      <c r="J9" s="93" t="s">
        <v>67</v>
      </c>
      <c r="K9" s="97" t="s">
        <v>67</v>
      </c>
    </row>
    <row r="10" spans="1:11" ht="17.25" customHeight="1" x14ac:dyDescent="0.25">
      <c r="A10" s="206"/>
      <c r="B10" s="192"/>
      <c r="C10" s="193"/>
      <c r="D10" s="196"/>
      <c r="E10" s="197"/>
      <c r="F10" s="199"/>
      <c r="J10" s="94" t="s">
        <v>57</v>
      </c>
      <c r="K10" s="98" t="s">
        <v>57</v>
      </c>
    </row>
    <row r="11" spans="1:11" ht="15" customHeight="1" x14ac:dyDescent="0.25">
      <c r="A11" s="90"/>
      <c r="B11" s="200"/>
      <c r="C11" s="201"/>
      <c r="D11" s="202"/>
      <c r="E11" s="203"/>
      <c r="F11" s="91"/>
      <c r="J11" s="95"/>
      <c r="K11" s="101"/>
    </row>
    <row r="12" spans="1:11" s="88" customFormat="1" ht="30" customHeight="1" x14ac:dyDescent="0.25">
      <c r="A12" s="92" t="str">
        <f>'Cons Subsidies Accrual-Rounded'!$B$13</f>
        <v>Metropolitan Mass Transportation Operating Assistance (MMTOA)</v>
      </c>
      <c r="B12" s="133">
        <f>'Cons Subsidies Accrual-Rounded'!$F13</f>
        <v>2143.4992000000002</v>
      </c>
      <c r="C12" s="135"/>
      <c r="D12" s="110" t="s">
        <v>79</v>
      </c>
      <c r="E12" s="111"/>
      <c r="F12" s="99" t="s">
        <v>78</v>
      </c>
      <c r="J12" s="96" t="str">
        <f>IF(EXACT(A12,'Cons Subsidies Accrual-Rounded'!$B$13)=TRUE,IF(ISERROR('Cons Subsidies Accrual-Rounded'!$F13/'Cons Subsidies Accrual-Rounded'!$D13),"NO VAR",'Cons Subsidies Accrual-Rounded'!$F13/'Cons Subsidies Accrual-Rounded'!$D13))</f>
        <v>NO VAR</v>
      </c>
      <c r="K12" s="102" t="str">
        <f t="shared" ref="K12:K16" si="0">IF(J12="NO VAR","NO VAR",(IF(J12=FALSE,"INCORRECT LINE BEING PICKED UP","OK")))</f>
        <v>NO VAR</v>
      </c>
    </row>
    <row r="13" spans="1:11" s="88" customFormat="1" ht="30" customHeight="1" x14ac:dyDescent="0.25">
      <c r="A13" s="92" t="str">
        <f>'Cons Subsidies Accrual-Rounded'!$B$14</f>
        <v>Petroleum Business Tax (PBT)</v>
      </c>
      <c r="B13" s="133">
        <f>'Cons Subsidies Accrual-Rounded'!$F14</f>
        <v>56.126086405028758</v>
      </c>
      <c r="C13" s="135"/>
      <c r="D13" s="110" t="str">
        <f>IF(ISERROR('Cons Subsidies Accrual-Rounded'!$F$14/'Cons Subsidies Accrual-Rounded'!$D$14),"HIDE ",IF('Cons Subsidies Accrual-Rounded'!$F$14/'Cons Subsidies Accrual-Rounded'!$D$14=0,"HIDE ",IF('Cons Subsidies Accrual-Rounded'!$F$14/'Cons Subsidies Accrual-Rounded'!$D$14&gt;1,"&gt; 100%",IF('Cons Subsidies Accrual-Rounded'!$F$14/'Cons Subsidies Accrual-Rounded'!$D$14&lt;-1,"&gt; (100%)",'Cons Subsidies Accrual-Rounded'!$F$14/'Cons Subsidies Accrual-Rounded'!$D$14))))</f>
        <v>&gt; (100%)</v>
      </c>
      <c r="E13" s="111"/>
      <c r="F13" s="99" t="s">
        <v>80</v>
      </c>
      <c r="J13" s="96">
        <f>IF(EXACT(A13,'Cons Subsidies Accrual-Rounded'!$B$14)=TRUE,IF(ISERROR('Cons Subsidies Accrual-Rounded'!$F14/'Cons Subsidies Accrual-Rounded'!$D14),"NO VAR",'Cons Subsidies Accrual-Rounded'!$F14/'Cons Subsidies Accrual-Rounded'!$D14))</f>
        <v>-3.8905968555313715</v>
      </c>
      <c r="K13" s="102" t="str">
        <f t="shared" si="0"/>
        <v>OK</v>
      </c>
    </row>
    <row r="14" spans="1:11" s="88" customFormat="1" ht="30" customHeight="1" x14ac:dyDescent="0.25">
      <c r="A14" s="92" t="str">
        <f>'Cons Subsidies Accrual-Rounded'!$B$15</f>
        <v>MRT(b)-1 (Gross)</v>
      </c>
      <c r="B14" s="133">
        <f>'Cons Subsidies Accrual-Rounded'!$F15</f>
        <v>-7.6131943853389661</v>
      </c>
      <c r="C14" s="135"/>
      <c r="D14" s="110">
        <f>IF(ISERROR('Cons Subsidies Accrual-Rounded'!$F$15/'Cons Subsidies Accrual-Rounded'!$D$15),"HIDE ",IF('Cons Subsidies Accrual-Rounded'!$F$15/'Cons Subsidies Accrual-Rounded'!$D$15=0,"HIDE ",IF('Cons Subsidies Accrual-Rounded'!$F$15/'Cons Subsidies Accrual-Rounded'!$D$15&gt;1,"&gt; 100%",IF('Cons Subsidies Accrual-Rounded'!$F$15/'Cons Subsidies Accrual-Rounded'!$D$15&lt;-1,"&gt; (100%)",'Cons Subsidies Accrual-Rounded'!$F$15/'Cons Subsidies Accrual-Rounded'!$D$15))))</f>
        <v>-0.32793786570941547</v>
      </c>
      <c r="E14" s="111"/>
      <c r="F14" s="99" t="s">
        <v>81</v>
      </c>
      <c r="J14" s="96">
        <f>IF(EXACT(A14,'Cons Subsidies Accrual-Rounded'!$B$15)=TRUE,IF(ISERROR('Cons Subsidies Accrual-Rounded'!$F15/'Cons Subsidies Accrual-Rounded'!$D15),"NO VAR",'Cons Subsidies Accrual-Rounded'!$F15/'Cons Subsidies Accrual-Rounded'!$D15))</f>
        <v>-0.32793786570941547</v>
      </c>
      <c r="K14" s="102" t="str">
        <f t="shared" si="0"/>
        <v>OK</v>
      </c>
    </row>
    <row r="15" spans="1:11" s="88" customFormat="1" ht="30" customHeight="1" x14ac:dyDescent="0.25">
      <c r="A15" s="92" t="str">
        <f>'Cons Subsidies Accrual-Rounded'!$B$16</f>
        <v>MRT(b)-2 (Gross)</v>
      </c>
      <c r="B15" s="133">
        <f>'Cons Subsidies Accrual-Rounded'!$F16</f>
        <v>-1.9004094577016701</v>
      </c>
      <c r="C15" s="135"/>
      <c r="D15" s="110">
        <f>IF(ISERROR('Cons Subsidies Accrual-Rounded'!$F$16/'Cons Subsidies Accrual-Rounded'!$D$16),"HIDE ",IF('Cons Subsidies Accrual-Rounded'!$F$16/'Cons Subsidies Accrual-Rounded'!$D$16=0,"HIDE ",IF('Cons Subsidies Accrual-Rounded'!$F$16/'Cons Subsidies Accrual-Rounded'!$D$16&gt;1,"&gt; 100%",IF('Cons Subsidies Accrual-Rounded'!$F$16/'Cons Subsidies Accrual-Rounded'!$D$16&lt;-1,"&gt; (100%)",'Cons Subsidies Accrual-Rounded'!$F$16/'Cons Subsidies Accrual-Rounded'!$D$16))))</f>
        <v>-0.1797686306292926</v>
      </c>
      <c r="E15" s="111"/>
      <c r="F15" s="99" t="s">
        <v>82</v>
      </c>
      <c r="J15" s="96">
        <f>IF(EXACT(A15,'Cons Subsidies Accrual-Rounded'!$B$16)=TRUE,IF(ISERROR('Cons Subsidies Accrual-Rounded'!$F16/'Cons Subsidies Accrual-Rounded'!$D16),"NO VAR",'Cons Subsidies Accrual-Rounded'!$F16/'Cons Subsidies Accrual-Rounded'!$D16))</f>
        <v>-0.1797686306292926</v>
      </c>
      <c r="K15" s="102" t="str">
        <f t="shared" si="0"/>
        <v>OK</v>
      </c>
    </row>
    <row r="16" spans="1:11" s="88" customFormat="1" ht="30" hidden="1" customHeight="1" x14ac:dyDescent="0.25">
      <c r="A16" s="92" t="str">
        <f>'Cons Subsidies Accrual-Rounded'!$B$17</f>
        <v>Other MRT(b) Adjustments</v>
      </c>
      <c r="B16" s="133">
        <f>'Cons Subsidies Accrual-Rounded'!$F17</f>
        <v>0</v>
      </c>
      <c r="C16" s="135"/>
      <c r="D16" s="110" t="str">
        <f>IF(ISERROR('Cons Subsidies Accrual-Rounded'!$F$17/'Cons Subsidies Accrual-Rounded'!$D$17),"HIDE ",IF('Cons Subsidies Accrual-Rounded'!$F$17/'Cons Subsidies Accrual-Rounded'!$D$17=0,"HIDE ",IF('Cons Subsidies Accrual-Rounded'!$F$17/'Cons Subsidies Accrual-Rounded'!$D$17&gt;1,"&gt; 100%",IF('Cons Subsidies Accrual-Rounded'!$F$17/'Cons Subsidies Accrual-Rounded'!$D$17&lt;-1,"&gt; (100%)",'Cons Subsidies Accrual-Rounded'!$F$17/'Cons Subsidies Accrual-Rounded'!$D$17))))</f>
        <v xml:space="preserve">HIDE </v>
      </c>
      <c r="E16" s="111"/>
      <c r="F16" s="99"/>
      <c r="J16" s="96" t="str">
        <f>IF(EXACT(A16,'Cons Subsidies Accrual-Rounded'!$B$17)=TRUE,IF(ISERROR('Cons Subsidies Accrual-Rounded'!$F17/'Cons Subsidies Accrual-Rounded'!$D17),"NO VAR",'Cons Subsidies Accrual-Rounded'!$F17/'Cons Subsidies Accrual-Rounded'!$D17))</f>
        <v>NO VAR</v>
      </c>
      <c r="K16" s="102" t="str">
        <f t="shared" si="0"/>
        <v>NO VAR</v>
      </c>
    </row>
    <row r="17" spans="1:12" s="88" customFormat="1" ht="30" customHeight="1" x14ac:dyDescent="0.25">
      <c r="A17" s="92" t="str">
        <f>'Cons Subsidies Accrual-Rounded'!$B$18</f>
        <v>Urban Tax</v>
      </c>
      <c r="B17" s="133">
        <f>'Cons Subsidies Accrual-Rounded'!$F18</f>
        <v>-41.806067342180739</v>
      </c>
      <c r="C17" s="135"/>
      <c r="D17" s="110">
        <f>IF(ISERROR('Cons Subsidies Accrual-Rounded'!$F$18/'Cons Subsidies Accrual-Rounded'!$D$18),"HIDE ",IF('Cons Subsidies Accrual-Rounded'!$F$18/'Cons Subsidies Accrual-Rounded'!$D$18=0,"HIDE ",IF('Cons Subsidies Accrual-Rounded'!$F$18/'Cons Subsidies Accrual-Rounded'!$D$18&gt;1,"&gt; 100%",IF('Cons Subsidies Accrual-Rounded'!$F$18/'Cons Subsidies Accrual-Rounded'!$D$18&lt;-1,"&gt; (100%)",'Cons Subsidies Accrual-Rounded'!$F$18/'Cons Subsidies Accrual-Rounded'!$D$18))))</f>
        <v>-0.78741684719737937</v>
      </c>
      <c r="E17" s="111"/>
      <c r="F17" s="99" t="s">
        <v>83</v>
      </c>
      <c r="J17" s="96">
        <f>IF(EXACT(A17,'Cons Subsidies Accrual-Rounded'!$B$18)=TRUE,IF(ISERROR('Cons Subsidies Accrual-Rounded'!$F18/'Cons Subsidies Accrual-Rounded'!$D18),"NO VAR",'Cons Subsidies Accrual-Rounded'!$F18/'Cons Subsidies Accrual-Rounded'!$D18))</f>
        <v>-0.78741684719737937</v>
      </c>
      <c r="K17" s="102" t="str">
        <f>IF(J17="NO VAR","NO VAR",(IF(J17=FALSE,"INCORRECT LINE BEING PICKED UP","OK")))</f>
        <v>OK</v>
      </c>
    </row>
    <row r="18" spans="1:12" s="88" customFormat="1" ht="30" customHeight="1" x14ac:dyDescent="0.25">
      <c r="A18" s="92" t="str">
        <f>'Cons Subsidies Accrual-Rounded'!$B$23</f>
        <v>Payroll Mobility Tax (PMT)</v>
      </c>
      <c r="B18" s="133">
        <f>'Cons Subsidies Accrual-Rounded'!$F23</f>
        <v>10.444937081435128</v>
      </c>
      <c r="C18" s="135"/>
      <c r="D18" s="110">
        <f>IF(ISERROR('Cons Subsidies Accrual-Rounded'!$F$23/'Cons Subsidies Accrual-Rounded'!$D$23),"HIDE ",IF('Cons Subsidies Accrual-Rounded'!$F$23/'Cons Subsidies Accrual-Rounded'!$D$23=0,"HIDE ",IF('Cons Subsidies Accrual-Rounded'!$F$23/'Cons Subsidies Accrual-Rounded'!$D$23&gt;1,"&gt; 100%",IF('Cons Subsidies Accrual-Rounded'!$F$23/'Cons Subsidies Accrual-Rounded'!$D$23&lt;-1,"&gt; (100%)",'Cons Subsidies Accrual-Rounded'!$F$23/'Cons Subsidies Accrual-Rounded'!$D$23))))</f>
        <v>9.8150487507772236E-2</v>
      </c>
      <c r="E18" s="111"/>
      <c r="F18" s="99" t="s">
        <v>84</v>
      </c>
      <c r="J18" s="96">
        <f>IF(EXACT(A18,'Cons Subsidies Accrual-Rounded'!$B$23)=TRUE,IF(ISERROR('Cons Subsidies Accrual-Rounded'!$F23/'Cons Subsidies Accrual-Rounded'!$D23),"NO VAR",'Cons Subsidies Accrual-Rounded'!$F23/'Cons Subsidies Accrual-Rounded'!$D23))</f>
        <v>9.8150487507772236E-2</v>
      </c>
      <c r="K18" s="102" t="str">
        <f t="shared" ref="K18:K43" si="1">IF(J18="NO VAR","NO VAR",(IF(J18=FALSE,"INCORRECT LINE BEING PICKED UP","OK")))</f>
        <v>OK</v>
      </c>
    </row>
    <row r="19" spans="1:12" s="88" customFormat="1" ht="30" customHeight="1" x14ac:dyDescent="0.25">
      <c r="A19" s="92" t="str">
        <f>'Cons Subsidies Accrual-Rounded'!$B$24</f>
        <v>Payroll Mobility Tax Replacement Funds</v>
      </c>
      <c r="B19" s="133">
        <f>'Cons Subsidies Accrual-Rounded'!$F24</f>
        <v>-48.85</v>
      </c>
      <c r="C19" s="135"/>
      <c r="D19" s="110">
        <f>IF(ISERROR('Cons Subsidies Accrual-Rounded'!$F$24/'Cons Subsidies Accrual-Rounded'!$D$24),"HIDE ",IF('Cons Subsidies Accrual-Rounded'!$F$24/'Cons Subsidies Accrual-Rounded'!$D$24=0,"HIDE ",IF('Cons Subsidies Accrual-Rounded'!$F$24/'Cons Subsidies Accrual-Rounded'!$D$24&gt;1,"&gt; 100%",IF('Cons Subsidies Accrual-Rounded'!$F$24/'Cons Subsidies Accrual-Rounded'!$D$24&lt;-1,"&gt; (100%)",'Cons Subsidies Accrual-Rounded'!$F$24/'Cons Subsidies Accrual-Rounded'!$D$24))))</f>
        <v>-1</v>
      </c>
      <c r="E19" s="111"/>
      <c r="F19" s="99" t="s">
        <v>85</v>
      </c>
      <c r="J19" s="96">
        <f>IF(EXACT(A19,'Cons Subsidies Accrual-Rounded'!$B$24)=TRUE,IF(ISERROR('Cons Subsidies Accrual-Rounded'!$F24/'Cons Subsidies Accrual-Rounded'!$D24),"NO VAR",'Cons Subsidies Accrual-Rounded'!$F24/'Cons Subsidies Accrual-Rounded'!$D24))</f>
        <v>-1</v>
      </c>
      <c r="K19" s="102" t="str">
        <f t="shared" si="1"/>
        <v>OK</v>
      </c>
    </row>
    <row r="20" spans="1:12" s="88" customFormat="1" ht="30" hidden="1" customHeight="1" x14ac:dyDescent="0.25">
      <c r="A20" s="92" t="str">
        <f>'Cons Subsidies Accrual-Rounded'!$B$25</f>
        <v>MTA Aid</v>
      </c>
      <c r="B20" s="133">
        <f>'Cons Subsidies Accrual-Rounded'!$F25</f>
        <v>0</v>
      </c>
      <c r="C20" s="135"/>
      <c r="D20" s="110" t="str">
        <f>IF(ISERROR('Cons Subsidies Accrual-Rounded'!$F$25/'Cons Subsidies Accrual-Rounded'!$D$25),"HIDE ",IF('Cons Subsidies Accrual-Rounded'!$F$25/'Cons Subsidies Accrual-Rounded'!$D$25=0,"HIDE ",IF('Cons Subsidies Accrual-Rounded'!$F$25/'Cons Subsidies Accrual-Rounded'!$D$25&gt;1,"&gt; 100%",IF('Cons Subsidies Accrual-Rounded'!$F$25/'Cons Subsidies Accrual-Rounded'!$D$25&lt;-1,"&gt; (100%)",'Cons Subsidies Accrual-Rounded'!$F$25/'Cons Subsidies Accrual-Rounded'!$D$25))))</f>
        <v xml:space="preserve">HIDE </v>
      </c>
      <c r="E20" s="111"/>
      <c r="F20" s="99"/>
      <c r="J20" s="96" t="str">
        <f>IF(EXACT(A20,'Cons Subsidies Accrual-Rounded'!$B$25)=TRUE,IF(ISERROR('Cons Subsidies Accrual-Rounded'!$F25/'Cons Subsidies Accrual-Rounded'!$D25),"NO VAR",'Cons Subsidies Accrual-Rounded'!$F25/'Cons Subsidies Accrual-Rounded'!$D25))</f>
        <v>NO VAR</v>
      </c>
      <c r="K20" s="102" t="str">
        <f t="shared" si="1"/>
        <v>NO VAR</v>
      </c>
    </row>
    <row r="21" spans="1:12" s="88" customFormat="1" ht="30" customHeight="1" x14ac:dyDescent="0.25">
      <c r="A21" s="92" t="str">
        <f>'Cons Subsidies Accrual-Rounded'!$B$33</f>
        <v>Subway Action Plan Account</v>
      </c>
      <c r="B21" s="134">
        <f>'Cons Subsidies Accrual-Rounded'!$F33</f>
        <v>-23.287656849999998</v>
      </c>
      <c r="C21" s="135"/>
      <c r="D21" s="110">
        <f>IF(ISERROR('Cons Subsidies Accrual-Rounded'!$F$33/'Cons Subsidies Accrual-Rounded'!$D$33),"HIDE ",IF('Cons Subsidies Accrual-Rounded'!$F$33/'Cons Subsidies Accrual-Rounded'!$D$33=0,"HIDE ",IF('Cons Subsidies Accrual-Rounded'!$F$33/'Cons Subsidies Accrual-Rounded'!$D$33&gt;1,"&gt; 100%",IF('Cons Subsidies Accrual-Rounded'!$F$33/'Cons Subsidies Accrual-Rounded'!$D$33&lt;-1,"&gt; (100%)",'Cons Subsidies Accrual-Rounded'!$F$33/'Cons Subsidies Accrual-Rounded'!$D$33))))</f>
        <v>-0.61894104584717602</v>
      </c>
      <c r="E21" s="111"/>
      <c r="F21" s="99" t="s">
        <v>86</v>
      </c>
      <c r="J21" s="96">
        <f>IF(EXACT(A21,'Cons Subsidies Accrual-Rounded'!$B$33)=TRUE,IF(ISERROR('Cons Subsidies Accrual-Rounded'!$F33/'Cons Subsidies Accrual-Rounded'!$D33),"NO VAR",'Cons Subsidies Accrual-Rounded'!$F33/'Cons Subsidies Accrual-Rounded'!$D33))</f>
        <v>-0.61894104584717602</v>
      </c>
      <c r="K21" s="102" t="str">
        <f t="shared" si="1"/>
        <v>OK</v>
      </c>
    </row>
    <row r="22" spans="1:12" s="88" customFormat="1" ht="30" hidden="1" customHeight="1" x14ac:dyDescent="0.25">
      <c r="A22" s="92" t="str">
        <f>'Cons Subsidies Accrual-Rounded'!$B$34</f>
        <v>Outerborough Transportation Account</v>
      </c>
      <c r="B22" s="134">
        <f>'Cons Subsidies Accrual-Rounded'!$F34</f>
        <v>0</v>
      </c>
      <c r="C22" s="135"/>
      <c r="D22" s="110" t="str">
        <f>IF(ISERROR('Cons Subsidies Accrual-Rounded'!$F$34/'Cons Subsidies Accrual-Rounded'!$D$34),"HIDE ",IF('Cons Subsidies Accrual-Rounded'!$F$34/'Cons Subsidies Accrual-Rounded'!$D$34=0,"HIDE ",IF('Cons Subsidies Accrual-Rounded'!$F$34/'Cons Subsidies Accrual-Rounded'!$D$34&gt;1,"&gt; 100%",IF('Cons Subsidies Accrual-Rounded'!$F$34/'Cons Subsidies Accrual-Rounded'!$D$34&lt;-1,"&gt; (100%)",'Cons Subsidies Accrual-Rounded'!$F$34/'Cons Subsidies Accrual-Rounded'!$D$34))))</f>
        <v xml:space="preserve">HIDE </v>
      </c>
      <c r="E22" s="111"/>
      <c r="F22" s="99"/>
      <c r="J22" s="96" t="str">
        <f>IF(EXACT(A22,'Cons Subsidies Accrual-Rounded'!$B$34)=TRUE,IF(ISERROR('Cons Subsidies Accrual-Rounded'!$F34/'Cons Subsidies Accrual-Rounded'!$D34),"NO VAR",'Cons Subsidies Accrual-Rounded'!$F34/'Cons Subsidies Accrual-Rounded'!$D34))</f>
        <v>NO VAR</v>
      </c>
      <c r="K22" s="102" t="str">
        <f t="shared" si="1"/>
        <v>NO VAR</v>
      </c>
    </row>
    <row r="23" spans="1:12" s="88" customFormat="1" ht="30" hidden="1" customHeight="1" x14ac:dyDescent="0.25">
      <c r="A23" s="92" t="str">
        <f>'Cons Subsidies Accrual-Rounded'!$B$35</f>
        <v>Less: Assumed Capital or Member Project</v>
      </c>
      <c r="B23" s="134">
        <f>'Cons Subsidies Accrual-Rounded'!$F35</f>
        <v>0</v>
      </c>
      <c r="C23" s="135"/>
      <c r="D23" s="110" t="str">
        <f>IF(ISERROR('Cons Subsidies Accrual-Rounded'!$F$35/'Cons Subsidies Accrual-Rounded'!$D$35),"HIDE ",IF('Cons Subsidies Accrual-Rounded'!$F$35/'Cons Subsidies Accrual-Rounded'!$D$35=0,"HIDE ",IF('Cons Subsidies Accrual-Rounded'!$F$35/'Cons Subsidies Accrual-Rounded'!$D$35&gt;1,"&gt; 100%",IF('Cons Subsidies Accrual-Rounded'!$F$35/'Cons Subsidies Accrual-Rounded'!$D$35&lt;-1,"&gt; (100%)",'Cons Subsidies Accrual-Rounded'!$F$35/'Cons Subsidies Accrual-Rounded'!$D$35))))</f>
        <v xml:space="preserve">HIDE </v>
      </c>
      <c r="E23" s="111"/>
      <c r="F23" s="99"/>
      <c r="J23" s="96" t="str">
        <f>IF(EXACT(A23,'Cons Subsidies Accrual-Rounded'!$B$35)=TRUE,IF(ISERROR('Cons Subsidies Accrual-Rounded'!$F35/'Cons Subsidies Accrual-Rounded'!$D35),"NO VAR",'Cons Subsidies Accrual-Rounded'!$F35/'Cons Subsidies Accrual-Rounded'!$D35))</f>
        <v>NO VAR</v>
      </c>
      <c r="K23" s="102" t="str">
        <f>IF(J26="NO VAR","NO VAR",(IF(J26=FALSE,"INCORRECT LINE BEING PICKED UP","OK")))</f>
        <v>NO VAR</v>
      </c>
      <c r="L23" s="96"/>
    </row>
    <row r="24" spans="1:12" s="88" customFormat="1" ht="30" hidden="1" customHeight="1" x14ac:dyDescent="0.25">
      <c r="A24" s="92" t="str">
        <f>'Cons Subsidies Accrual-Rounded'!$B$36</f>
        <v>General Transportation Account</v>
      </c>
      <c r="B24" s="134">
        <f>'Cons Subsidies Accrual-Rounded'!$F36</f>
        <v>0</v>
      </c>
      <c r="C24" s="135"/>
      <c r="D24" s="110" t="str">
        <f>IF(ISERROR('Cons Subsidies Accrual-Rounded'!$F$36/'Cons Subsidies Accrual-Rounded'!$D$36),"HIDE ",IF('Cons Subsidies Accrual-Rounded'!$F$36/'Cons Subsidies Accrual-Rounded'!$D$36=0,"HIDE ",IF('Cons Subsidies Accrual-Rounded'!$F$36/'Cons Subsidies Accrual-Rounded'!$D$36&gt;1,"&gt; 100%",IF('Cons Subsidies Accrual-Rounded'!$F$36/'Cons Subsidies Accrual-Rounded'!$D$36&lt;-1,"&gt; (100%)",'Cons Subsidies Accrual-Rounded'!$F$36/'Cons Subsidies Accrual-Rounded'!$D$36))))</f>
        <v xml:space="preserve">HIDE </v>
      </c>
      <c r="E24" s="111"/>
      <c r="F24" s="99"/>
      <c r="J24" s="96" t="str">
        <f>IF(EXACT(A24,'Cons Subsidies Accrual-Rounded'!$B$36)=TRUE,IF(ISERROR('Cons Subsidies Accrual-Rounded'!$F36/'Cons Subsidies Accrual-Rounded'!$D36),"NO VAR",'Cons Subsidies Accrual-Rounded'!$F36/'Cons Subsidies Accrual-Rounded'!$D36))</f>
        <v>NO VAR</v>
      </c>
      <c r="K24" s="102" t="str">
        <f t="shared" si="1"/>
        <v>NO VAR</v>
      </c>
    </row>
    <row r="25" spans="1:12" s="88" customFormat="1" ht="30" hidden="1" customHeight="1" x14ac:dyDescent="0.25">
      <c r="A25" s="92" t="str">
        <f>'Cons Subsidies Accrual-Rounded'!$B$37</f>
        <v>Less: Transfer to Committed to Capital</v>
      </c>
      <c r="B25" s="134">
        <f>'Cons Subsidies Accrual-Rounded'!$F37</f>
        <v>0</v>
      </c>
      <c r="C25" s="135"/>
      <c r="D25" s="110" t="str">
        <f>IF(ISERROR('Cons Subsidies Accrual-Rounded'!$F$37/'Cons Subsidies Accrual-Rounded'!$D$37),"HIDE ",IF('Cons Subsidies Accrual-Rounded'!$F$37/'Cons Subsidies Accrual-Rounded'!$D$37=0,"HIDE ",IF('Cons Subsidies Accrual-Rounded'!$F$37/'Cons Subsidies Accrual-Rounded'!$D$37&gt;1,"&gt; 100%",IF('Cons Subsidies Accrual-Rounded'!$F$37/'Cons Subsidies Accrual-Rounded'!$D$37&lt;-1,"&gt; (100%)",'Cons Subsidies Accrual-Rounded'!$F$37/'Cons Subsidies Accrual-Rounded'!$D$37))))</f>
        <v xml:space="preserve">HIDE </v>
      </c>
      <c r="E25" s="111"/>
      <c r="F25" s="99"/>
      <c r="J25" s="96" t="str">
        <f>IF(EXACT(A25,'Cons Subsidies Accrual-Rounded'!$B$37)=TRUE,IF(ISERROR('Cons Subsidies Accrual-Rounded'!$F37/'Cons Subsidies Accrual-Rounded'!$D37),"NO VAR",'Cons Subsidies Accrual-Rounded'!$F37/'Cons Subsidies Accrual-Rounded'!$D37))</f>
        <v>NO VAR</v>
      </c>
      <c r="K25" s="102" t="str">
        <f t="shared" si="1"/>
        <v>NO VAR</v>
      </c>
    </row>
    <row r="26" spans="1:12" s="88" customFormat="1" ht="30" hidden="1" customHeight="1" x14ac:dyDescent="0.25">
      <c r="A26" s="92" t="str">
        <f>'Cons Subsidies Accrual-Rounded'!$B$39</f>
        <v>Central Business District Tolling Program (CBDTP)</v>
      </c>
      <c r="B26" s="134">
        <f>'Cons Subsidies Accrual-Rounded'!$F39</f>
        <v>0</v>
      </c>
      <c r="C26" s="135"/>
      <c r="D26" s="110" t="str">
        <f>IF(ISERROR('Cons Subsidies Accrual-Rounded'!$F$39/'Cons Subsidies Accrual-Rounded'!$D$39),"HIDE ",IF('Cons Subsidies Accrual-Rounded'!$F$39/'Cons Subsidies Accrual-Rounded'!$D$39=0,"HIDE ",IF('Cons Subsidies Accrual-Rounded'!$F$39/'Cons Subsidies Accrual-Rounded'!$D$39&gt;1,"&gt; 100%",IF('Cons Subsidies Accrual-Rounded'!$F$39/'Cons Subsidies Accrual-Rounded'!$D$39&lt;-1,"&gt; (100%)",'Cons Subsidies Accrual-Rounded'!$F$39/'Cons Subsidies Accrual-Rounded'!$D$39))))</f>
        <v xml:space="preserve">HIDE </v>
      </c>
      <c r="E26" s="111"/>
      <c r="F26" s="99"/>
      <c r="J26" s="96" t="str">
        <f>IF(EXACT(A26,'Cons Subsidies Accrual-Rounded'!$B$39)=TRUE,IF(ISERROR('Cons Subsidies Accrual-Rounded'!$F39/'Cons Subsidies Accrual-Rounded'!$D39),"NO VAR",'Cons Subsidies Accrual-Rounded'!$F39/'Cons Subsidies Accrual-Rounded'!$D39))</f>
        <v>NO VAR</v>
      </c>
      <c r="K26" s="102" t="str">
        <f t="shared" si="1"/>
        <v>NO VAR</v>
      </c>
    </row>
    <row r="27" spans="1:12" s="88" customFormat="1" ht="107.25" customHeight="1" x14ac:dyDescent="0.25">
      <c r="A27" s="92" t="str">
        <f>'Cons Subsidies Accrual-Rounded'!$B$40</f>
        <v>Real Property Transfer Tax Surcharge (Mansion)</v>
      </c>
      <c r="B27" s="134">
        <f>'Cons Subsidies Accrual-Rounded'!$F40</f>
        <v>-17.138471690000003</v>
      </c>
      <c r="C27" s="135"/>
      <c r="D27" s="110">
        <f>IF(ISERROR('Cons Subsidies Accrual-Rounded'!$F$40/'Cons Subsidies Accrual-Rounded'!$D$40),"HIDE ",IF('Cons Subsidies Accrual-Rounded'!$F$40/'Cons Subsidies Accrual-Rounded'!$D$40=0,"HIDE ",IF('Cons Subsidies Accrual-Rounded'!$F$40/'Cons Subsidies Accrual-Rounded'!$D$40&gt;1,"&gt; 100%",IF('Cons Subsidies Accrual-Rounded'!$F$40/'Cons Subsidies Accrual-Rounded'!$D$40&lt;-1,"&gt; (100%)",'Cons Subsidies Accrual-Rounded'!$F$40/'Cons Subsidies Accrual-Rounded'!$D$40))))</f>
        <v>-0.55063734373790163</v>
      </c>
      <c r="E27" s="111"/>
      <c r="F27" s="170" t="s">
        <v>107</v>
      </c>
      <c r="J27" s="96">
        <f>IF(EXACT(A27,'Cons Subsidies Accrual-Rounded'!$B$40)=TRUE,IF(ISERROR('Cons Subsidies Accrual-Rounded'!$F40/'Cons Subsidies Accrual-Rounded'!$D40),"NO VAR",'Cons Subsidies Accrual-Rounded'!$F40/'Cons Subsidies Accrual-Rounded'!$D40))</f>
        <v>-0.55063734373790163</v>
      </c>
      <c r="K27" s="102" t="str">
        <f t="shared" si="1"/>
        <v>OK</v>
      </c>
    </row>
    <row r="28" spans="1:12" s="88" customFormat="1" ht="37.5" customHeight="1" x14ac:dyDescent="0.25">
      <c r="A28" s="92" t="str">
        <f>'Cons Subsidies Accrual-Rounded'!$B$41</f>
        <v>Internet Marketplace Tax</v>
      </c>
      <c r="B28" s="134">
        <f>'Cons Subsidies Accrual-Rounded'!$F41</f>
        <v>-9.3749362813889174</v>
      </c>
      <c r="C28" s="135"/>
      <c r="D28" s="110">
        <f>IF(ISERROR('Cons Subsidies Accrual-Rounded'!$F$41/'Cons Subsidies Accrual-Rounded'!$D$41),"HIDE ",IF('Cons Subsidies Accrual-Rounded'!$F$41/'Cons Subsidies Accrual-Rounded'!$D$41=0,"HIDE ",IF('Cons Subsidies Accrual-Rounded'!$F$41/'Cons Subsidies Accrual-Rounded'!$D$41&gt;1,"&gt; 100%",IF('Cons Subsidies Accrual-Rounded'!$F$41/'Cons Subsidies Accrual-Rounded'!$D$41&lt;-1,"&gt; (100%)",'Cons Subsidies Accrual-Rounded'!$F$41/'Cons Subsidies Accrual-Rounded'!$D$41))))</f>
        <v>-0.39822845966552212</v>
      </c>
      <c r="E28" s="111"/>
      <c r="F28" s="170" t="s">
        <v>108</v>
      </c>
      <c r="J28" s="96">
        <f>IF(EXACT(A28,'Cons Subsidies Accrual-Rounded'!$B$41)=TRUE,IF(ISERROR('Cons Subsidies Accrual-Rounded'!$F41/'Cons Subsidies Accrual-Rounded'!$D41),"NO VAR",'Cons Subsidies Accrual-Rounded'!$F41/'Cons Subsidies Accrual-Rounded'!$D41))</f>
        <v>-0.39822845966552212</v>
      </c>
      <c r="K28" s="102" t="str">
        <f t="shared" si="1"/>
        <v>OK</v>
      </c>
    </row>
    <row r="29" spans="1:12" s="88" customFormat="1" ht="30" hidden="1" customHeight="1" x14ac:dyDescent="0.25">
      <c r="A29" s="92" t="str">
        <f>'Cons Subsidies Accrual-Rounded'!$B$42</f>
        <v>Less: Transfer to CBDTP Capital Lockbox</v>
      </c>
      <c r="B29" s="134">
        <f>'Cons Subsidies Accrual-Rounded'!$F42</f>
        <v>26.44599535</v>
      </c>
      <c r="C29" s="135"/>
      <c r="D29" s="110">
        <f>IF(ISERROR('Cons Subsidies Accrual-Rounded'!$F$42/'Cons Subsidies Accrual-Rounded'!$D$42),"HIDE ",IF('Cons Subsidies Accrual-Rounded'!$F$42/'Cons Subsidies Accrual-Rounded'!$D$42=0,"HIDE ",IF('Cons Subsidies Accrual-Rounded'!$F$42/'Cons Subsidies Accrual-Rounded'!$D$42&gt;1,"&gt; 100%",IF('Cons Subsidies Accrual-Rounded'!$F$42/'Cons Subsidies Accrual-Rounded'!$D$42&lt;-1,"&gt; (100%)",'Cons Subsidies Accrual-Rounded'!$F$42/'Cons Subsidies Accrual-Rounded'!$D$42))))</f>
        <v>-0.50997402616555976</v>
      </c>
      <c r="E29" s="111"/>
      <c r="F29" s="170"/>
      <c r="J29" s="96">
        <f>IF(EXACT(A29,'Cons Subsidies Accrual-Rounded'!$B$42)=TRUE,IF(ISERROR('Cons Subsidies Accrual-Rounded'!$F42/'Cons Subsidies Accrual-Rounded'!$D42),"NO VAR",'Cons Subsidies Accrual-Rounded'!$F42/'Cons Subsidies Accrual-Rounded'!$D42))</f>
        <v>-0.50997402616555976</v>
      </c>
      <c r="K29" s="102" t="str">
        <f t="shared" si="1"/>
        <v>OK</v>
      </c>
    </row>
    <row r="30" spans="1:12" s="88" customFormat="1" ht="30" customHeight="1" x14ac:dyDescent="0.25">
      <c r="A30" s="92" t="str">
        <f>'Cons Subsidies Accrual-Rounded'!$B$46</f>
        <v>State Operating Assistance</v>
      </c>
      <c r="B30" s="134">
        <f>'Cons Subsidies Accrual-Rounded'!$F46</f>
        <v>187.92400000000001</v>
      </c>
      <c r="C30" s="136"/>
      <c r="D30" s="110" t="s">
        <v>79</v>
      </c>
      <c r="E30" s="111"/>
      <c r="F30" s="99" t="s">
        <v>87</v>
      </c>
      <c r="J30" s="96" t="str">
        <f>IF(EXACT(A30,'Cons Subsidies Accrual-Rounded'!$B$46)=TRUE,IF(ISERROR('Cons Subsidies Accrual-Rounded'!$F46/'Cons Subsidies Accrual-Rounded'!$D46),"NO VAR",'Cons Subsidies Accrual-Rounded'!$F46/'Cons Subsidies Accrual-Rounded'!$D46))</f>
        <v>NO VAR</v>
      </c>
      <c r="K30" s="102" t="str">
        <f t="shared" si="1"/>
        <v>NO VAR</v>
      </c>
    </row>
    <row r="31" spans="1:12" s="88" customFormat="1" ht="30" customHeight="1" x14ac:dyDescent="0.25">
      <c r="A31" s="92" t="str">
        <f>'Cons Subsidies Accrual-Rounded'!$B$52</f>
        <v>New York City</v>
      </c>
      <c r="B31" s="134">
        <f>'Cons Subsidies Accrual-Rounded'!$F52</f>
        <v>1.872128</v>
      </c>
      <c r="C31" s="136"/>
      <c r="D31" s="110" t="s">
        <v>79</v>
      </c>
      <c r="E31" s="111"/>
      <c r="F31" s="99" t="s">
        <v>87</v>
      </c>
      <c r="J31" s="96" t="str">
        <f>IF(EXACT(A31,'Cons Subsidies Accrual-Rounded'!$B$52)=TRUE,IF(ISERROR('Cons Subsidies Accrual-Rounded'!$F52/'Cons Subsidies Accrual-Rounded'!$D52),"NO VAR",'Cons Subsidies Accrual-Rounded'!$F52/'Cons Subsidies Accrual-Rounded'!$D52))</f>
        <v>NO VAR</v>
      </c>
      <c r="K31" s="102" t="str">
        <f t="shared" si="1"/>
        <v>NO VAR</v>
      </c>
    </row>
    <row r="32" spans="1:12" s="88" customFormat="1" ht="30" customHeight="1" x14ac:dyDescent="0.25">
      <c r="A32" s="92" t="str">
        <f>'Cons Subsidies Accrual-Rounded'!$B$53</f>
        <v>Nassau County</v>
      </c>
      <c r="B32" s="134">
        <f>'Cons Subsidies Accrual-Rounded'!$F53</f>
        <v>11.583792000000001</v>
      </c>
      <c r="C32" s="136"/>
      <c r="D32" s="110" t="s">
        <v>79</v>
      </c>
      <c r="E32" s="111"/>
      <c r="F32" s="99" t="s">
        <v>87</v>
      </c>
      <c r="J32" s="96" t="str">
        <f>IF(EXACT(A32,'Cons Subsidies Accrual-Rounded'!$B$53)=TRUE,IF(ISERROR('Cons Subsidies Accrual-Rounded'!$F53/'Cons Subsidies Accrual-Rounded'!$D53),"NO VAR",'Cons Subsidies Accrual-Rounded'!$F53/'Cons Subsidies Accrual-Rounded'!$D53))</f>
        <v>NO VAR</v>
      </c>
      <c r="K32" s="102" t="str">
        <f t="shared" si="1"/>
        <v>NO VAR</v>
      </c>
    </row>
    <row r="33" spans="1:18" s="88" customFormat="1" ht="30" customHeight="1" x14ac:dyDescent="0.25">
      <c r="A33" s="92" t="str">
        <f>'Cons Subsidies Accrual-Rounded'!$B$54</f>
        <v>Suffolk County</v>
      </c>
      <c r="B33" s="134">
        <f>'Cons Subsidies Accrual-Rounded'!$F54</f>
        <v>7.5177639999999997</v>
      </c>
      <c r="C33" s="136"/>
      <c r="D33" s="110" t="s">
        <v>79</v>
      </c>
      <c r="E33" s="111"/>
      <c r="F33" s="99" t="s">
        <v>87</v>
      </c>
      <c r="J33" s="96" t="str">
        <f>IF(EXACT(A33,'Cons Subsidies Accrual-Rounded'!$B$54)=TRUE,IF(ISERROR('Cons Subsidies Accrual-Rounded'!$F54/'Cons Subsidies Accrual-Rounded'!$D54),"NO VAR",'Cons Subsidies Accrual-Rounded'!$F54/'Cons Subsidies Accrual-Rounded'!$D54))</f>
        <v>NO VAR</v>
      </c>
      <c r="K33" s="102" t="str">
        <f t="shared" si="1"/>
        <v>NO VAR</v>
      </c>
    </row>
    <row r="34" spans="1:18" s="88" customFormat="1" ht="30" customHeight="1" x14ac:dyDescent="0.25">
      <c r="A34" s="92" t="str">
        <f>'Cons Subsidies Accrual-Rounded'!$B$55</f>
        <v>Westchester County</v>
      </c>
      <c r="B34" s="134">
        <f>'Cons Subsidies Accrual-Rounded'!$F55</f>
        <v>7.3422520000000002</v>
      </c>
      <c r="C34" s="136"/>
      <c r="D34" s="110" t="s">
        <v>79</v>
      </c>
      <c r="E34" s="111"/>
      <c r="F34" s="99" t="s">
        <v>87</v>
      </c>
      <c r="J34" s="96" t="str">
        <f>IF(EXACT(A34,'Cons Subsidies Accrual-Rounded'!$B$55)=TRUE,IF(ISERROR('Cons Subsidies Accrual-Rounded'!$F55/'Cons Subsidies Accrual-Rounded'!$D55),"NO VAR",'Cons Subsidies Accrual-Rounded'!$F55/'Cons Subsidies Accrual-Rounded'!$D55))</f>
        <v>NO VAR</v>
      </c>
      <c r="K34" s="102" t="str">
        <f t="shared" si="1"/>
        <v>NO VAR</v>
      </c>
    </row>
    <row r="35" spans="1:18" s="88" customFormat="1" ht="30" customHeight="1" x14ac:dyDescent="0.25">
      <c r="A35" s="92" t="str">
        <f>'Cons Subsidies Accrual-Rounded'!$B$56</f>
        <v>Putnam County</v>
      </c>
      <c r="B35" s="134">
        <f>'Cons Subsidies Accrual-Rounded'!$F56</f>
        <v>0.380276</v>
      </c>
      <c r="C35" s="136"/>
      <c r="D35" s="110" t="s">
        <v>79</v>
      </c>
      <c r="E35" s="111"/>
      <c r="F35" s="99" t="s">
        <v>87</v>
      </c>
      <c r="J35" s="96" t="str">
        <f>IF(EXACT(A35,'Cons Subsidies Accrual-Rounded'!$B$56)=TRUE,IF(ISERROR('Cons Subsidies Accrual-Rounded'!$F56/'Cons Subsidies Accrual-Rounded'!$D56),"NO VAR",'Cons Subsidies Accrual-Rounded'!$F56/'Cons Subsidies Accrual-Rounded'!$D56))</f>
        <v>NO VAR</v>
      </c>
      <c r="K35" s="102" t="str">
        <f t="shared" si="1"/>
        <v>NO VAR</v>
      </c>
    </row>
    <row r="36" spans="1:18" ht="30" customHeight="1" x14ac:dyDescent="0.25">
      <c r="A36" s="92" t="str">
        <f>'Cons Subsidies Accrual-Rounded'!$B$57</f>
        <v>Dutchess County</v>
      </c>
      <c r="B36" s="134">
        <f>'Cons Subsidies Accrual-Rounded'!$F57</f>
        <v>0.380276</v>
      </c>
      <c r="C36" s="137"/>
      <c r="D36" s="110" t="s">
        <v>79</v>
      </c>
      <c r="E36" s="2"/>
      <c r="F36" s="99" t="s">
        <v>87</v>
      </c>
      <c r="J36" s="96" t="str">
        <f>IF(EXACT(A36,'Cons Subsidies Accrual-Rounded'!$B$57)=TRUE,IF(ISERROR('Cons Subsidies Accrual-Rounded'!$F57/'Cons Subsidies Accrual-Rounded'!$D57),"NO VAR",'Cons Subsidies Accrual-Rounded'!$F57/'Cons Subsidies Accrual-Rounded'!$D57))</f>
        <v>NO VAR</v>
      </c>
      <c r="K36" s="102" t="str">
        <f t="shared" si="1"/>
        <v>NO VAR</v>
      </c>
    </row>
    <row r="37" spans="1:18" ht="30" customHeight="1" x14ac:dyDescent="0.25">
      <c r="A37" s="92" t="str">
        <f>'Cons Subsidies Accrual-Rounded'!$B$58</f>
        <v>Orange County</v>
      </c>
      <c r="B37" s="134">
        <f>'Cons Subsidies Accrual-Rounded'!$F58</f>
        <v>0.14626</v>
      </c>
      <c r="C37" s="137"/>
      <c r="D37" s="110" t="s">
        <v>79</v>
      </c>
      <c r="E37" s="2"/>
      <c r="F37" s="99" t="s">
        <v>87</v>
      </c>
      <c r="J37" s="96" t="str">
        <f>IF(EXACT(A37,'Cons Subsidies Accrual-Rounded'!$B$58)=TRUE,IF(ISERROR('Cons Subsidies Accrual-Rounded'!$F58/'Cons Subsidies Accrual-Rounded'!$D58),"NO VAR",'Cons Subsidies Accrual-Rounded'!$F58/'Cons Subsidies Accrual-Rounded'!$D58))</f>
        <v>NO VAR</v>
      </c>
      <c r="K37" s="102" t="str">
        <f t="shared" si="1"/>
        <v>NO VAR</v>
      </c>
    </row>
    <row r="38" spans="1:18" ht="30" customHeight="1" x14ac:dyDescent="0.25">
      <c r="A38" s="92" t="str">
        <f>'Cons Subsidies Accrual-Rounded'!$B$59</f>
        <v>Rockland County</v>
      </c>
      <c r="B38" s="134">
        <f>'Cons Subsidies Accrual-Rounded'!$F59</f>
        <v>2.9252E-2</v>
      </c>
      <c r="C38" s="137"/>
      <c r="D38" s="110" t="s">
        <v>79</v>
      </c>
      <c r="E38" s="2"/>
      <c r="F38" s="99" t="s">
        <v>87</v>
      </c>
      <c r="J38" s="96" t="str">
        <f>IF(EXACT(A38,'Cons Subsidies Accrual-Rounded'!$B$59)=TRUE,IF(ISERROR('Cons Subsidies Accrual-Rounded'!$F59/'Cons Subsidies Accrual-Rounded'!$D59),"NO VAR",'Cons Subsidies Accrual-Rounded'!$F59/'Cons Subsidies Accrual-Rounded'!$D59))</f>
        <v>NO VAR</v>
      </c>
      <c r="K38" s="102" t="str">
        <f t="shared" si="1"/>
        <v>NO VAR</v>
      </c>
    </row>
    <row r="39" spans="1:18" ht="30" hidden="1" customHeight="1" x14ac:dyDescent="0.25">
      <c r="A39" s="92" t="str">
        <f>'Cons Subsidies Accrual-Rounded'!$B$60</f>
        <v>Station Maintenance</v>
      </c>
      <c r="B39" s="134">
        <f>'Cons Subsidies Accrual-Rounded'!$F60</f>
        <v>-0.29014670748770044</v>
      </c>
      <c r="C39" s="137"/>
      <c r="D39" s="110">
        <f>IF(ISERROR('Cons Subsidies Accrual-Rounded'!$F$60/'Cons Subsidies Accrual-Rounded'!$D$60),"HIDE ",IF('Cons Subsidies Accrual-Rounded'!$F$60/'Cons Subsidies Accrual-Rounded'!$D$60=0,"HIDE ",IF('Cons Subsidies Accrual-Rounded'!$F$60/'Cons Subsidies Accrual-Rounded'!$D$60&gt;1,"&gt; 100%",IF('Cons Subsidies Accrual-Rounded'!$F$60/'Cons Subsidies Accrual-Rounded'!$D$60&lt;-1,"&gt; (100%)",'Cons Subsidies Accrual-Rounded'!$F$60/'Cons Subsidies Accrual-Rounded'!$D$60))))</f>
        <v>-1.9862839994390931E-2</v>
      </c>
      <c r="E39" s="2"/>
      <c r="F39" s="100"/>
      <c r="J39" s="96">
        <f>IF(EXACT(A39,'Cons Subsidies Accrual-Rounded'!$B$60)=TRUE,IF(ISERROR('Cons Subsidies Accrual-Rounded'!$F60/'Cons Subsidies Accrual-Rounded'!$D60),"NO VAR",'Cons Subsidies Accrual-Rounded'!$F60/'Cons Subsidies Accrual-Rounded'!$D60))</f>
        <v>-1.9862839994390931E-2</v>
      </c>
      <c r="K39" s="102" t="str">
        <f t="shared" si="1"/>
        <v>OK</v>
      </c>
    </row>
    <row r="40" spans="1:18" ht="30" customHeight="1" x14ac:dyDescent="0.25">
      <c r="A40" s="92" t="str">
        <f>'Cons Subsidies Accrual-Rounded'!$B$66</f>
        <v>City Subsidy for MTA Bus Company</v>
      </c>
      <c r="B40" s="134">
        <f>'Cons Subsidies Accrual-Rounded'!$F66</f>
        <v>18.999263443314632</v>
      </c>
      <c r="C40" s="136"/>
      <c r="D40" s="110">
        <f>IF(ISERROR('Cons Subsidies Accrual-Rounded'!$F$66/'Cons Subsidies Accrual-Rounded'!$D$66),"HIDE ",IF('Cons Subsidies Accrual-Rounded'!$F$66/'Cons Subsidies Accrual-Rounded'!$D$66=0,"HIDE ",IF('Cons Subsidies Accrual-Rounded'!$F$66/'Cons Subsidies Accrual-Rounded'!$D$66&gt;1,"&gt; 100%",IF('Cons Subsidies Accrual-Rounded'!$F$66/'Cons Subsidies Accrual-Rounded'!$D$66&lt;-1,"&gt; (100%)",'Cons Subsidies Accrual-Rounded'!$F$66/'Cons Subsidies Accrual-Rounded'!$D$66))))</f>
        <v>0.48679467809175953</v>
      </c>
      <c r="E40" s="111"/>
      <c r="F40" s="100" t="s">
        <v>88</v>
      </c>
      <c r="G40" s="88"/>
      <c r="H40" s="88"/>
      <c r="I40" s="88"/>
      <c r="J40" s="96">
        <f>IF(EXACT(A40,'Cons Subsidies Accrual-Rounded'!$B$66)=TRUE,IF(ISERROR('Cons Subsidies Accrual-Rounded'!$F66/'Cons Subsidies Accrual-Rounded'!$D66),"NO VAR",'Cons Subsidies Accrual-Rounded'!$F66/'Cons Subsidies Accrual-Rounded'!$D66))</f>
        <v>0.48679467809175953</v>
      </c>
      <c r="K40" s="102" t="str">
        <f t="shared" si="1"/>
        <v>OK</v>
      </c>
      <c r="L40" s="88"/>
      <c r="M40" s="88"/>
      <c r="N40" s="88"/>
      <c r="O40" s="88"/>
      <c r="P40" s="88"/>
      <c r="Q40" s="88"/>
      <c r="R40" s="88"/>
    </row>
    <row r="41" spans="1:18" ht="30" customHeight="1" x14ac:dyDescent="0.25">
      <c r="A41" s="92" t="str">
        <f>'Cons Subsidies Accrual-Rounded'!$B$67</f>
        <v>City Subsidy for Staten Island Railway</v>
      </c>
      <c r="B41" s="134">
        <f>'Cons Subsidies Accrual-Rounded'!$F67</f>
        <v>-3.2038690851019394</v>
      </c>
      <c r="C41" s="136"/>
      <c r="D41" s="110">
        <f>IF(ISERROR('Cons Subsidies Accrual-Rounded'!$F$67/'Cons Subsidies Accrual-Rounded'!$D$67),"HIDE ",IF('Cons Subsidies Accrual-Rounded'!$F$67/'Cons Subsidies Accrual-Rounded'!$D$67=0,"HIDE ",IF('Cons Subsidies Accrual-Rounded'!$F$67/'Cons Subsidies Accrual-Rounded'!$D$67&gt;1,"&gt; 100%",IF('Cons Subsidies Accrual-Rounded'!$F$67/'Cons Subsidies Accrual-Rounded'!$D$67&lt;-1,"&gt; (100%)",'Cons Subsidies Accrual-Rounded'!$F$67/'Cons Subsidies Accrual-Rounded'!$D$67))))</f>
        <v>-0.48639076433300277</v>
      </c>
      <c r="E41" s="111"/>
      <c r="F41" s="100" t="s">
        <v>89</v>
      </c>
      <c r="G41" s="88"/>
      <c r="H41" s="88"/>
      <c r="I41" s="88"/>
      <c r="J41" s="96">
        <f>IF(EXACT(A41,'Cons Subsidies Accrual-Rounded'!$B$67)=TRUE,IF(ISERROR('Cons Subsidies Accrual-Rounded'!$F67/'Cons Subsidies Accrual-Rounded'!$D67),"NO VAR",'Cons Subsidies Accrual-Rounded'!$F67/'Cons Subsidies Accrual-Rounded'!$D67))</f>
        <v>-0.48639076433300277</v>
      </c>
      <c r="K41" s="102" t="str">
        <f t="shared" si="1"/>
        <v>OK</v>
      </c>
      <c r="L41" s="88"/>
      <c r="M41" s="88"/>
      <c r="N41" s="88"/>
      <c r="O41" s="88"/>
      <c r="P41" s="88"/>
      <c r="Q41" s="88"/>
      <c r="R41" s="88"/>
    </row>
    <row r="42" spans="1:18" ht="30" customHeight="1" x14ac:dyDescent="0.25">
      <c r="A42" s="92" t="str">
        <f>'Cons Subsidies Accrual-Rounded'!$B$68</f>
        <v>CDOT Subsidy for Metro-North Railroad</v>
      </c>
      <c r="B42" s="134">
        <f>'Cons Subsidies Accrual-Rounded'!$F68</f>
        <v>0.65826419214885945</v>
      </c>
      <c r="C42" s="136"/>
      <c r="D42" s="110">
        <f>IF(ISERROR('Cons Subsidies Accrual-Rounded'!$F$68/'Cons Subsidies Accrual-Rounded'!$D$68),"HIDE ",IF('Cons Subsidies Accrual-Rounded'!$F$68/'Cons Subsidies Accrual-Rounded'!$D$68=0,"HIDE ",IF('Cons Subsidies Accrual-Rounded'!$F$68/'Cons Subsidies Accrual-Rounded'!$D$68&gt;1,"&gt; 100%",IF('Cons Subsidies Accrual-Rounded'!$F$68/'Cons Subsidies Accrual-Rounded'!$D$68&lt;-1,"&gt; (100%)",'Cons Subsidies Accrual-Rounded'!$F$68/'Cons Subsidies Accrual-Rounded'!$D$68))))</f>
        <v>7.4917162020023853E-2</v>
      </c>
      <c r="E42" s="111"/>
      <c r="F42" s="100" t="s">
        <v>90</v>
      </c>
      <c r="G42" s="88"/>
      <c r="H42" s="88"/>
      <c r="I42" s="88"/>
      <c r="J42" s="96">
        <f>IF(EXACT(A42,'Cons Subsidies Accrual-Rounded'!$B$68)=TRUE,IF(ISERROR('Cons Subsidies Accrual-Rounded'!$F68/'Cons Subsidies Accrual-Rounded'!$D68),"NO VAR",'Cons Subsidies Accrual-Rounded'!$F68/'Cons Subsidies Accrual-Rounded'!$D68))</f>
        <v>7.4917162020023853E-2</v>
      </c>
      <c r="K42" s="102" t="str">
        <f t="shared" si="1"/>
        <v>OK</v>
      </c>
      <c r="L42" s="88"/>
      <c r="M42" s="88"/>
      <c r="N42" s="88"/>
      <c r="O42" s="88"/>
      <c r="P42" s="88"/>
      <c r="Q42" s="88"/>
      <c r="R42" s="88"/>
    </row>
    <row r="43" spans="1:18" ht="61.5" customHeight="1" x14ac:dyDescent="0.25">
      <c r="A43" s="92" t="str">
        <f>'Cons Subsidies Accrual-Rounded'!$B$74</f>
        <v>B&amp;T Operating Surplus Transfer</v>
      </c>
      <c r="B43" s="134">
        <f>'Cons Subsidies Accrual-Rounded'!$F74</f>
        <v>-38.420961407003418</v>
      </c>
      <c r="C43" s="136"/>
      <c r="D43" s="110">
        <f>IF(ISERROR('Cons Subsidies Accrual-Rounded'!$F$74/'Cons Subsidies Accrual-Rounded'!$D$74),"HIDE ",IF('Cons Subsidies Accrual-Rounded'!$F$74/'Cons Subsidies Accrual-Rounded'!$D$74=0,"HIDE ",IF('Cons Subsidies Accrual-Rounded'!$F$74/'Cons Subsidies Accrual-Rounded'!$D$74&gt;1,"&gt; 100%",IF('Cons Subsidies Accrual-Rounded'!$F$74/'Cons Subsidies Accrual-Rounded'!$D$74&lt;-1,"&gt; (100%)",'Cons Subsidies Accrual-Rounded'!$F$74/'Cons Subsidies Accrual-Rounded'!$D$74))))</f>
        <v>-0.46553584630239203</v>
      </c>
      <c r="E43" s="111"/>
      <c r="F43" s="172" t="s">
        <v>109</v>
      </c>
      <c r="G43" s="88"/>
      <c r="H43" s="88"/>
      <c r="I43" s="88"/>
      <c r="J43" s="96">
        <f>IF(EXACT(A43,'Cons Subsidies Accrual-Rounded'!$B$74)=TRUE,IF(ISERROR('Cons Subsidies Accrual-Rounded'!$F74/'Cons Subsidies Accrual-Rounded'!$D74),"NO VAR",'Cons Subsidies Accrual-Rounded'!$F74/'Cons Subsidies Accrual-Rounded'!$D74))</f>
        <v>-0.46553584630239203</v>
      </c>
      <c r="K43" s="102" t="str">
        <f t="shared" si="1"/>
        <v>OK</v>
      </c>
      <c r="L43" s="88"/>
      <c r="M43" s="88"/>
      <c r="N43" s="88"/>
      <c r="O43" s="88"/>
      <c r="P43" s="88"/>
      <c r="Q43" s="88"/>
      <c r="R43" s="88"/>
    </row>
    <row r="44" spans="1:18" ht="4.5" customHeight="1" thickBot="1" x14ac:dyDescent="0.3">
      <c r="A44" s="104"/>
      <c r="B44" s="164"/>
      <c r="C44" s="165"/>
      <c r="D44" s="113"/>
      <c r="E44" s="112"/>
      <c r="F44" s="106"/>
      <c r="G44" s="88"/>
      <c r="H44" s="88"/>
      <c r="I44" s="88"/>
      <c r="J44" s="88"/>
      <c r="K44" s="89"/>
      <c r="L44" s="88"/>
      <c r="M44" s="88"/>
      <c r="N44" s="88"/>
      <c r="O44" s="88"/>
      <c r="P44" s="88"/>
      <c r="Q44" s="88"/>
      <c r="R44" s="88"/>
    </row>
    <row r="45" spans="1:18" ht="30" customHeight="1" x14ac:dyDescent="0.35">
      <c r="A45" s="180" t="str">
        <f>"Year-to-Date "&amp;'Cons Subsidies Accrual-Rounded'!A$4</f>
        <v>Year-to-Date May 2020</v>
      </c>
      <c r="B45" s="180"/>
      <c r="C45" s="180"/>
      <c r="D45" s="180"/>
      <c r="E45" s="180"/>
      <c r="F45" s="180"/>
    </row>
    <row r="46" spans="1:18" ht="12" customHeight="1" thickBot="1" x14ac:dyDescent="0.3"/>
    <row r="47" spans="1:18" ht="16.5" customHeight="1" x14ac:dyDescent="0.25">
      <c r="A47" s="188" t="str">
        <f>A9</f>
        <v>Accrued Subsidies</v>
      </c>
      <c r="B47" s="190" t="str">
        <f t="shared" ref="B47:F47" si="2">B9</f>
        <v xml:space="preserve">Variance
$ </v>
      </c>
      <c r="C47" s="191">
        <f t="shared" si="2"/>
        <v>0</v>
      </c>
      <c r="D47" s="194" t="str">
        <f t="shared" si="2"/>
        <v>Variance
%</v>
      </c>
      <c r="E47" s="195">
        <f t="shared" si="2"/>
        <v>0</v>
      </c>
      <c r="F47" s="198" t="str">
        <f t="shared" si="2"/>
        <v>Explanations</v>
      </c>
      <c r="J47" s="93" t="s">
        <v>67</v>
      </c>
      <c r="K47" s="97" t="s">
        <v>67</v>
      </c>
    </row>
    <row r="48" spans="1:18" ht="16.5" customHeight="1" x14ac:dyDescent="0.25">
      <c r="A48" s="189"/>
      <c r="B48" s="192"/>
      <c r="C48" s="193"/>
      <c r="D48" s="196"/>
      <c r="E48" s="197"/>
      <c r="F48" s="199"/>
      <c r="J48" s="94" t="s">
        <v>57</v>
      </c>
      <c r="K48" s="98" t="s">
        <v>57</v>
      </c>
    </row>
    <row r="49" spans="1:11" ht="15.75" customHeight="1" x14ac:dyDescent="0.25">
      <c r="A49" s="90"/>
      <c r="B49" s="200"/>
      <c r="C49" s="201"/>
      <c r="D49" s="202"/>
      <c r="E49" s="203"/>
      <c r="F49" s="91"/>
      <c r="J49" s="95"/>
      <c r="K49" s="101"/>
    </row>
    <row r="50" spans="1:11" s="88" customFormat="1" ht="30" customHeight="1" x14ac:dyDescent="0.25">
      <c r="A50" s="92" t="str">
        <f>'Cons Subsidies Accrual-Rounded'!$B$13</f>
        <v>Metropolitan Mass Transportation Operating Assistance (MMTOA)</v>
      </c>
      <c r="B50" s="133">
        <f>'Cons Subsidies Accrual-Rounded'!$J$13</f>
        <v>-1.7960701597985462E-4</v>
      </c>
      <c r="C50" s="135"/>
      <c r="D50" s="110">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-8.3791494268024152E-8</v>
      </c>
      <c r="E50" s="111"/>
      <c r="F50" s="99" t="s">
        <v>91</v>
      </c>
      <c r="J50" s="96">
        <f>IF(EXACT(A50,'Cons Subsidies Accrual-Rounded'!$B$13)=TRUE,IF(ISERROR('Cons Subsidies Accrual-Rounded'!$J$13/'Cons Subsidies Accrual-Rounded'!$H$13),"NO VAR",'Cons Subsidies Accrual-Rounded'!$J$13/'Cons Subsidies Accrual-Rounded'!$H$13))</f>
        <v>-8.3791494268024152E-8</v>
      </c>
      <c r="K50" s="102" t="str">
        <f t="shared" ref="K50:K54" si="3">IF(J50="NO VAR","NO VAR",(IF(J50=FALSE,"INCORRECT LINE BEING PICKED UP","OK")))</f>
        <v>OK</v>
      </c>
    </row>
    <row r="51" spans="1:11" s="88" customFormat="1" ht="30" customHeight="1" x14ac:dyDescent="0.25">
      <c r="A51" s="92" t="str">
        <f>'Cons Subsidies Accrual-Rounded'!$B$14</f>
        <v>Petroleum Business Tax (PBT)</v>
      </c>
      <c r="B51" s="133">
        <f>'Cons Subsidies Accrual-Rounded'!$J$14</f>
        <v>-19.425453981344987</v>
      </c>
      <c r="C51" s="135"/>
      <c r="D51" s="110">
        <f>IF(ISERROR('Cons Subsidies Accrual-Rounded'!$J$14/'Cons Subsidies Accrual-Rounded'!$H$14),"HIDE ",IF('Cons Subsidies Accrual-Rounded'!$J$14/'Cons Subsidies Accrual-Rounded'!$H$14=0,"HIDE ",IF('Cons Subsidies Accrual-Rounded'!$J$14/'Cons Subsidies Accrual-Rounded'!$H$14&gt;1,"&gt; 100%",IF('Cons Subsidies Accrual-Rounded'!$J$14/'Cons Subsidies Accrual-Rounded'!$H$14&lt;-1,"&gt; (100%)",'Cons Subsidies Accrual-Rounded'!$J$14/'Cons Subsidies Accrual-Rounded'!$H$14))))</f>
        <v>-9.3555258122775001E-2</v>
      </c>
      <c r="E51" s="111"/>
      <c r="F51" s="99" t="s">
        <v>91</v>
      </c>
      <c r="J51" s="96">
        <f>IF(EXACT(A51,'Cons Subsidies Accrual-Rounded'!$B$14)=TRUE,IF(ISERROR('Cons Subsidies Accrual-Rounded'!$J$14/'Cons Subsidies Accrual-Rounded'!$H$14),"NO VAR",'Cons Subsidies Accrual-Rounded'!$J$14/'Cons Subsidies Accrual-Rounded'!$H$14))</f>
        <v>-9.3555258122775001E-2</v>
      </c>
      <c r="K51" s="102" t="str">
        <f t="shared" si="3"/>
        <v>OK</v>
      </c>
    </row>
    <row r="52" spans="1:11" s="88" customFormat="1" ht="30" customHeight="1" x14ac:dyDescent="0.25">
      <c r="A52" s="92" t="str">
        <f>'Cons Subsidies Accrual-Rounded'!$B$15</f>
        <v>MRT(b)-1 (Gross)</v>
      </c>
      <c r="B52" s="133">
        <f>'Cons Subsidies Accrual-Rounded'!$J$15</f>
        <v>-5.1923369093264853</v>
      </c>
      <c r="C52" s="135"/>
      <c r="D52" s="110">
        <f>IF(ISERROR('Cons Subsidies Accrual-Rounded'!$J$15/'Cons Subsidies Accrual-Rounded'!$H$15),"HIDE ",IF('Cons Subsidies Accrual-Rounded'!$J$15/'Cons Subsidies Accrual-Rounded'!$H$15=0,"HIDE ",IF('Cons Subsidies Accrual-Rounded'!$J$15/'Cons Subsidies Accrual-Rounded'!$H$15&gt;1,"&gt; 100%",IF('Cons Subsidies Accrual-Rounded'!$J$15/'Cons Subsidies Accrual-Rounded'!$H$15&lt;-1,"&gt; (100%)",'Cons Subsidies Accrual-Rounded'!$J$15/'Cons Subsidies Accrual-Rounded'!$H$15))))</f>
        <v>-4.2105499271817233E-2</v>
      </c>
      <c r="E52" s="111"/>
      <c r="F52" s="99" t="s">
        <v>91</v>
      </c>
      <c r="J52" s="96">
        <f>IF(EXACT(A52,'Cons Subsidies Accrual-Rounded'!$B$15)=TRUE,IF(ISERROR('Cons Subsidies Accrual-Rounded'!$J$15/'Cons Subsidies Accrual-Rounded'!$H$15),"NO VAR",'Cons Subsidies Accrual-Rounded'!$J$15/'Cons Subsidies Accrual-Rounded'!$H$15))</f>
        <v>-4.2105499271817233E-2</v>
      </c>
      <c r="K52" s="102" t="str">
        <f t="shared" si="3"/>
        <v>OK</v>
      </c>
    </row>
    <row r="53" spans="1:11" s="88" customFormat="1" ht="30" customHeight="1" x14ac:dyDescent="0.25">
      <c r="A53" s="92" t="str">
        <f>'Cons Subsidies Accrual-Rounded'!$B$16</f>
        <v>MRT(b)-2 (Gross)</v>
      </c>
      <c r="B53" s="133">
        <f>'Cons Subsidies Accrual-Rounded'!$J$16</f>
        <v>5.3612945483736283</v>
      </c>
      <c r="C53" s="135"/>
      <c r="D53" s="110">
        <f>IF(ISERROR('Cons Subsidies Accrual-Rounded'!$J$16/'Cons Subsidies Accrual-Rounded'!$H$16),"HIDE ",IF('Cons Subsidies Accrual-Rounded'!$J$16/'Cons Subsidies Accrual-Rounded'!$H$16=0,"HIDE ",IF('Cons Subsidies Accrual-Rounded'!$J$16/'Cons Subsidies Accrual-Rounded'!$H$16&gt;1,"&gt; 100%",IF('Cons Subsidies Accrual-Rounded'!$J$16/'Cons Subsidies Accrual-Rounded'!$H$16&lt;-1,"&gt; (100%)",'Cons Subsidies Accrual-Rounded'!$J$16/'Cons Subsidies Accrual-Rounded'!$H$16))))</f>
        <v>0.10645310987822489</v>
      </c>
      <c r="E53" s="111"/>
      <c r="F53" s="99" t="s">
        <v>91</v>
      </c>
      <c r="J53" s="96">
        <f>IF(EXACT(A53,'Cons Subsidies Accrual-Rounded'!$B$16)=TRUE,IF(ISERROR('Cons Subsidies Accrual-Rounded'!$J$16/'Cons Subsidies Accrual-Rounded'!$H$16),"NO VAR",'Cons Subsidies Accrual-Rounded'!$J$16/'Cons Subsidies Accrual-Rounded'!$H$16))</f>
        <v>0.10645310987822489</v>
      </c>
      <c r="K53" s="102" t="str">
        <f t="shared" si="3"/>
        <v>OK</v>
      </c>
    </row>
    <row r="54" spans="1:11" s="88" customFormat="1" ht="30" hidden="1" customHeight="1" x14ac:dyDescent="0.25">
      <c r="A54" s="92" t="str">
        <f>'Cons Subsidies Accrual-Rounded'!$B$17</f>
        <v>Other MRT(b) Adjustments</v>
      </c>
      <c r="B54" s="133">
        <f>'Cons Subsidies Accrual-Rounded'!$J$17</f>
        <v>0</v>
      </c>
      <c r="C54" s="135"/>
      <c r="D54" s="110" t="str">
        <f>IF(ISERROR('Cons Subsidies Accrual-Rounded'!$J$17/'Cons Subsidies Accrual-Rounded'!$H$17),"HIDE ",IF('Cons Subsidies Accrual-Rounded'!$J$17/'Cons Subsidies Accrual-Rounded'!$H$17=0,"HIDE ",IF('Cons Subsidies Accrual-Rounded'!$J$17/'Cons Subsidies Accrual-Rounded'!$H$17&gt;1,"&gt; 100%",IF('Cons Subsidies Accrual-Rounded'!$J$17/'Cons Subsidies Accrual-Rounded'!$H$17&lt;-1,"&gt; (100%)",'Cons Subsidies Accrual-Rounded'!$J$17/'Cons Subsidies Accrual-Rounded'!$H$17))))</f>
        <v xml:space="preserve">HIDE </v>
      </c>
      <c r="E54" s="111"/>
      <c r="F54" s="99"/>
      <c r="J54" s="96" t="str">
        <f>IF(EXACT(A54,'Cons Subsidies Accrual-Rounded'!$B$17)=TRUE,IF(ISERROR('Cons Subsidies Accrual-Rounded'!$J$17/'Cons Subsidies Accrual-Rounded'!$H$17),"NO VAR",'Cons Subsidies Accrual-Rounded'!$J$17/'Cons Subsidies Accrual-Rounded'!$H$17))</f>
        <v>NO VAR</v>
      </c>
      <c r="K54" s="102" t="str">
        <f t="shared" si="3"/>
        <v>NO VAR</v>
      </c>
    </row>
    <row r="55" spans="1:11" s="88" customFormat="1" ht="30" customHeight="1" x14ac:dyDescent="0.25">
      <c r="A55" s="92" t="str">
        <f>'Cons Subsidies Accrual-Rounded'!$B$18</f>
        <v>Urban Tax</v>
      </c>
      <c r="B55" s="133">
        <f>'Cons Subsidies Accrual-Rounded'!$J$18</f>
        <v>-94.38973261090365</v>
      </c>
      <c r="C55" s="135"/>
      <c r="D55" s="110">
        <f>IF(ISERROR('Cons Subsidies Accrual-Rounded'!$J$18/'Cons Subsidies Accrual-Rounded'!$H$18),"HIDE ",IF('Cons Subsidies Accrual-Rounded'!$J$18/'Cons Subsidies Accrual-Rounded'!$H$18=0,"HIDE ",IF('Cons Subsidies Accrual-Rounded'!$J$18/'Cons Subsidies Accrual-Rounded'!$H$18&gt;1,"&gt; 100%",IF('Cons Subsidies Accrual-Rounded'!$J$18/'Cons Subsidies Accrual-Rounded'!$H$18&lt;-1,"&gt; (100%)",'Cons Subsidies Accrual-Rounded'!$J$18/'Cons Subsidies Accrual-Rounded'!$H$18))))</f>
        <v>-0.35556592803595877</v>
      </c>
      <c r="E55" s="111"/>
      <c r="F55" s="99" t="s">
        <v>91</v>
      </c>
      <c r="J55" s="96">
        <f>IF(EXACT(A55,'Cons Subsidies Accrual-Rounded'!$B$18)=TRUE,IF(ISERROR('Cons Subsidies Accrual-Rounded'!$J$18/'Cons Subsidies Accrual-Rounded'!$H$18),"NO VAR",'Cons Subsidies Accrual-Rounded'!$J$18/'Cons Subsidies Accrual-Rounded'!$H$18))</f>
        <v>-0.35556592803595877</v>
      </c>
      <c r="K55" s="102" t="str">
        <f>IF(J55="NO VAR","NO VAR",(IF(J55=FALSE,"INCORRECT LINE BEING PICKED UP","OK")))</f>
        <v>OK</v>
      </c>
    </row>
    <row r="56" spans="1:11" s="88" customFormat="1" ht="30" customHeight="1" x14ac:dyDescent="0.25">
      <c r="A56" s="92" t="str">
        <f>'Cons Subsidies Accrual-Rounded'!$B$23</f>
        <v>Payroll Mobility Tax (PMT)</v>
      </c>
      <c r="B56" s="133">
        <f>'Cons Subsidies Accrual-Rounded'!$J$23</f>
        <v>213.13171102938708</v>
      </c>
      <c r="C56" s="135"/>
      <c r="D56" s="110">
        <f>IF(ISERROR('Cons Subsidies Accrual-Rounded'!$J$23/'Cons Subsidies Accrual-Rounded'!$H$23),"HIDE ",IF('Cons Subsidies Accrual-Rounded'!$J$23/'Cons Subsidies Accrual-Rounded'!$H$23=0,"HIDE ",IF('Cons Subsidies Accrual-Rounded'!$J$23/'Cons Subsidies Accrual-Rounded'!$H$23&gt;1,"&gt; 100%",IF('Cons Subsidies Accrual-Rounded'!$J$23/'Cons Subsidies Accrual-Rounded'!$H$23&lt;-1,"&gt; (100%)",'Cons Subsidies Accrual-Rounded'!$J$23/'Cons Subsidies Accrual-Rounded'!$H$23))))</f>
        <v>0.51576711168680889</v>
      </c>
      <c r="E56" s="111"/>
      <c r="F56" s="99" t="s">
        <v>91</v>
      </c>
      <c r="J56" s="96">
        <f>IF(EXACT(A56,'Cons Subsidies Accrual-Rounded'!$B$23)=TRUE,IF(ISERROR('Cons Subsidies Accrual-Rounded'!$J$23/'Cons Subsidies Accrual-Rounded'!$H$23),"NO VAR",'Cons Subsidies Accrual-Rounded'!$J$23/'Cons Subsidies Accrual-Rounded'!$H$23))</f>
        <v>0.51576711168680889</v>
      </c>
      <c r="K56" s="102" t="str">
        <f t="shared" ref="K56:K81" si="4">IF(J56="NO VAR","NO VAR",(IF(J56=FALSE,"INCORRECT LINE BEING PICKED UP","OK")))</f>
        <v>OK</v>
      </c>
    </row>
    <row r="57" spans="1:11" s="88" customFormat="1" ht="30" customHeight="1" x14ac:dyDescent="0.25">
      <c r="A57" s="92" t="str">
        <f>'Cons Subsidies Accrual-Rounded'!$B$24</f>
        <v>Payroll Mobility Tax Replacement Funds</v>
      </c>
      <c r="B57" s="133">
        <f>'Cons Subsidies Accrual-Rounded'!$J$24</f>
        <v>-48.85</v>
      </c>
      <c r="C57" s="135"/>
      <c r="D57" s="110">
        <f>IF(ISERROR('Cons Subsidies Accrual-Rounded'!$J$24/'Cons Subsidies Accrual-Rounded'!$H$24),"HIDE ",IF('Cons Subsidies Accrual-Rounded'!$J$24/'Cons Subsidies Accrual-Rounded'!$H$24=0,"HIDE ",IF('Cons Subsidies Accrual-Rounded'!$J$24/'Cons Subsidies Accrual-Rounded'!$H$24&gt;1,"&gt; 100%",IF('Cons Subsidies Accrual-Rounded'!$J$24/'Cons Subsidies Accrual-Rounded'!$H$24&lt;-1,"&gt; (100%)",'Cons Subsidies Accrual-Rounded'!$J$24/'Cons Subsidies Accrual-Rounded'!$H$24))))</f>
        <v>-1</v>
      </c>
      <c r="E57" s="111"/>
      <c r="F57" s="99" t="s">
        <v>91</v>
      </c>
      <c r="J57" s="96">
        <f>IF(EXACT(A57,'Cons Subsidies Accrual-Rounded'!$B$24)=TRUE,IF(ISERROR('Cons Subsidies Accrual-Rounded'!$J$24/'Cons Subsidies Accrual-Rounded'!$H$24),"NO VAR",'Cons Subsidies Accrual-Rounded'!$J$24/'Cons Subsidies Accrual-Rounded'!$H$24))</f>
        <v>-1</v>
      </c>
      <c r="K57" s="102" t="str">
        <f t="shared" si="4"/>
        <v>OK</v>
      </c>
    </row>
    <row r="58" spans="1:11" s="88" customFormat="1" ht="30" customHeight="1" x14ac:dyDescent="0.25">
      <c r="A58" s="92" t="str">
        <f>'Cons Subsidies Accrual-Rounded'!$B$25</f>
        <v>MTA Aid</v>
      </c>
      <c r="B58" s="133">
        <f>'Cons Subsidies Accrual-Rounded'!$J$25</f>
        <v>-37.520662155042757</v>
      </c>
      <c r="C58" s="135"/>
      <c r="D58" s="110">
        <f>IF(ISERROR('Cons Subsidies Accrual-Rounded'!$J$25/'Cons Subsidies Accrual-Rounded'!$H$25),"HIDE ",IF('Cons Subsidies Accrual-Rounded'!$J$25/'Cons Subsidies Accrual-Rounded'!$H$25=0,"HIDE ",IF('Cons Subsidies Accrual-Rounded'!$J$25/'Cons Subsidies Accrual-Rounded'!$H$25&gt;1,"&gt; 100%",IF('Cons Subsidies Accrual-Rounded'!$J$25/'Cons Subsidies Accrual-Rounded'!$H$25&lt;-1,"&gt; (100%)",'Cons Subsidies Accrual-Rounded'!$J$25/'Cons Subsidies Accrual-Rounded'!$H$25))))</f>
        <v>-0.47169848290829991</v>
      </c>
      <c r="E58" s="111"/>
      <c r="F58" s="99" t="s">
        <v>92</v>
      </c>
      <c r="J58" s="96">
        <f>IF(EXACT(A58,'Cons Subsidies Accrual-Rounded'!$B$25)=TRUE,IF(ISERROR('Cons Subsidies Accrual-Rounded'!$J$25/'Cons Subsidies Accrual-Rounded'!$H$25),"NO VAR",'Cons Subsidies Accrual-Rounded'!$J$25/'Cons Subsidies Accrual-Rounded'!$H$25))</f>
        <v>-0.47169848290829991</v>
      </c>
      <c r="K58" s="102" t="str">
        <f t="shared" si="4"/>
        <v>OK</v>
      </c>
    </row>
    <row r="59" spans="1:11" s="88" customFormat="1" ht="30" customHeight="1" x14ac:dyDescent="0.25">
      <c r="A59" s="92" t="str">
        <f>'Cons Subsidies Accrual-Rounded'!$B$33</f>
        <v>Subway Action Plan Account</v>
      </c>
      <c r="B59" s="134">
        <f>'Cons Subsidies Accrual-Rounded'!$J$33</f>
        <v>-30.335411549999975</v>
      </c>
      <c r="C59" s="135"/>
      <c r="D59" s="110">
        <f>IF(ISERROR('Cons Subsidies Accrual-Rounded'!$J$33/'Cons Subsidies Accrual-Rounded'!$H$33),"HIDE ",IF('Cons Subsidies Accrual-Rounded'!$J$33/'Cons Subsidies Accrual-Rounded'!$H$33=0,"HIDE ",IF('Cons Subsidies Accrual-Rounded'!$J$33/'Cons Subsidies Accrual-Rounded'!$H$33&gt;1,"&gt; 100%",IF('Cons Subsidies Accrual-Rounded'!$J$33/'Cons Subsidies Accrual-Rounded'!$H$33&lt;-1,"&gt; (100%)",'Cons Subsidies Accrual-Rounded'!$J$33/'Cons Subsidies Accrual-Rounded'!$H$33))))</f>
        <v>-0.16125135707641183</v>
      </c>
      <c r="E59" s="111"/>
      <c r="F59" s="99" t="s">
        <v>91</v>
      </c>
      <c r="J59" s="96">
        <f>IF(EXACT(A59,'Cons Subsidies Accrual-Rounded'!$B$33)=TRUE,IF(ISERROR('Cons Subsidies Accrual-Rounded'!$J$33/'Cons Subsidies Accrual-Rounded'!$H$33),"NO VAR",'Cons Subsidies Accrual-Rounded'!$J$33/'Cons Subsidies Accrual-Rounded'!$H$33))</f>
        <v>-0.16125135707641183</v>
      </c>
      <c r="K59" s="102" t="str">
        <f t="shared" si="4"/>
        <v>OK</v>
      </c>
    </row>
    <row r="60" spans="1:11" s="88" customFormat="1" ht="30" hidden="1" customHeight="1" x14ac:dyDescent="0.25">
      <c r="A60" s="92" t="str">
        <f>'Cons Subsidies Accrual-Rounded'!$B$34</f>
        <v>Outerborough Transportation Account</v>
      </c>
      <c r="B60" s="134">
        <f>'Cons Subsidies Accrual-Rounded'!$J$34</f>
        <v>0</v>
      </c>
      <c r="C60" s="135"/>
      <c r="D60" s="110" t="str">
        <f>IF(ISERROR('Cons Subsidies Accrual-Rounded'!$J$34/'Cons Subsidies Accrual-Rounded'!$H$34),"HIDE ",IF('Cons Subsidies Accrual-Rounded'!$J$34/'Cons Subsidies Accrual-Rounded'!$H$34=0,"HIDE ",IF('Cons Subsidies Accrual-Rounded'!$J$34/'Cons Subsidies Accrual-Rounded'!$H$34&gt;1,"&gt; 100%",IF('Cons Subsidies Accrual-Rounded'!$J$34/'Cons Subsidies Accrual-Rounded'!$H$34&lt;-1,"&gt; (100%)",'Cons Subsidies Accrual-Rounded'!$J$34/'Cons Subsidies Accrual-Rounded'!$H$34))))</f>
        <v xml:space="preserve">HIDE </v>
      </c>
      <c r="E60" s="111"/>
      <c r="F60" s="99"/>
      <c r="J60" s="96" t="str">
        <f>IF(EXACT(A60,'Cons Subsidies Accrual-Rounded'!$B$34)=TRUE,IF(ISERROR('Cons Subsidies Accrual-Rounded'!$J$34/'Cons Subsidies Accrual-Rounded'!$H$34),"NO VAR",'Cons Subsidies Accrual-Rounded'!$J$34/'Cons Subsidies Accrual-Rounded'!$H$34))</f>
        <v>NO VAR</v>
      </c>
      <c r="K60" s="102" t="str">
        <f t="shared" si="4"/>
        <v>NO VAR</v>
      </c>
    </row>
    <row r="61" spans="1:11" s="88" customFormat="1" ht="30" hidden="1" customHeight="1" x14ac:dyDescent="0.25">
      <c r="A61" s="92" t="str">
        <f>'Cons Subsidies Accrual-Rounded'!$B$35</f>
        <v>Less: Assumed Capital or Member Project</v>
      </c>
      <c r="B61" s="134">
        <f>'Cons Subsidies Accrual-Rounded'!$J$35</f>
        <v>0</v>
      </c>
      <c r="C61" s="135"/>
      <c r="D61" s="110" t="str">
        <f>IF(ISERROR('Cons Subsidies Accrual-Rounded'!$J$35/'Cons Subsidies Accrual-Rounded'!$H$35),"HIDE ",IF('Cons Subsidies Accrual-Rounded'!$J$35/'Cons Subsidies Accrual-Rounded'!$H$35=0,"HIDE ",IF('Cons Subsidies Accrual-Rounded'!$J$35/'Cons Subsidies Accrual-Rounded'!$H$35&gt;1,"&gt; 100%",IF('Cons Subsidies Accrual-Rounded'!$J$35/'Cons Subsidies Accrual-Rounded'!$H$35&lt;-1,"&gt; (100%)",'Cons Subsidies Accrual-Rounded'!$J$35/'Cons Subsidies Accrual-Rounded'!$H$35))))</f>
        <v xml:space="preserve">HIDE </v>
      </c>
      <c r="E61" s="111"/>
      <c r="F61" s="99"/>
      <c r="J61" s="96" t="str">
        <f>IF(EXACT(A61,'Cons Subsidies Accrual-Rounded'!$B$35)=TRUE,IF(ISERROR('Cons Subsidies Accrual-Rounded'!$J$35/'Cons Subsidies Accrual-Rounded'!$H$35),"NO VAR",'Cons Subsidies Accrual-Rounded'!$J$35/'Cons Subsidies Accrual-Rounded'!$H$35))</f>
        <v>NO VAR</v>
      </c>
      <c r="K61" s="102" t="str">
        <f t="shared" si="4"/>
        <v>NO VAR</v>
      </c>
    </row>
    <row r="62" spans="1:11" s="88" customFormat="1" ht="30" hidden="1" customHeight="1" x14ac:dyDescent="0.25">
      <c r="A62" s="92" t="str">
        <f>'Cons Subsidies Accrual-Rounded'!$B$36</f>
        <v>General Transportation Account</v>
      </c>
      <c r="B62" s="134">
        <f>'Cons Subsidies Accrual-Rounded'!$J$36</f>
        <v>0</v>
      </c>
      <c r="C62" s="135"/>
      <c r="D62" s="110" t="str">
        <f>IF(ISERROR('Cons Subsidies Accrual-Rounded'!$J$36/'Cons Subsidies Accrual-Rounded'!$H$36),"HIDE ",IF('Cons Subsidies Accrual-Rounded'!$J$36/'Cons Subsidies Accrual-Rounded'!$H$36=0,"HIDE ",IF('Cons Subsidies Accrual-Rounded'!$J$36/'Cons Subsidies Accrual-Rounded'!$H$36&gt;1,"&gt; 100%",IF('Cons Subsidies Accrual-Rounded'!$J$36/'Cons Subsidies Accrual-Rounded'!$H$36&lt;-1,"&gt; (100%)",'Cons Subsidies Accrual-Rounded'!$J$36/'Cons Subsidies Accrual-Rounded'!$H$36))))</f>
        <v xml:space="preserve">HIDE </v>
      </c>
      <c r="E62" s="111"/>
      <c r="F62" s="99"/>
      <c r="J62" s="96" t="str">
        <f>IF(EXACT(A62,'Cons Subsidies Accrual-Rounded'!$B$36)=TRUE,IF(ISERROR('Cons Subsidies Accrual-Rounded'!$J$36/'Cons Subsidies Accrual-Rounded'!$H$36),"NO VAR",'Cons Subsidies Accrual-Rounded'!$J$36/'Cons Subsidies Accrual-Rounded'!$H$36))</f>
        <v>NO VAR</v>
      </c>
      <c r="K62" s="102" t="str">
        <f t="shared" si="4"/>
        <v>NO VAR</v>
      </c>
    </row>
    <row r="63" spans="1:11" s="88" customFormat="1" ht="30" hidden="1" customHeight="1" x14ac:dyDescent="0.25">
      <c r="A63" s="92" t="str">
        <f>'Cons Subsidies Accrual-Rounded'!$B$37</f>
        <v>Less: Transfer to Committed to Capital</v>
      </c>
      <c r="B63" s="134">
        <f>'Cons Subsidies Accrual-Rounded'!$J$37</f>
        <v>0</v>
      </c>
      <c r="C63" s="135"/>
      <c r="D63" s="110" t="str">
        <f>IF(ISERROR('Cons Subsidies Accrual-Rounded'!$J$37/'Cons Subsidies Accrual-Rounded'!$H$37),"HIDE ",IF('Cons Subsidies Accrual-Rounded'!$J$37/'Cons Subsidies Accrual-Rounded'!$H$37=0,"HIDE ",IF('Cons Subsidies Accrual-Rounded'!$J$37/'Cons Subsidies Accrual-Rounded'!$H$37&gt;1,"&gt; 100%",IF('Cons Subsidies Accrual-Rounded'!$J$37/'Cons Subsidies Accrual-Rounded'!$H$37&lt;-1,"&gt; (100%)",'Cons Subsidies Accrual-Rounded'!$J$37/'Cons Subsidies Accrual-Rounded'!$H$37))))</f>
        <v xml:space="preserve">HIDE </v>
      </c>
      <c r="E63" s="111"/>
      <c r="F63" s="99"/>
      <c r="J63" s="96" t="str">
        <f>IF(EXACT(A63,'Cons Subsidies Accrual-Rounded'!$B$37)=TRUE,IF(ISERROR('Cons Subsidies Accrual-Rounded'!$J$37/'Cons Subsidies Accrual-Rounded'!$H$37),"NO VAR",'Cons Subsidies Accrual-Rounded'!$J$37/'Cons Subsidies Accrual-Rounded'!$H$37))</f>
        <v>NO VAR</v>
      </c>
      <c r="K63" s="102" t="str">
        <f t="shared" si="4"/>
        <v>NO VAR</v>
      </c>
    </row>
    <row r="64" spans="1:11" s="88" customFormat="1" ht="30" hidden="1" customHeight="1" x14ac:dyDescent="0.25">
      <c r="A64" s="92" t="str">
        <f>'Cons Subsidies Accrual-Rounded'!$B$39</f>
        <v>Central Business District Tolling Program (CBDTP)</v>
      </c>
      <c r="B64" s="134">
        <f>'Cons Subsidies Accrual-Rounded'!$J$39</f>
        <v>0</v>
      </c>
      <c r="C64" s="135"/>
      <c r="D64" s="110" t="str">
        <f>IF(ISERROR('Cons Subsidies Accrual-Rounded'!$J$39/'Cons Subsidies Accrual-Rounded'!$H$39),"HIDE ",IF('Cons Subsidies Accrual-Rounded'!$J$39/'Cons Subsidies Accrual-Rounded'!$H$39=0,"HIDE ",IF('Cons Subsidies Accrual-Rounded'!$J$39/'Cons Subsidies Accrual-Rounded'!$H$39&gt;1,"&gt; 100%",IF('Cons Subsidies Accrual-Rounded'!$J$39/'Cons Subsidies Accrual-Rounded'!$H$39&lt;-1,"&gt; (100%)",'Cons Subsidies Accrual-Rounded'!$J$39/'Cons Subsidies Accrual-Rounded'!$H$39))))</f>
        <v xml:space="preserve">HIDE </v>
      </c>
      <c r="E64" s="111"/>
      <c r="F64" s="99"/>
      <c r="J64" s="96" t="str">
        <f>IF(EXACT(A64,'Cons Subsidies Accrual-Rounded'!$B$39)=TRUE,IF(ISERROR('Cons Subsidies Accrual-Rounded'!$J$39/'Cons Subsidies Accrual-Rounded'!$H$39),"NO VAR",'Cons Subsidies Accrual-Rounded'!$J$39/'Cons Subsidies Accrual-Rounded'!$H$39))</f>
        <v>NO VAR</v>
      </c>
      <c r="K64" s="102" t="str">
        <f t="shared" si="4"/>
        <v>NO VAR</v>
      </c>
    </row>
    <row r="65" spans="1:18" s="88" customFormat="1" ht="30" customHeight="1" x14ac:dyDescent="0.25">
      <c r="A65" s="92" t="str">
        <f>'Cons Subsidies Accrual-Rounded'!$B$40</f>
        <v>Real Property Transfer Tax Surcharge (Mansion)</v>
      </c>
      <c r="B65" s="134">
        <f>'Cons Subsidies Accrual-Rounded'!$J$40</f>
        <v>-73.161286050000001</v>
      </c>
      <c r="C65" s="135"/>
      <c r="D65" s="110">
        <f>IF(ISERROR('Cons Subsidies Accrual-Rounded'!$J$40/'Cons Subsidies Accrual-Rounded'!$H$40),"HIDE ",IF('Cons Subsidies Accrual-Rounded'!$J$40/'Cons Subsidies Accrual-Rounded'!$H$40=0,"HIDE ",IF('Cons Subsidies Accrual-Rounded'!$J$40/'Cons Subsidies Accrual-Rounded'!$H$40&gt;1,"&gt; 100%",IF('Cons Subsidies Accrual-Rounded'!$J$40/'Cons Subsidies Accrual-Rounded'!$H$40&lt;-1,"&gt; (100%)",'Cons Subsidies Accrual-Rounded'!$J$40/'Cons Subsidies Accrual-Rounded'!$H$40))))</f>
        <v>-0.47011585331178135</v>
      </c>
      <c r="E65" s="111"/>
      <c r="F65" s="99" t="s">
        <v>91</v>
      </c>
      <c r="J65" s="96">
        <f>IF(EXACT(A65,'Cons Subsidies Accrual-Rounded'!$B$40)=TRUE,IF(ISERROR('Cons Subsidies Accrual-Rounded'!$J$40/'Cons Subsidies Accrual-Rounded'!$H$40),"NO VAR",'Cons Subsidies Accrual-Rounded'!$J$40/'Cons Subsidies Accrual-Rounded'!$H$40))</f>
        <v>-0.47011585331178135</v>
      </c>
      <c r="K65" s="102" t="str">
        <f t="shared" si="4"/>
        <v>OK</v>
      </c>
    </row>
    <row r="66" spans="1:18" s="88" customFormat="1" ht="30" customHeight="1" x14ac:dyDescent="0.25">
      <c r="A66" s="92" t="str">
        <f>'Cons Subsidies Accrual-Rounded'!$B$41</f>
        <v>Internet Marketplace Tax</v>
      </c>
      <c r="B66" s="134">
        <f>'Cons Subsidies Accrual-Rounded'!$J$41</f>
        <v>-46.874681406944603</v>
      </c>
      <c r="C66" s="135"/>
      <c r="D66" s="110">
        <f>IF(ISERROR('Cons Subsidies Accrual-Rounded'!$J$41/'Cons Subsidies Accrual-Rounded'!$H$41),"HIDE ",IF('Cons Subsidies Accrual-Rounded'!$J$41/'Cons Subsidies Accrual-Rounded'!$H$41=0,"HIDE ",IF('Cons Subsidies Accrual-Rounded'!$J$41/'Cons Subsidies Accrual-Rounded'!$H$41&gt;1,"&gt; 100%",IF('Cons Subsidies Accrual-Rounded'!$J$41/'Cons Subsidies Accrual-Rounded'!$H$41&lt;-1,"&gt; (100%)",'Cons Subsidies Accrual-Rounded'!$J$41/'Cons Subsidies Accrual-Rounded'!$H$41))))</f>
        <v>-0.39822845966552223</v>
      </c>
      <c r="E66" s="111"/>
      <c r="F66" s="99" t="s">
        <v>91</v>
      </c>
      <c r="J66" s="96">
        <f>IF(EXACT(A66,'Cons Subsidies Accrual-Rounded'!$B$41)=TRUE,IF(ISERROR('Cons Subsidies Accrual-Rounded'!$J$41/'Cons Subsidies Accrual-Rounded'!$H$41),"NO VAR",'Cons Subsidies Accrual-Rounded'!$J$41/'Cons Subsidies Accrual-Rounded'!$H$41))</f>
        <v>-0.39822845966552223</v>
      </c>
      <c r="K66" s="102" t="str">
        <f t="shared" si="4"/>
        <v>OK</v>
      </c>
    </row>
    <row r="67" spans="1:18" s="88" customFormat="1" ht="30" hidden="1" customHeight="1" x14ac:dyDescent="0.25">
      <c r="A67" s="92" t="str">
        <f>'Cons Subsidies Accrual-Rounded'!$B$42</f>
        <v>Less: Transfer to CBDTP Capital Lockbox</v>
      </c>
      <c r="B67" s="134">
        <f>'Cons Subsidies Accrual-Rounded'!$J$42</f>
        <v>119.76131697000002</v>
      </c>
      <c r="C67" s="135"/>
      <c r="D67" s="110">
        <f>IF(ISERROR('Cons Subsidies Accrual-Rounded'!$J$42/'Cons Subsidies Accrual-Rounded'!$H$42),"HIDE ",IF('Cons Subsidies Accrual-Rounded'!$J$42/'Cons Subsidies Accrual-Rounded'!$H$42=0,"HIDE ",IF('Cons Subsidies Accrual-Rounded'!$J$42/'Cons Subsidies Accrual-Rounded'!$H$42&gt;1,"&gt; 100%",IF('Cons Subsidies Accrual-Rounded'!$J$42/'Cons Subsidies Accrual-Rounded'!$H$42&lt;-1,"&gt; (100%)",'Cons Subsidies Accrual-Rounded'!$J$42/'Cons Subsidies Accrual-Rounded'!$H$42))))</f>
        <v>-0.45729940930915242</v>
      </c>
      <c r="E67" s="111"/>
      <c r="F67" s="99"/>
      <c r="J67" s="96">
        <f>IF(EXACT(A67,'Cons Subsidies Accrual-Rounded'!$B$42)=TRUE,IF(ISERROR('Cons Subsidies Accrual-Rounded'!$J$42/'Cons Subsidies Accrual-Rounded'!$H$42),"NO VAR",'Cons Subsidies Accrual-Rounded'!$J$42/'Cons Subsidies Accrual-Rounded'!$H$42))</f>
        <v>-0.45729940930915242</v>
      </c>
      <c r="K67" s="102" t="str">
        <f t="shared" si="4"/>
        <v>OK</v>
      </c>
    </row>
    <row r="68" spans="1:18" s="88" customFormat="1" ht="30" customHeight="1" x14ac:dyDescent="0.25">
      <c r="A68" s="92" t="str">
        <f>'Cons Subsidies Accrual-Rounded'!$B$46</f>
        <v>State Operating Assistance</v>
      </c>
      <c r="B68" s="134">
        <f>'Cons Subsidies Accrual-Rounded'!$J$46</f>
        <v>0</v>
      </c>
      <c r="C68" s="136"/>
      <c r="D68" s="110">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-8.3791494268024152E-8</v>
      </c>
      <c r="E68" s="111"/>
      <c r="F68" s="100" t="s">
        <v>91</v>
      </c>
      <c r="J68" s="96">
        <f>IF(EXACT(A68,'Cons Subsidies Accrual-Rounded'!$B$46)=TRUE,IF(ISERROR('Cons Subsidies Accrual-Rounded'!$J$46/'Cons Subsidies Accrual-Rounded'!$H$46),"NO VAR",'Cons Subsidies Accrual-Rounded'!$J$46/'Cons Subsidies Accrual-Rounded'!$H$46))</f>
        <v>0</v>
      </c>
      <c r="K68" s="102" t="str">
        <f t="shared" si="4"/>
        <v>OK</v>
      </c>
    </row>
    <row r="69" spans="1:18" s="88" customFormat="1" ht="30" customHeight="1" x14ac:dyDescent="0.25">
      <c r="A69" s="92" t="str">
        <f>'Cons Subsidies Accrual-Rounded'!$B$52</f>
        <v>New York City</v>
      </c>
      <c r="B69" s="134">
        <f>'Cons Subsidies Accrual-Rounded'!$J$52</f>
        <v>0</v>
      </c>
      <c r="C69" s="136"/>
      <c r="D69" s="110">
        <v>0</v>
      </c>
      <c r="E69" s="111"/>
      <c r="F69" s="100" t="s">
        <v>91</v>
      </c>
      <c r="J69" s="96">
        <f>IF(EXACT(A69,'Cons Subsidies Accrual-Rounded'!$B$52)=TRUE,IF(ISERROR('Cons Subsidies Accrual-Rounded'!$J$52/'Cons Subsidies Accrual-Rounded'!$H$52),"NO VAR",'Cons Subsidies Accrual-Rounded'!$J$52/'Cons Subsidies Accrual-Rounded'!$H$52))</f>
        <v>0</v>
      </c>
      <c r="K69" s="102" t="str">
        <f t="shared" si="4"/>
        <v>OK</v>
      </c>
    </row>
    <row r="70" spans="1:18" s="88" customFormat="1" ht="30" customHeight="1" x14ac:dyDescent="0.25">
      <c r="A70" s="92" t="str">
        <f>'Cons Subsidies Accrual-Rounded'!$B$53</f>
        <v>Nassau County</v>
      </c>
      <c r="B70" s="134">
        <f>'Cons Subsidies Accrual-Rounded'!$J$53</f>
        <v>0</v>
      </c>
      <c r="C70" s="136"/>
      <c r="D70" s="110">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-8.3791494268024152E-8</v>
      </c>
      <c r="E70" s="111"/>
      <c r="F70" s="100" t="s">
        <v>91</v>
      </c>
      <c r="J70" s="96" t="b">
        <f>IF(EXACT(A75,'Cons Subsidies Accrual-Rounded'!$B$53)=TRUE,IF(ISERROR('Cons Subsidies Accrual-Rounded'!$J$53/'Cons Subsidies Accrual-Rounded'!$H$53),"NO VAR",'Cons Subsidies Accrual-Rounded'!$J$53/'Cons Subsidies Accrual-Rounded'!$H$53))</f>
        <v>0</v>
      </c>
      <c r="K70" s="102" t="str">
        <f>IF(J75="NO VAR","NO VAR",(IF(J75=FALSE,"INCORRECT LINE BEING PICKED UP","OK")))</f>
        <v>OK</v>
      </c>
    </row>
    <row r="71" spans="1:18" s="88" customFormat="1" ht="30" customHeight="1" x14ac:dyDescent="0.25">
      <c r="A71" s="92" t="str">
        <f>'Cons Subsidies Accrual-Rounded'!$B$54</f>
        <v>Suffolk County</v>
      </c>
      <c r="B71" s="134">
        <f>'Cons Subsidies Accrual-Rounded'!$J$54</f>
        <v>0</v>
      </c>
      <c r="C71" s="136"/>
      <c r="D71" s="110">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-8.3791494268024152E-8</v>
      </c>
      <c r="E71" s="111"/>
      <c r="F71" s="100" t="s">
        <v>91</v>
      </c>
      <c r="J71" s="96">
        <f>IF(EXACT(A71,'Cons Subsidies Accrual-Rounded'!$B$54)=TRUE,IF(ISERROR('Cons Subsidies Accrual-Rounded'!$J$54/'Cons Subsidies Accrual-Rounded'!$H$54),"NO VAR",'Cons Subsidies Accrual-Rounded'!$J$54/'Cons Subsidies Accrual-Rounded'!$H$54))</f>
        <v>0</v>
      </c>
      <c r="K71" s="102" t="str">
        <f t="shared" si="4"/>
        <v>OK</v>
      </c>
    </row>
    <row r="72" spans="1:18" s="88" customFormat="1" ht="30" customHeight="1" x14ac:dyDescent="0.25">
      <c r="A72" s="92" t="str">
        <f>'Cons Subsidies Accrual-Rounded'!$B$55</f>
        <v>Westchester County</v>
      </c>
      <c r="B72" s="134">
        <f>'Cons Subsidies Accrual-Rounded'!$J$55</f>
        <v>0</v>
      </c>
      <c r="C72" s="136"/>
      <c r="D72" s="110">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-8.3791494268024152E-8</v>
      </c>
      <c r="E72" s="111"/>
      <c r="F72" s="100" t="s">
        <v>91</v>
      </c>
      <c r="J72" s="96">
        <f>IF(EXACT(A72,'Cons Subsidies Accrual-Rounded'!$B$55)=TRUE,IF(ISERROR('Cons Subsidies Accrual-Rounded'!$J$55/'Cons Subsidies Accrual-Rounded'!$H$55),"NO VAR",'Cons Subsidies Accrual-Rounded'!$J$55/'Cons Subsidies Accrual-Rounded'!$H$55))</f>
        <v>0</v>
      </c>
      <c r="K72" s="102" t="str">
        <f t="shared" si="4"/>
        <v>OK</v>
      </c>
    </row>
    <row r="73" spans="1:18" s="88" customFormat="1" ht="30" customHeight="1" x14ac:dyDescent="0.25">
      <c r="A73" s="92" t="str">
        <f>'Cons Subsidies Accrual-Rounded'!$B$56</f>
        <v>Putnam County</v>
      </c>
      <c r="B73" s="134">
        <f>'Cons Subsidies Accrual-Rounded'!$J$56</f>
        <v>0</v>
      </c>
      <c r="C73" s="136"/>
      <c r="D73" s="110">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-8.3791494268024152E-8</v>
      </c>
      <c r="E73" s="111"/>
      <c r="F73" s="100" t="s">
        <v>91</v>
      </c>
      <c r="J73" s="96">
        <f>IF(EXACT(A73,'Cons Subsidies Accrual-Rounded'!$B$56)=TRUE,IF(ISERROR('Cons Subsidies Accrual-Rounded'!$J$56/'Cons Subsidies Accrual-Rounded'!$H$56),"NO VAR",'Cons Subsidies Accrual-Rounded'!$J$56/'Cons Subsidies Accrual-Rounded'!$H$56))</f>
        <v>0</v>
      </c>
      <c r="K73" s="102" t="str">
        <f t="shared" si="4"/>
        <v>OK</v>
      </c>
    </row>
    <row r="74" spans="1:18" ht="30" customHeight="1" x14ac:dyDescent="0.25">
      <c r="A74" s="92" t="str">
        <f>'Cons Subsidies Accrual-Rounded'!$B$57</f>
        <v>Dutchess County</v>
      </c>
      <c r="B74" s="134">
        <f>'Cons Subsidies Accrual-Rounded'!$J$57</f>
        <v>0</v>
      </c>
      <c r="C74" s="137"/>
      <c r="D74" s="110">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-8.3791494268024152E-8</v>
      </c>
      <c r="E74" s="2"/>
      <c r="F74" s="100" t="s">
        <v>91</v>
      </c>
      <c r="J74" s="96">
        <f>IF(EXACT(A74,'Cons Subsidies Accrual-Rounded'!$B$57)=TRUE,IF(ISERROR('Cons Subsidies Accrual-Rounded'!$J$57/'Cons Subsidies Accrual-Rounded'!$H$57),"NO VAR",'Cons Subsidies Accrual-Rounded'!$J$57/'Cons Subsidies Accrual-Rounded'!$H$57))</f>
        <v>0</v>
      </c>
      <c r="K74" s="102" t="str">
        <f t="shared" si="4"/>
        <v>OK</v>
      </c>
    </row>
    <row r="75" spans="1:18" ht="30" customHeight="1" x14ac:dyDescent="0.25">
      <c r="A75" s="92" t="str">
        <f>'Cons Subsidies Accrual-Rounded'!$B$58</f>
        <v>Orange County</v>
      </c>
      <c r="B75" s="134">
        <f>'Cons Subsidies Accrual-Rounded'!$J$58</f>
        <v>0</v>
      </c>
      <c r="C75" s="137"/>
      <c r="D75" s="110">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-8.3791494268024152E-8</v>
      </c>
      <c r="E75" s="2"/>
      <c r="F75" s="100" t="s">
        <v>91</v>
      </c>
      <c r="J75" s="96">
        <f>IF(EXACT(A75,'Cons Subsidies Accrual-Rounded'!$B$58)=TRUE,IF(ISERROR('Cons Subsidies Accrual-Rounded'!$J$58/'Cons Subsidies Accrual-Rounded'!$H$58),"NO VAR",'Cons Subsidies Accrual-Rounded'!$J$58/'Cons Subsidies Accrual-Rounded'!$H$58))</f>
        <v>0</v>
      </c>
      <c r="K75" s="102" t="str">
        <f t="shared" si="4"/>
        <v>OK</v>
      </c>
    </row>
    <row r="76" spans="1:18" ht="30" customHeight="1" x14ac:dyDescent="0.25">
      <c r="A76" s="92" t="str">
        <f>'Cons Subsidies Accrual-Rounded'!$B$59</f>
        <v>Rockland County</v>
      </c>
      <c r="B76" s="134">
        <f>'Cons Subsidies Accrual-Rounded'!$J$59</f>
        <v>0</v>
      </c>
      <c r="C76" s="137"/>
      <c r="D76" s="110">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-8.3791494268024152E-8</v>
      </c>
      <c r="E76" s="2"/>
      <c r="F76" s="100" t="s">
        <v>91</v>
      </c>
      <c r="J76" s="96">
        <f>IF(EXACT(A76,'Cons Subsidies Accrual-Rounded'!$B$59)=TRUE,IF(ISERROR('Cons Subsidies Accrual-Rounded'!$J$59/'Cons Subsidies Accrual-Rounded'!$H$59),"NO VAR",'Cons Subsidies Accrual-Rounded'!$J$59/'Cons Subsidies Accrual-Rounded'!$H$59))</f>
        <v>0</v>
      </c>
      <c r="K76" s="102" t="str">
        <f t="shared" si="4"/>
        <v>OK</v>
      </c>
    </row>
    <row r="77" spans="1:18" ht="30" hidden="1" customHeight="1" x14ac:dyDescent="0.25">
      <c r="A77" s="92" t="str">
        <f>'Cons Subsidies Accrual-Rounded'!$B$60</f>
        <v>Station Maintenance</v>
      </c>
      <c r="B77" s="134">
        <f>'Cons Subsidies Accrual-Rounded'!$J$60</f>
        <v>-0.57877394354339629</v>
      </c>
      <c r="C77" s="137"/>
      <c r="D77" s="110">
        <f>IF(ISERROR('Cons Subsidies Accrual-Rounded'!$J$60/'Cons Subsidies Accrual-Rounded'!$H$60),"HIDE ",IF('Cons Subsidies Accrual-Rounded'!$J$60/'Cons Subsidies Accrual-Rounded'!$H$60=0,"HIDE ",IF('Cons Subsidies Accrual-Rounded'!$J$60/'Cons Subsidies Accrual-Rounded'!$H$60&gt;1,"&gt; 100%",IF('Cons Subsidies Accrual-Rounded'!$J$60/'Cons Subsidies Accrual-Rounded'!$H$60&lt;-1,"&gt; (100%)",'Cons Subsidies Accrual-Rounded'!$J$60/'Cons Subsidies Accrual-Rounded'!$H$60))))</f>
        <v>-8.0200798138651171E-3</v>
      </c>
      <c r="E77" s="2"/>
      <c r="F77" s="100"/>
      <c r="J77" s="96">
        <f>IF(EXACT(A77,'Cons Subsidies Accrual-Rounded'!$B$60)=TRUE,IF(ISERROR('Cons Subsidies Accrual-Rounded'!$J$60/'Cons Subsidies Accrual-Rounded'!$H$60),"NO VAR",'Cons Subsidies Accrual-Rounded'!$J$60/'Cons Subsidies Accrual-Rounded'!$H$60))</f>
        <v>-8.0200798138651171E-3</v>
      </c>
      <c r="K77" s="102" t="str">
        <f t="shared" si="4"/>
        <v>OK</v>
      </c>
    </row>
    <row r="78" spans="1:18" ht="30" customHeight="1" x14ac:dyDescent="0.25">
      <c r="A78" s="92" t="str">
        <f>'Cons Subsidies Accrual-Rounded'!$B$66</f>
        <v>City Subsidy for MTA Bus Company</v>
      </c>
      <c r="B78" s="134">
        <f>'Cons Subsidies Accrual-Rounded'!$J$66</f>
        <v>-156.03767312511644</v>
      </c>
      <c r="C78" s="136"/>
      <c r="D78" s="110">
        <f>IF(ISERROR('Cons Subsidies Accrual-Rounded'!$J$66/'Cons Subsidies Accrual-Rounded'!$H$66),"HIDE ",IF('Cons Subsidies Accrual-Rounded'!$J$66/'Cons Subsidies Accrual-Rounded'!$H$66=0,"HIDE ",IF('Cons Subsidies Accrual-Rounded'!$J$66/'Cons Subsidies Accrual-Rounded'!$H$66&gt;1,"&gt; 100%",IF('Cons Subsidies Accrual-Rounded'!$J$66/'Cons Subsidies Accrual-Rounded'!$H$66&lt;-1,"&gt; (100%)",'Cons Subsidies Accrual-Rounded'!$J$66/'Cons Subsidies Accrual-Rounded'!$H$66))))</f>
        <v>-0.68234636643130264</v>
      </c>
      <c r="E78" s="111"/>
      <c r="F78" s="100" t="s">
        <v>91</v>
      </c>
      <c r="G78" s="88"/>
      <c r="H78" s="88"/>
      <c r="I78" s="88"/>
      <c r="J78" s="96">
        <f>IF(EXACT(A78,'Cons Subsidies Accrual-Rounded'!$B$66)=TRUE,IF(ISERROR('Cons Subsidies Accrual-Rounded'!$J$66/'Cons Subsidies Accrual-Rounded'!$H$66),"NO VAR",'Cons Subsidies Accrual-Rounded'!$J$66/'Cons Subsidies Accrual-Rounded'!$H$66))</f>
        <v>-0.68234636643130264</v>
      </c>
      <c r="K78" s="102" t="str">
        <f t="shared" si="4"/>
        <v>OK</v>
      </c>
      <c r="L78" s="88"/>
      <c r="M78" s="88"/>
      <c r="N78" s="88"/>
      <c r="O78" s="88"/>
      <c r="P78" s="88"/>
      <c r="Q78" s="88"/>
      <c r="R78" s="88"/>
    </row>
    <row r="79" spans="1:18" ht="30" customHeight="1" x14ac:dyDescent="0.25">
      <c r="A79" s="92" t="str">
        <f>'Cons Subsidies Accrual-Rounded'!$B$67</f>
        <v>City Subsidy for Staten Island Railway</v>
      </c>
      <c r="B79" s="134">
        <f>'Cons Subsidies Accrual-Rounded'!$J$67</f>
        <v>-16.016654971405362</v>
      </c>
      <c r="C79" s="136"/>
      <c r="D79" s="110">
        <f>IF(ISERROR('Cons Subsidies Accrual-Rounded'!$J$67/'Cons Subsidies Accrual-Rounded'!$H$67),"HIDE ",IF('Cons Subsidies Accrual-Rounded'!$J$67/'Cons Subsidies Accrual-Rounded'!$H$67=0,"HIDE ",IF('Cons Subsidies Accrual-Rounded'!$J$67/'Cons Subsidies Accrual-Rounded'!$H$67&gt;1,"&gt; 100%",IF('Cons Subsidies Accrual-Rounded'!$J$67/'Cons Subsidies Accrual-Rounded'!$H$67&lt;-1,"&gt; (100%)",'Cons Subsidies Accrual-Rounded'!$J$67/'Cons Subsidies Accrual-Rounded'!$H$67))))</f>
        <v>-0.75768347438567041</v>
      </c>
      <c r="E79" s="111"/>
      <c r="F79" s="100" t="s">
        <v>91</v>
      </c>
      <c r="G79" s="88"/>
      <c r="H79" s="88"/>
      <c r="I79" s="88"/>
      <c r="J79" s="96">
        <f>IF(EXACT(A79,'Cons Subsidies Accrual-Rounded'!$B$67)=TRUE,IF(ISERROR('Cons Subsidies Accrual-Rounded'!$J$67/'Cons Subsidies Accrual-Rounded'!$H$67),"NO VAR",'Cons Subsidies Accrual-Rounded'!$J$67/'Cons Subsidies Accrual-Rounded'!$H$67))</f>
        <v>-0.75768347438567041</v>
      </c>
      <c r="K79" s="102" t="str">
        <f t="shared" si="4"/>
        <v>OK</v>
      </c>
      <c r="L79" s="88"/>
      <c r="M79" s="88"/>
      <c r="N79" s="88"/>
      <c r="O79" s="88"/>
      <c r="P79" s="88"/>
      <c r="Q79" s="88"/>
      <c r="R79" s="88"/>
    </row>
    <row r="80" spans="1:18" ht="30" customHeight="1" x14ac:dyDescent="0.25">
      <c r="A80" s="92" t="str">
        <f>'Cons Subsidies Accrual-Rounded'!$B$68</f>
        <v>CDOT Subsidy for Metro-North Railroad</v>
      </c>
      <c r="B80" s="134">
        <f>'Cons Subsidies Accrual-Rounded'!$J$68</f>
        <v>-0.35336209192192314</v>
      </c>
      <c r="C80" s="136"/>
      <c r="D80" s="110">
        <f>IF(ISERROR('Cons Subsidies Accrual-Rounded'!$J$68/'Cons Subsidies Accrual-Rounded'!$H$68),"HIDE ",IF('Cons Subsidies Accrual-Rounded'!$J$68/'Cons Subsidies Accrual-Rounded'!$H$68=0,"HIDE ",IF('Cons Subsidies Accrual-Rounded'!$J$68/'Cons Subsidies Accrual-Rounded'!$H$68&gt;1,"&gt; 100%",IF('Cons Subsidies Accrual-Rounded'!$J$68/'Cons Subsidies Accrual-Rounded'!$H$68&lt;-1,"&gt; (100%)",'Cons Subsidies Accrual-Rounded'!$J$68/'Cons Subsidies Accrual-Rounded'!$H$68))))</f>
        <v>-5.8204068252631627E-3</v>
      </c>
      <c r="E80" s="111"/>
      <c r="F80" s="100" t="s">
        <v>91</v>
      </c>
      <c r="G80" s="88"/>
      <c r="H80" s="88"/>
      <c r="I80" s="88"/>
      <c r="J80" s="96">
        <f>IF(EXACT(A80,'Cons Subsidies Accrual-Rounded'!$B$68)=TRUE,IF(ISERROR('Cons Subsidies Accrual-Rounded'!$J$68/'Cons Subsidies Accrual-Rounded'!$H$68),"NO VAR",'Cons Subsidies Accrual-Rounded'!$J$68/'Cons Subsidies Accrual-Rounded'!$H$68))</f>
        <v>-5.8204068252631627E-3</v>
      </c>
      <c r="K80" s="102" t="str">
        <f t="shared" si="4"/>
        <v>OK</v>
      </c>
      <c r="L80" s="88"/>
      <c r="M80" s="88"/>
      <c r="N80" s="88"/>
      <c r="O80" s="88"/>
      <c r="P80" s="88"/>
      <c r="Q80" s="88"/>
      <c r="R80" s="88"/>
    </row>
    <row r="81" spans="1:18" ht="29.25" customHeight="1" x14ac:dyDescent="0.25">
      <c r="A81" s="92" t="str">
        <f>'Cons Subsidies Accrual-Rounded'!$B$74</f>
        <v>B&amp;T Operating Surplus Transfer</v>
      </c>
      <c r="B81" s="134">
        <f>'Cons Subsidies Accrual-Rounded'!$J$74</f>
        <v>-165.00824373747318</v>
      </c>
      <c r="C81" s="136"/>
      <c r="D81" s="110">
        <f>IF(ISERROR('Cons Subsidies Accrual-Rounded'!$J$74/'Cons Subsidies Accrual-Rounded'!$H$74),"HIDE ",IF('Cons Subsidies Accrual-Rounded'!$J$74/'Cons Subsidies Accrual-Rounded'!$H$74=0,"HIDE ",IF('Cons Subsidies Accrual-Rounded'!$J$74/'Cons Subsidies Accrual-Rounded'!$H$74&gt;1,"&gt; 100%",IF('Cons Subsidies Accrual-Rounded'!$J$74/'Cons Subsidies Accrual-Rounded'!$H$74&lt;-1,"&gt; (100%)",'Cons Subsidies Accrual-Rounded'!$J$74/'Cons Subsidies Accrual-Rounded'!$H$74))))</f>
        <v>-0.54097177584092127</v>
      </c>
      <c r="E81" s="111"/>
      <c r="F81" s="100" t="s">
        <v>91</v>
      </c>
      <c r="G81" s="88"/>
      <c r="H81" s="88"/>
      <c r="I81" s="88"/>
      <c r="J81" s="96">
        <f>IF(EXACT(A81,'Cons Subsidies Accrual-Rounded'!$B$74)=TRUE,IF(ISERROR('Cons Subsidies Accrual-Rounded'!$J$74/'Cons Subsidies Accrual-Rounded'!$H$74),"NO VAR",'Cons Subsidies Accrual-Rounded'!$J$74/'Cons Subsidies Accrual-Rounded'!$H$74))</f>
        <v>-0.54097177584092127</v>
      </c>
      <c r="K81" s="102" t="str">
        <f t="shared" si="4"/>
        <v>OK</v>
      </c>
      <c r="L81" s="88"/>
      <c r="M81" s="88"/>
      <c r="N81" s="88"/>
      <c r="O81" s="88"/>
      <c r="P81" s="88"/>
      <c r="Q81" s="88"/>
      <c r="R81" s="88"/>
    </row>
    <row r="82" spans="1:18" ht="6" customHeight="1" thickBot="1" x14ac:dyDescent="0.3">
      <c r="A82" s="107"/>
      <c r="B82" s="166"/>
      <c r="C82" s="167"/>
      <c r="D82" s="114"/>
      <c r="E82" s="115"/>
      <c r="F82" s="109"/>
    </row>
  </sheetData>
  <mergeCells count="20">
    <mergeCell ref="A6:F6"/>
    <mergeCell ref="A45:F45"/>
    <mergeCell ref="B11:C11"/>
    <mergeCell ref="D11:E11"/>
    <mergeCell ref="A7:F7"/>
    <mergeCell ref="A9:A10"/>
    <mergeCell ref="B9:C10"/>
    <mergeCell ref="D9:E10"/>
    <mergeCell ref="F9:F10"/>
    <mergeCell ref="A1:F1"/>
    <mergeCell ref="A4:F4"/>
    <mergeCell ref="A2:F2"/>
    <mergeCell ref="A3:F3"/>
    <mergeCell ref="A5:F5"/>
    <mergeCell ref="A47:A48"/>
    <mergeCell ref="B47:C48"/>
    <mergeCell ref="D47:E48"/>
    <mergeCell ref="F47:F48"/>
    <mergeCell ref="B49:C49"/>
    <mergeCell ref="D49:E49"/>
  </mergeCells>
  <conditionalFormatting sqref="A9:B9 D9 A10">
    <cfRule type="cellIs" dxfId="3092" priority="2648" operator="equal">
      <formula>"Hide No Variance"</formula>
    </cfRule>
  </conditionalFormatting>
  <conditionalFormatting sqref="B12:B18 B50:B56">
    <cfRule type="cellIs" dxfId="3091" priority="2646" operator="equal">
      <formula>"HIDE "</formula>
    </cfRule>
  </conditionalFormatting>
  <conditionalFormatting sqref="J44 J11:K21 J50:K59">
    <cfRule type="cellIs" dxfId="3090" priority="2645" operator="equal">
      <formula>"NO VAR"</formula>
    </cfRule>
  </conditionalFormatting>
  <conditionalFormatting sqref="J12:K21 J50:K59">
    <cfRule type="cellIs" dxfId="3089" priority="2644" operator="equal">
      <formula>"HIDE-NO VAR"</formula>
    </cfRule>
  </conditionalFormatting>
  <conditionalFormatting sqref="J12:K21 J50:K59">
    <cfRule type="cellIs" dxfId="3088" priority="2642" operator="equal">
      <formula>"ERROR "</formula>
    </cfRule>
  </conditionalFormatting>
  <conditionalFormatting sqref="J13">
    <cfRule type="cellIs" dxfId="3087" priority="2641" operator="equal">
      <formula>"NO VAR"</formula>
    </cfRule>
  </conditionalFormatting>
  <conditionalFormatting sqref="J13">
    <cfRule type="cellIs" dxfId="3086" priority="2639" operator="equal">
      <formula>"NO VAR"</formula>
    </cfRule>
  </conditionalFormatting>
  <conditionalFormatting sqref="J12">
    <cfRule type="cellIs" dxfId="3085" priority="2634" operator="equal">
      <formula>"HIDE-NO VAR"</formula>
    </cfRule>
  </conditionalFormatting>
  <conditionalFormatting sqref="J12">
    <cfRule type="cellIs" dxfId="3084" priority="2633" operator="equal">
      <formula>"NO VAR"</formula>
    </cfRule>
  </conditionalFormatting>
  <conditionalFormatting sqref="J12">
    <cfRule type="cellIs" dxfId="3083" priority="2632" operator="equal">
      <formula>"NO VAR"</formula>
    </cfRule>
  </conditionalFormatting>
  <conditionalFormatting sqref="J12">
    <cfRule type="cellIs" dxfId="3082" priority="2628" operator="equal">
      <formula>"HIDE-NO VAR"</formula>
    </cfRule>
  </conditionalFormatting>
  <conditionalFormatting sqref="J12">
    <cfRule type="cellIs" dxfId="3081" priority="2627" operator="equal">
      <formula>"NO VAR"</formula>
    </cfRule>
  </conditionalFormatting>
  <conditionalFormatting sqref="J12">
    <cfRule type="cellIs" dxfId="3080" priority="2626" operator="equal">
      <formula>"NO VAR"</formula>
    </cfRule>
  </conditionalFormatting>
  <conditionalFormatting sqref="J12">
    <cfRule type="cellIs" dxfId="3079" priority="2625" operator="equal">
      <formula>"HIDE-NO VAR"</formula>
    </cfRule>
  </conditionalFormatting>
  <conditionalFormatting sqref="J12">
    <cfRule type="cellIs" dxfId="3078" priority="2624" operator="equal">
      <formula>"NO VAR"</formula>
    </cfRule>
  </conditionalFormatting>
  <conditionalFormatting sqref="J12">
    <cfRule type="cellIs" dxfId="3077" priority="2623" operator="equal">
      <formula>"NO VAR"</formula>
    </cfRule>
  </conditionalFormatting>
  <conditionalFormatting sqref="J13">
    <cfRule type="cellIs" dxfId="3076" priority="2610" operator="equal">
      <formula>"HIDE-NO VAR"</formula>
    </cfRule>
  </conditionalFormatting>
  <conditionalFormatting sqref="J13">
    <cfRule type="cellIs" dxfId="3075" priority="2609" operator="equal">
      <formula>"HIDE-NO VAR"</formula>
    </cfRule>
  </conditionalFormatting>
  <conditionalFormatting sqref="J13">
    <cfRule type="cellIs" dxfId="3074" priority="2608" operator="equal">
      <formula>"NO VAR"</formula>
    </cfRule>
  </conditionalFormatting>
  <conditionalFormatting sqref="J13">
    <cfRule type="cellIs" dxfId="3073" priority="2607" operator="equal">
      <formula>"HIDE-NO VAR"</formula>
    </cfRule>
  </conditionalFormatting>
  <conditionalFormatting sqref="J13">
    <cfRule type="cellIs" dxfId="3072" priority="2606" operator="equal">
      <formula>"NO VAR"</formula>
    </cfRule>
  </conditionalFormatting>
  <conditionalFormatting sqref="J13">
    <cfRule type="cellIs" dxfId="3071" priority="2605" operator="equal">
      <formula>"HIDE-NO VAR"</formula>
    </cfRule>
  </conditionalFormatting>
  <conditionalFormatting sqref="J13">
    <cfRule type="cellIs" dxfId="3070" priority="2604" operator="equal">
      <formula>"NO VAR"</formula>
    </cfRule>
  </conditionalFormatting>
  <conditionalFormatting sqref="J13">
    <cfRule type="cellIs" dxfId="3069" priority="2603" operator="equal">
      <formula>"NO VAR"</formula>
    </cfRule>
  </conditionalFormatting>
  <conditionalFormatting sqref="K13">
    <cfRule type="cellIs" dxfId="3068" priority="2592" operator="equal">
      <formula>"HIDE-NO VAR"</formula>
    </cfRule>
  </conditionalFormatting>
  <conditionalFormatting sqref="K13">
    <cfRule type="cellIs" dxfId="3067" priority="2589" operator="equal">
      <formula>"NO VAR"</formula>
    </cfRule>
  </conditionalFormatting>
  <conditionalFormatting sqref="K13">
    <cfRule type="cellIs" dxfId="3066" priority="2587" operator="equal">
      <formula>"NO VAR"</formula>
    </cfRule>
  </conditionalFormatting>
  <conditionalFormatting sqref="K12">
    <cfRule type="cellIs" dxfId="3065" priority="2582" operator="equal">
      <formula>"HIDE-NO VAR"</formula>
    </cfRule>
  </conditionalFormatting>
  <conditionalFormatting sqref="K12">
    <cfRule type="cellIs" dxfId="3064" priority="2581" operator="equal">
      <formula>"NO VAR"</formula>
    </cfRule>
  </conditionalFormatting>
  <conditionalFormatting sqref="K12">
    <cfRule type="cellIs" dxfId="3063" priority="2580" operator="equal">
      <formula>"NO VAR"</formula>
    </cfRule>
  </conditionalFormatting>
  <conditionalFormatting sqref="K12">
    <cfRule type="cellIs" dxfId="3062" priority="2576" operator="equal">
      <formula>"HIDE-NO VAR"</formula>
    </cfRule>
  </conditionalFormatting>
  <conditionalFormatting sqref="K12">
    <cfRule type="cellIs" dxfId="3061" priority="2575" operator="equal">
      <formula>"NO VAR"</formula>
    </cfRule>
  </conditionalFormatting>
  <conditionalFormatting sqref="K12">
    <cfRule type="cellIs" dxfId="3060" priority="2574" operator="equal">
      <formula>"NO VAR"</formula>
    </cfRule>
  </conditionalFormatting>
  <conditionalFormatting sqref="K12">
    <cfRule type="cellIs" dxfId="3059" priority="2573" operator="equal">
      <formula>"HIDE-NO VAR"</formula>
    </cfRule>
  </conditionalFormatting>
  <conditionalFormatting sqref="K12">
    <cfRule type="cellIs" dxfId="3058" priority="2572" operator="equal">
      <formula>"NO VAR"</formula>
    </cfRule>
  </conditionalFormatting>
  <conditionalFormatting sqref="K12">
    <cfRule type="cellIs" dxfId="3057" priority="2571" operator="equal">
      <formula>"NO VAR"</formula>
    </cfRule>
  </conditionalFormatting>
  <conditionalFormatting sqref="K13">
    <cfRule type="cellIs" dxfId="3056" priority="2558" operator="equal">
      <formula>"HIDE-NO VAR"</formula>
    </cfRule>
  </conditionalFormatting>
  <conditionalFormatting sqref="K13">
    <cfRule type="cellIs" dxfId="3055" priority="2557" operator="equal">
      <formula>"HIDE-NO VAR"</formula>
    </cfRule>
  </conditionalFormatting>
  <conditionalFormatting sqref="K13">
    <cfRule type="cellIs" dxfId="3054" priority="2556" operator="equal">
      <formula>"NO VAR"</formula>
    </cfRule>
  </conditionalFormatting>
  <conditionalFormatting sqref="K13">
    <cfRule type="cellIs" dxfId="3053" priority="2555" operator="equal">
      <formula>"HIDE-NO VAR"</formula>
    </cfRule>
  </conditionalFormatting>
  <conditionalFormatting sqref="K13">
    <cfRule type="cellIs" dxfId="3052" priority="2554" operator="equal">
      <formula>"NO VAR"</formula>
    </cfRule>
  </conditionalFormatting>
  <conditionalFormatting sqref="K13">
    <cfRule type="cellIs" dxfId="3051" priority="2553" operator="equal">
      <formula>"HIDE-NO VAR"</formula>
    </cfRule>
  </conditionalFormatting>
  <conditionalFormatting sqref="K13">
    <cfRule type="cellIs" dxfId="3050" priority="2552" operator="equal">
      <formula>"NO VAR"</formula>
    </cfRule>
  </conditionalFormatting>
  <conditionalFormatting sqref="K13">
    <cfRule type="cellIs" dxfId="3049" priority="2551" operator="equal">
      <formula>"NO VAR"</formula>
    </cfRule>
  </conditionalFormatting>
  <conditionalFormatting sqref="K12:K21 K50:K59">
    <cfRule type="cellIs" dxfId="3048" priority="2532" operator="equal">
      <formula>"INCORRECT LINE BEING PICKED UP"</formula>
    </cfRule>
  </conditionalFormatting>
  <conditionalFormatting sqref="B19:B20">
    <cfRule type="cellIs" dxfId="3047" priority="2453" operator="equal">
      <formula>"HIDE "</formula>
    </cfRule>
  </conditionalFormatting>
  <conditionalFormatting sqref="B81">
    <cfRule type="cellIs" dxfId="3046" priority="239" operator="equal">
      <formula>"HIDE "</formula>
    </cfRule>
  </conditionalFormatting>
  <conditionalFormatting sqref="D12:D24 D50:D62 D26:D44 D64:D81">
    <cfRule type="cellIs" dxfId="3045" priority="238" operator="equal">
      <formula>"HIDE "</formula>
    </cfRule>
  </conditionalFormatting>
  <conditionalFormatting sqref="B22:B24 E22:E24">
    <cfRule type="cellIs" dxfId="3044" priority="2450" operator="equal">
      <formula>"HIDE "</formula>
    </cfRule>
  </conditionalFormatting>
  <conditionalFormatting sqref="J22:J24">
    <cfRule type="cellIs" dxfId="3043" priority="2448" operator="equal">
      <formula>"NO VAR"</formula>
    </cfRule>
  </conditionalFormatting>
  <conditionalFormatting sqref="J22:J24">
    <cfRule type="cellIs" dxfId="3042" priority="2447" operator="equal">
      <formula>"HIDE-NO VAR"</formula>
    </cfRule>
  </conditionalFormatting>
  <conditionalFormatting sqref="J22:J24">
    <cfRule type="cellIs" dxfId="3041" priority="2446" operator="equal">
      <formula>"ERROR "</formula>
    </cfRule>
  </conditionalFormatting>
  <conditionalFormatting sqref="J22:J24">
    <cfRule type="cellIs" dxfId="3040" priority="2445" operator="equal">
      <formula>"HIDE-NO VAR"</formula>
    </cfRule>
  </conditionalFormatting>
  <conditionalFormatting sqref="J22:J24">
    <cfRule type="cellIs" dxfId="3039" priority="2444" operator="equal">
      <formula>"HIDE-NO VAR"</formula>
    </cfRule>
  </conditionalFormatting>
  <conditionalFormatting sqref="J22:J24">
    <cfRule type="cellIs" dxfId="3038" priority="2443" operator="equal">
      <formula>"NO VAR"</formula>
    </cfRule>
  </conditionalFormatting>
  <conditionalFormatting sqref="J22:J24">
    <cfRule type="cellIs" dxfId="3037" priority="2442" operator="equal">
      <formula>"HIDE-NO VAR"</formula>
    </cfRule>
  </conditionalFormatting>
  <conditionalFormatting sqref="J22:J24">
    <cfRule type="cellIs" dxfId="3036" priority="2441" operator="equal">
      <formula>"NO VAR"</formula>
    </cfRule>
  </conditionalFormatting>
  <conditionalFormatting sqref="J22:J24">
    <cfRule type="cellIs" dxfId="3035" priority="2440" operator="equal">
      <formula>"HIDE-NO VAR"</formula>
    </cfRule>
  </conditionalFormatting>
  <conditionalFormatting sqref="J22:J24">
    <cfRule type="cellIs" dxfId="3034" priority="2439" operator="equal">
      <formula>"NO VAR"</formula>
    </cfRule>
  </conditionalFormatting>
  <conditionalFormatting sqref="J22:J24">
    <cfRule type="cellIs" dxfId="3033" priority="2438" operator="equal">
      <formula>"NO VAR"</formula>
    </cfRule>
  </conditionalFormatting>
  <conditionalFormatting sqref="J22:J24">
    <cfRule type="cellIs" dxfId="3032" priority="2437" operator="equal">
      <formula>"HIDE-NO VAR"</formula>
    </cfRule>
  </conditionalFormatting>
  <conditionalFormatting sqref="J22:J24">
    <cfRule type="cellIs" dxfId="3031" priority="2436" operator="equal">
      <formula>"NO VAR"</formula>
    </cfRule>
  </conditionalFormatting>
  <conditionalFormatting sqref="J22:J24">
    <cfRule type="cellIs" dxfId="3030" priority="2435" operator="equal">
      <formula>"NO VAR"</formula>
    </cfRule>
  </conditionalFormatting>
  <conditionalFormatting sqref="J22:J24">
    <cfRule type="cellIs" dxfId="3029" priority="2434" operator="equal">
      <formula>"HIDE-NO VAR"</formula>
    </cfRule>
  </conditionalFormatting>
  <conditionalFormatting sqref="J22:J24">
    <cfRule type="cellIs" dxfId="3028" priority="2433" operator="equal">
      <formula>"NO VAR"</formula>
    </cfRule>
  </conditionalFormatting>
  <conditionalFormatting sqref="J22:J24">
    <cfRule type="cellIs" dxfId="3027" priority="2432" operator="equal">
      <formula>"NO VAR"</formula>
    </cfRule>
  </conditionalFormatting>
  <conditionalFormatting sqref="J22:J24">
    <cfRule type="cellIs" dxfId="3026" priority="2431" operator="equal">
      <formula>"HIDE-NO VAR"</formula>
    </cfRule>
  </conditionalFormatting>
  <conditionalFormatting sqref="J22:J24">
    <cfRule type="cellIs" dxfId="3025" priority="2430" operator="equal">
      <formula>"NO VAR"</formula>
    </cfRule>
  </conditionalFormatting>
  <conditionalFormatting sqref="J22:J24">
    <cfRule type="cellIs" dxfId="3024" priority="2429" operator="equal">
      <formula>"NO VAR"</formula>
    </cfRule>
  </conditionalFormatting>
  <conditionalFormatting sqref="J22:J24">
    <cfRule type="cellIs" dxfId="3023" priority="2428" operator="equal">
      <formula>"HIDE-NO VAR"</formula>
    </cfRule>
  </conditionalFormatting>
  <conditionalFormatting sqref="J22:J24">
    <cfRule type="cellIs" dxfId="3022" priority="2427" operator="equal">
      <formula>"NO VAR"</formula>
    </cfRule>
  </conditionalFormatting>
  <conditionalFormatting sqref="J22:J24">
    <cfRule type="cellIs" dxfId="3021" priority="2426" operator="equal">
      <formula>"NO VAR"</formula>
    </cfRule>
  </conditionalFormatting>
  <conditionalFormatting sqref="J22:J24">
    <cfRule type="cellIs" dxfId="3020" priority="2425" operator="equal">
      <formula>"HIDE-NO VAR"</formula>
    </cfRule>
  </conditionalFormatting>
  <conditionalFormatting sqref="J22:J24">
    <cfRule type="cellIs" dxfId="3019" priority="2424" operator="equal">
      <formula>"NO VAR"</formula>
    </cfRule>
  </conditionalFormatting>
  <conditionalFormatting sqref="J22:J24">
    <cfRule type="cellIs" dxfId="3018" priority="2423" operator="equal">
      <formula>"NO VAR"</formula>
    </cfRule>
  </conditionalFormatting>
  <conditionalFormatting sqref="J22:J24">
    <cfRule type="cellIs" dxfId="3017" priority="2422" operator="equal">
      <formula>"HIDE-NO VAR"</formula>
    </cfRule>
  </conditionalFormatting>
  <conditionalFormatting sqref="J22:J24">
    <cfRule type="cellIs" dxfId="3016" priority="2421" operator="equal">
      <formula>"NO VAR"</formula>
    </cfRule>
  </conditionalFormatting>
  <conditionalFormatting sqref="J22:J24">
    <cfRule type="cellIs" dxfId="3015" priority="2420" operator="equal">
      <formula>"NO VAR"</formula>
    </cfRule>
  </conditionalFormatting>
  <conditionalFormatting sqref="J22:J24">
    <cfRule type="cellIs" dxfId="3014" priority="2419" operator="equal">
      <formula>"HIDE-NO VAR"</formula>
    </cfRule>
  </conditionalFormatting>
  <conditionalFormatting sqref="J22:J24">
    <cfRule type="cellIs" dxfId="3013" priority="2418" operator="equal">
      <formula>"NO VAR"</formula>
    </cfRule>
  </conditionalFormatting>
  <conditionalFormatting sqref="J22:J24">
    <cfRule type="cellIs" dxfId="3012" priority="2417" operator="equal">
      <formula>"NO VAR"</formula>
    </cfRule>
  </conditionalFormatting>
  <conditionalFormatting sqref="K22:K24">
    <cfRule type="cellIs" dxfId="3011" priority="2416" operator="equal">
      <formula>"NO VAR"</formula>
    </cfRule>
  </conditionalFormatting>
  <conditionalFormatting sqref="K22:K24">
    <cfRule type="cellIs" dxfId="3010" priority="2415" operator="equal">
      <formula>"HIDE-NO VAR"</formula>
    </cfRule>
  </conditionalFormatting>
  <conditionalFormatting sqref="K22:K24">
    <cfRule type="cellIs" dxfId="3009" priority="2414" operator="equal">
      <formula>"ERROR "</formula>
    </cfRule>
  </conditionalFormatting>
  <conditionalFormatting sqref="K22:K24">
    <cfRule type="cellIs" dxfId="3008" priority="2413" operator="equal">
      <formula>"HIDE-NO VAR"</formula>
    </cfRule>
  </conditionalFormatting>
  <conditionalFormatting sqref="K22:K24">
    <cfRule type="cellIs" dxfId="3007" priority="2412" operator="equal">
      <formula>"HIDE-NO VAR"</formula>
    </cfRule>
  </conditionalFormatting>
  <conditionalFormatting sqref="K22:K24">
    <cfRule type="cellIs" dxfId="3006" priority="2411" operator="equal">
      <formula>"NO VAR"</formula>
    </cfRule>
  </conditionalFormatting>
  <conditionalFormatting sqref="K22:K24">
    <cfRule type="cellIs" dxfId="3005" priority="2410" operator="equal">
      <formula>"HIDE-NO VAR"</formula>
    </cfRule>
  </conditionalFormatting>
  <conditionalFormatting sqref="K22:K24">
    <cfRule type="cellIs" dxfId="3004" priority="2409" operator="equal">
      <formula>"NO VAR"</formula>
    </cfRule>
  </conditionalFormatting>
  <conditionalFormatting sqref="K22:K24">
    <cfRule type="cellIs" dxfId="3003" priority="2408" operator="equal">
      <formula>"HIDE-NO VAR"</formula>
    </cfRule>
  </conditionalFormatting>
  <conditionalFormatting sqref="K22:K24">
    <cfRule type="cellIs" dxfId="3002" priority="2407" operator="equal">
      <formula>"NO VAR"</formula>
    </cfRule>
  </conditionalFormatting>
  <conditionalFormatting sqref="K22:K24">
    <cfRule type="cellIs" dxfId="3001" priority="2406" operator="equal">
      <formula>"NO VAR"</formula>
    </cfRule>
  </conditionalFormatting>
  <conditionalFormatting sqref="K22:K24">
    <cfRule type="cellIs" dxfId="3000" priority="2405" operator="equal">
      <formula>"HIDE-NO VAR"</formula>
    </cfRule>
  </conditionalFormatting>
  <conditionalFormatting sqref="K22:K24">
    <cfRule type="cellIs" dxfId="2999" priority="2404" operator="equal">
      <formula>"NO VAR"</formula>
    </cfRule>
  </conditionalFormatting>
  <conditionalFormatting sqref="K22:K24">
    <cfRule type="cellIs" dxfId="2998" priority="2403" operator="equal">
      <formula>"NO VAR"</formula>
    </cfRule>
  </conditionalFormatting>
  <conditionalFormatting sqref="K22:K24">
    <cfRule type="cellIs" dxfId="2997" priority="2402" operator="equal">
      <formula>"HIDE-NO VAR"</formula>
    </cfRule>
  </conditionalFormatting>
  <conditionalFormatting sqref="K22:K24">
    <cfRule type="cellIs" dxfId="2996" priority="2401" operator="equal">
      <formula>"NO VAR"</formula>
    </cfRule>
  </conditionalFormatting>
  <conditionalFormatting sqref="K22:K24">
    <cfRule type="cellIs" dxfId="2995" priority="2400" operator="equal">
      <formula>"NO VAR"</formula>
    </cfRule>
  </conditionalFormatting>
  <conditionalFormatting sqref="K22:K24">
    <cfRule type="cellIs" dxfId="2994" priority="2399" operator="equal">
      <formula>"HIDE-NO VAR"</formula>
    </cfRule>
  </conditionalFormatting>
  <conditionalFormatting sqref="K22:K24">
    <cfRule type="cellIs" dxfId="2993" priority="2398" operator="equal">
      <formula>"NO VAR"</formula>
    </cfRule>
  </conditionalFormatting>
  <conditionalFormatting sqref="K22:K24">
    <cfRule type="cellIs" dxfId="2992" priority="2397" operator="equal">
      <formula>"NO VAR"</formula>
    </cfRule>
  </conditionalFormatting>
  <conditionalFormatting sqref="K22:K24">
    <cfRule type="cellIs" dxfId="2991" priority="2396" operator="equal">
      <formula>"HIDE-NO VAR"</formula>
    </cfRule>
  </conditionalFormatting>
  <conditionalFormatting sqref="K22:K24">
    <cfRule type="cellIs" dxfId="2990" priority="2395" operator="equal">
      <formula>"NO VAR"</formula>
    </cfRule>
  </conditionalFormatting>
  <conditionalFormatting sqref="K22:K24">
    <cfRule type="cellIs" dxfId="2989" priority="2394" operator="equal">
      <formula>"NO VAR"</formula>
    </cfRule>
  </conditionalFormatting>
  <conditionalFormatting sqref="K22:K24">
    <cfRule type="cellIs" dxfId="2988" priority="2393" operator="equal">
      <formula>"HIDE-NO VAR"</formula>
    </cfRule>
  </conditionalFormatting>
  <conditionalFormatting sqref="K22:K24">
    <cfRule type="cellIs" dxfId="2987" priority="2392" operator="equal">
      <formula>"NO VAR"</formula>
    </cfRule>
  </conditionalFormatting>
  <conditionalFormatting sqref="K22:K24">
    <cfRule type="cellIs" dxfId="2986" priority="2391" operator="equal">
      <formula>"NO VAR"</formula>
    </cfRule>
  </conditionalFormatting>
  <conditionalFormatting sqref="K22:K24">
    <cfRule type="cellIs" dxfId="2985" priority="2390" operator="equal">
      <formula>"HIDE-NO VAR"</formula>
    </cfRule>
  </conditionalFormatting>
  <conditionalFormatting sqref="K22:K24">
    <cfRule type="cellIs" dxfId="2984" priority="2389" operator="equal">
      <formula>"NO VAR"</formula>
    </cfRule>
  </conditionalFormatting>
  <conditionalFormatting sqref="K22:K24">
    <cfRule type="cellIs" dxfId="2983" priority="2388" operator="equal">
      <formula>"NO VAR"</formula>
    </cfRule>
  </conditionalFormatting>
  <conditionalFormatting sqref="K22:K24">
    <cfRule type="cellIs" dxfId="2982" priority="2387" operator="equal">
      <formula>"HIDE-NO VAR"</formula>
    </cfRule>
  </conditionalFormatting>
  <conditionalFormatting sqref="K22:K24">
    <cfRule type="cellIs" dxfId="2981" priority="2386" operator="equal">
      <formula>"NO VAR"</formula>
    </cfRule>
  </conditionalFormatting>
  <conditionalFormatting sqref="K22:K24">
    <cfRule type="cellIs" dxfId="2980" priority="2385" operator="equal">
      <formula>"NO VAR"</formula>
    </cfRule>
  </conditionalFormatting>
  <conditionalFormatting sqref="K22:K24">
    <cfRule type="cellIs" dxfId="2979" priority="2384" operator="equal">
      <formula>"HIDE-NO VAR"</formula>
    </cfRule>
  </conditionalFormatting>
  <conditionalFormatting sqref="K22:K24">
    <cfRule type="cellIs" dxfId="2978" priority="2383" operator="equal">
      <formula>"NO VAR"</formula>
    </cfRule>
  </conditionalFormatting>
  <conditionalFormatting sqref="K22:K24">
    <cfRule type="cellIs" dxfId="2977" priority="2382" operator="equal">
      <formula>"NO VAR"</formula>
    </cfRule>
  </conditionalFormatting>
  <conditionalFormatting sqref="K22:K24">
    <cfRule type="cellIs" dxfId="2976" priority="2381" operator="equal">
      <formula>"HIDE-NO VAR"</formula>
    </cfRule>
  </conditionalFormatting>
  <conditionalFormatting sqref="K22:K24">
    <cfRule type="cellIs" dxfId="2975" priority="2380" operator="equal">
      <formula>"NO VAR"</formula>
    </cfRule>
  </conditionalFormatting>
  <conditionalFormatting sqref="K22:K24">
    <cfRule type="cellIs" dxfId="2974" priority="2379" operator="equal">
      <formula>"NO VAR"</formula>
    </cfRule>
  </conditionalFormatting>
  <conditionalFormatting sqref="K22:K24">
    <cfRule type="cellIs" dxfId="2973" priority="2378" operator="equal">
      <formula>"HIDE-NO VAR"</formula>
    </cfRule>
  </conditionalFormatting>
  <conditionalFormatting sqref="K22:K24">
    <cfRule type="cellIs" dxfId="2972" priority="2377" operator="equal">
      <formula>"NO VAR"</formula>
    </cfRule>
  </conditionalFormatting>
  <conditionalFormatting sqref="K22:K24">
    <cfRule type="cellIs" dxfId="2971" priority="2376" operator="equal">
      <formula>"NO VAR"</formula>
    </cfRule>
  </conditionalFormatting>
  <conditionalFormatting sqref="K22:K24">
    <cfRule type="cellIs" dxfId="2970" priority="2375" operator="equal">
      <formula>"INCORRECT LINE BEING PICKED UP"</formula>
    </cfRule>
  </conditionalFormatting>
  <conditionalFormatting sqref="B26 E26">
    <cfRule type="cellIs" dxfId="2969" priority="2374" operator="equal">
      <formula>"HIDE "</formula>
    </cfRule>
  </conditionalFormatting>
  <conditionalFormatting sqref="J26">
    <cfRule type="cellIs" dxfId="2968" priority="2372" operator="equal">
      <formula>"NO VAR"</formula>
    </cfRule>
  </conditionalFormatting>
  <conditionalFormatting sqref="J26">
    <cfRule type="cellIs" dxfId="2967" priority="2371" operator="equal">
      <formula>"HIDE-NO VAR"</formula>
    </cfRule>
  </conditionalFormatting>
  <conditionalFormatting sqref="J26">
    <cfRule type="cellIs" dxfId="2966" priority="2370" operator="equal">
      <formula>"ERROR "</formula>
    </cfRule>
  </conditionalFormatting>
  <conditionalFormatting sqref="J26">
    <cfRule type="cellIs" dxfId="2965" priority="2369" operator="equal">
      <formula>"HIDE-NO VAR"</formula>
    </cfRule>
  </conditionalFormatting>
  <conditionalFormatting sqref="J26">
    <cfRule type="cellIs" dxfId="2964" priority="2368" operator="equal">
      <formula>"HIDE-NO VAR"</formula>
    </cfRule>
  </conditionalFormatting>
  <conditionalFormatting sqref="J26">
    <cfRule type="cellIs" dxfId="2963" priority="2367" operator="equal">
      <formula>"NO VAR"</formula>
    </cfRule>
  </conditionalFormatting>
  <conditionalFormatting sqref="J26">
    <cfRule type="cellIs" dxfId="2962" priority="2366" operator="equal">
      <formula>"HIDE-NO VAR"</formula>
    </cfRule>
  </conditionalFormatting>
  <conditionalFormatting sqref="J26">
    <cfRule type="cellIs" dxfId="2961" priority="2365" operator="equal">
      <formula>"NO VAR"</formula>
    </cfRule>
  </conditionalFormatting>
  <conditionalFormatting sqref="J26">
    <cfRule type="cellIs" dxfId="2960" priority="2364" operator="equal">
      <formula>"HIDE-NO VAR"</formula>
    </cfRule>
  </conditionalFormatting>
  <conditionalFormatting sqref="J26">
    <cfRule type="cellIs" dxfId="2959" priority="2363" operator="equal">
      <formula>"NO VAR"</formula>
    </cfRule>
  </conditionalFormatting>
  <conditionalFormatting sqref="J26">
    <cfRule type="cellIs" dxfId="2958" priority="2362" operator="equal">
      <formula>"NO VAR"</formula>
    </cfRule>
  </conditionalFormatting>
  <conditionalFormatting sqref="J26">
    <cfRule type="cellIs" dxfId="2957" priority="2361" operator="equal">
      <formula>"HIDE-NO VAR"</formula>
    </cfRule>
  </conditionalFormatting>
  <conditionalFormatting sqref="J26">
    <cfRule type="cellIs" dxfId="2956" priority="2360" operator="equal">
      <formula>"NO VAR"</formula>
    </cfRule>
  </conditionalFormatting>
  <conditionalFormatting sqref="J26">
    <cfRule type="cellIs" dxfId="2955" priority="2359" operator="equal">
      <formula>"NO VAR"</formula>
    </cfRule>
  </conditionalFormatting>
  <conditionalFormatting sqref="J26">
    <cfRule type="cellIs" dxfId="2954" priority="2358" operator="equal">
      <formula>"HIDE-NO VAR"</formula>
    </cfRule>
  </conditionalFormatting>
  <conditionalFormatting sqref="J26">
    <cfRule type="cellIs" dxfId="2953" priority="2357" operator="equal">
      <formula>"NO VAR"</formula>
    </cfRule>
  </conditionalFormatting>
  <conditionalFormatting sqref="J26">
    <cfRule type="cellIs" dxfId="2952" priority="2356" operator="equal">
      <formula>"NO VAR"</formula>
    </cfRule>
  </conditionalFormatting>
  <conditionalFormatting sqref="J26">
    <cfRule type="cellIs" dxfId="2951" priority="2355" operator="equal">
      <formula>"HIDE-NO VAR"</formula>
    </cfRule>
  </conditionalFormatting>
  <conditionalFormatting sqref="J26">
    <cfRule type="cellIs" dxfId="2950" priority="2354" operator="equal">
      <formula>"NO VAR"</formula>
    </cfRule>
  </conditionalFormatting>
  <conditionalFormatting sqref="J26">
    <cfRule type="cellIs" dxfId="2949" priority="2353" operator="equal">
      <formula>"NO VAR"</formula>
    </cfRule>
  </conditionalFormatting>
  <conditionalFormatting sqref="J26">
    <cfRule type="cellIs" dxfId="2948" priority="2352" operator="equal">
      <formula>"HIDE-NO VAR"</formula>
    </cfRule>
  </conditionalFormatting>
  <conditionalFormatting sqref="J26">
    <cfRule type="cellIs" dxfId="2947" priority="2351" operator="equal">
      <formula>"NO VAR"</formula>
    </cfRule>
  </conditionalFormatting>
  <conditionalFormatting sqref="J26">
    <cfRule type="cellIs" dxfId="2946" priority="2350" operator="equal">
      <formula>"NO VAR"</formula>
    </cfRule>
  </conditionalFormatting>
  <conditionalFormatting sqref="J26">
    <cfRule type="cellIs" dxfId="2945" priority="2349" operator="equal">
      <formula>"HIDE-NO VAR"</formula>
    </cfRule>
  </conditionalFormatting>
  <conditionalFormatting sqref="J26">
    <cfRule type="cellIs" dxfId="2944" priority="2348" operator="equal">
      <formula>"NO VAR"</formula>
    </cfRule>
  </conditionalFormatting>
  <conditionalFormatting sqref="J26">
    <cfRule type="cellIs" dxfId="2943" priority="2347" operator="equal">
      <formula>"NO VAR"</formula>
    </cfRule>
  </conditionalFormatting>
  <conditionalFormatting sqref="J26">
    <cfRule type="cellIs" dxfId="2942" priority="2346" operator="equal">
      <formula>"HIDE-NO VAR"</formula>
    </cfRule>
  </conditionalFormatting>
  <conditionalFormatting sqref="J26">
    <cfRule type="cellIs" dxfId="2941" priority="2345" operator="equal">
      <formula>"NO VAR"</formula>
    </cfRule>
  </conditionalFormatting>
  <conditionalFormatting sqref="J26">
    <cfRule type="cellIs" dxfId="2940" priority="2344" operator="equal">
      <formula>"NO VAR"</formula>
    </cfRule>
  </conditionalFormatting>
  <conditionalFormatting sqref="J26">
    <cfRule type="cellIs" dxfId="2939" priority="2343" operator="equal">
      <formula>"HIDE-NO VAR"</formula>
    </cfRule>
  </conditionalFormatting>
  <conditionalFormatting sqref="J26">
    <cfRule type="cellIs" dxfId="2938" priority="2342" operator="equal">
      <formula>"NO VAR"</formula>
    </cfRule>
  </conditionalFormatting>
  <conditionalFormatting sqref="J26">
    <cfRule type="cellIs" dxfId="2937" priority="2341" operator="equal">
      <formula>"NO VAR"</formula>
    </cfRule>
  </conditionalFormatting>
  <conditionalFormatting sqref="K26">
    <cfRule type="cellIs" dxfId="2936" priority="2340" operator="equal">
      <formula>"NO VAR"</formula>
    </cfRule>
  </conditionalFormatting>
  <conditionalFormatting sqref="K26">
    <cfRule type="cellIs" dxfId="2935" priority="2339" operator="equal">
      <formula>"HIDE-NO VAR"</formula>
    </cfRule>
  </conditionalFormatting>
  <conditionalFormatting sqref="K26">
    <cfRule type="cellIs" dxfId="2934" priority="2338" operator="equal">
      <formula>"ERROR "</formula>
    </cfRule>
  </conditionalFormatting>
  <conditionalFormatting sqref="K26">
    <cfRule type="cellIs" dxfId="2933" priority="2337" operator="equal">
      <formula>"HIDE-NO VAR"</formula>
    </cfRule>
  </conditionalFormatting>
  <conditionalFormatting sqref="K26">
    <cfRule type="cellIs" dxfId="2932" priority="2336" operator="equal">
      <formula>"HIDE-NO VAR"</formula>
    </cfRule>
  </conditionalFormatting>
  <conditionalFormatting sqref="K26">
    <cfRule type="cellIs" dxfId="2931" priority="2335" operator="equal">
      <formula>"NO VAR"</formula>
    </cfRule>
  </conditionalFormatting>
  <conditionalFormatting sqref="K26">
    <cfRule type="cellIs" dxfId="2930" priority="2334" operator="equal">
      <formula>"HIDE-NO VAR"</formula>
    </cfRule>
  </conditionalFormatting>
  <conditionalFormatting sqref="K26">
    <cfRule type="cellIs" dxfId="2929" priority="2333" operator="equal">
      <formula>"NO VAR"</formula>
    </cfRule>
  </conditionalFormatting>
  <conditionalFormatting sqref="K26">
    <cfRule type="cellIs" dxfId="2928" priority="2332" operator="equal">
      <formula>"HIDE-NO VAR"</formula>
    </cfRule>
  </conditionalFormatting>
  <conditionalFormatting sqref="K26">
    <cfRule type="cellIs" dxfId="2927" priority="2331" operator="equal">
      <formula>"NO VAR"</formula>
    </cfRule>
  </conditionalFormatting>
  <conditionalFormatting sqref="K26">
    <cfRule type="cellIs" dxfId="2926" priority="2330" operator="equal">
      <formula>"NO VAR"</formula>
    </cfRule>
  </conditionalFormatting>
  <conditionalFormatting sqref="K26">
    <cfRule type="cellIs" dxfId="2925" priority="2329" operator="equal">
      <formula>"HIDE-NO VAR"</formula>
    </cfRule>
  </conditionalFormatting>
  <conditionalFormatting sqref="K26">
    <cfRule type="cellIs" dxfId="2924" priority="2328" operator="equal">
      <formula>"NO VAR"</formula>
    </cfRule>
  </conditionalFormatting>
  <conditionalFormatting sqref="K26">
    <cfRule type="cellIs" dxfId="2923" priority="2327" operator="equal">
      <formula>"NO VAR"</formula>
    </cfRule>
  </conditionalFormatting>
  <conditionalFormatting sqref="K26">
    <cfRule type="cellIs" dxfId="2922" priority="2326" operator="equal">
      <formula>"HIDE-NO VAR"</formula>
    </cfRule>
  </conditionalFormatting>
  <conditionalFormatting sqref="K26">
    <cfRule type="cellIs" dxfId="2921" priority="2325" operator="equal">
      <formula>"NO VAR"</formula>
    </cfRule>
  </conditionalFormatting>
  <conditionalFormatting sqref="K26">
    <cfRule type="cellIs" dxfId="2920" priority="2324" operator="equal">
      <formula>"NO VAR"</formula>
    </cfRule>
  </conditionalFormatting>
  <conditionalFormatting sqref="K26">
    <cfRule type="cellIs" dxfId="2919" priority="2323" operator="equal">
      <formula>"HIDE-NO VAR"</formula>
    </cfRule>
  </conditionalFormatting>
  <conditionalFormatting sqref="K26">
    <cfRule type="cellIs" dxfId="2918" priority="2322" operator="equal">
      <formula>"NO VAR"</formula>
    </cfRule>
  </conditionalFormatting>
  <conditionalFormatting sqref="K26">
    <cfRule type="cellIs" dxfId="2917" priority="2321" operator="equal">
      <formula>"NO VAR"</formula>
    </cfRule>
  </conditionalFormatting>
  <conditionalFormatting sqref="K26">
    <cfRule type="cellIs" dxfId="2916" priority="2320" operator="equal">
      <formula>"HIDE-NO VAR"</formula>
    </cfRule>
  </conditionalFormatting>
  <conditionalFormatting sqref="K26">
    <cfRule type="cellIs" dxfId="2915" priority="2319" operator="equal">
      <formula>"NO VAR"</formula>
    </cfRule>
  </conditionalFormatting>
  <conditionalFormatting sqref="K26">
    <cfRule type="cellIs" dxfId="2914" priority="2318" operator="equal">
      <formula>"NO VAR"</formula>
    </cfRule>
  </conditionalFormatting>
  <conditionalFormatting sqref="K26">
    <cfRule type="cellIs" dxfId="2913" priority="2317" operator="equal">
      <formula>"HIDE-NO VAR"</formula>
    </cfRule>
  </conditionalFormatting>
  <conditionalFormatting sqref="K26">
    <cfRule type="cellIs" dxfId="2912" priority="2316" operator="equal">
      <formula>"NO VAR"</formula>
    </cfRule>
  </conditionalFormatting>
  <conditionalFormatting sqref="K26">
    <cfRule type="cellIs" dxfId="2911" priority="2315" operator="equal">
      <formula>"NO VAR"</formula>
    </cfRule>
  </conditionalFormatting>
  <conditionalFormatting sqref="K26">
    <cfRule type="cellIs" dxfId="2910" priority="2314" operator="equal">
      <formula>"HIDE-NO VAR"</formula>
    </cfRule>
  </conditionalFormatting>
  <conditionalFormatting sqref="K26">
    <cfRule type="cellIs" dxfId="2909" priority="2313" operator="equal">
      <formula>"NO VAR"</formula>
    </cfRule>
  </conditionalFormatting>
  <conditionalFormatting sqref="K26">
    <cfRule type="cellIs" dxfId="2908" priority="2312" operator="equal">
      <formula>"NO VAR"</formula>
    </cfRule>
  </conditionalFormatting>
  <conditionalFormatting sqref="K26">
    <cfRule type="cellIs" dxfId="2907" priority="2311" operator="equal">
      <formula>"HIDE-NO VAR"</formula>
    </cfRule>
  </conditionalFormatting>
  <conditionalFormatting sqref="K26">
    <cfRule type="cellIs" dxfId="2906" priority="2310" operator="equal">
      <formula>"NO VAR"</formula>
    </cfRule>
  </conditionalFormatting>
  <conditionalFormatting sqref="K26">
    <cfRule type="cellIs" dxfId="2905" priority="2309" operator="equal">
      <formula>"NO VAR"</formula>
    </cfRule>
  </conditionalFormatting>
  <conditionalFormatting sqref="K26">
    <cfRule type="cellIs" dxfId="2904" priority="2308" operator="equal">
      <formula>"HIDE-NO VAR"</formula>
    </cfRule>
  </conditionalFormatting>
  <conditionalFormatting sqref="K26">
    <cfRule type="cellIs" dxfId="2903" priority="2307" operator="equal">
      <formula>"NO VAR"</formula>
    </cfRule>
  </conditionalFormatting>
  <conditionalFormatting sqref="K26">
    <cfRule type="cellIs" dxfId="2902" priority="2306" operator="equal">
      <formula>"NO VAR"</formula>
    </cfRule>
  </conditionalFormatting>
  <conditionalFormatting sqref="K26">
    <cfRule type="cellIs" dxfId="2901" priority="2305" operator="equal">
      <formula>"HIDE-NO VAR"</formula>
    </cfRule>
  </conditionalFormatting>
  <conditionalFormatting sqref="K26">
    <cfRule type="cellIs" dxfId="2900" priority="2304" operator="equal">
      <formula>"NO VAR"</formula>
    </cfRule>
  </conditionalFormatting>
  <conditionalFormatting sqref="K26">
    <cfRule type="cellIs" dxfId="2899" priority="2303" operator="equal">
      <formula>"NO VAR"</formula>
    </cfRule>
  </conditionalFormatting>
  <conditionalFormatting sqref="K26">
    <cfRule type="cellIs" dxfId="2898" priority="2302" operator="equal">
      <formula>"HIDE-NO VAR"</formula>
    </cfRule>
  </conditionalFormatting>
  <conditionalFormatting sqref="K26">
    <cfRule type="cellIs" dxfId="2897" priority="2301" operator="equal">
      <formula>"NO VAR"</formula>
    </cfRule>
  </conditionalFormatting>
  <conditionalFormatting sqref="K26">
    <cfRule type="cellIs" dxfId="2896" priority="2300" operator="equal">
      <formula>"NO VAR"</formula>
    </cfRule>
  </conditionalFormatting>
  <conditionalFormatting sqref="K26">
    <cfRule type="cellIs" dxfId="2895" priority="2299" operator="equal">
      <formula>"INCORRECT LINE BEING PICKED UP"</formula>
    </cfRule>
  </conditionalFormatting>
  <conditionalFormatting sqref="B27:B29 E27:E29">
    <cfRule type="cellIs" dxfId="2894" priority="2298" operator="equal">
      <formula>"HIDE "</formula>
    </cfRule>
  </conditionalFormatting>
  <conditionalFormatting sqref="J27:J29">
    <cfRule type="cellIs" dxfId="2893" priority="2296" operator="equal">
      <formula>"NO VAR"</formula>
    </cfRule>
  </conditionalFormatting>
  <conditionalFormatting sqref="J27:J29">
    <cfRule type="cellIs" dxfId="2892" priority="2295" operator="equal">
      <formula>"HIDE-NO VAR"</formula>
    </cfRule>
  </conditionalFormatting>
  <conditionalFormatting sqref="J27:J29">
    <cfRule type="cellIs" dxfId="2891" priority="2294" operator="equal">
      <formula>"ERROR "</formula>
    </cfRule>
  </conditionalFormatting>
  <conditionalFormatting sqref="J27:J29">
    <cfRule type="cellIs" dxfId="2890" priority="2293" operator="equal">
      <formula>"HIDE-NO VAR"</formula>
    </cfRule>
  </conditionalFormatting>
  <conditionalFormatting sqref="J27:J29">
    <cfRule type="cellIs" dxfId="2889" priority="2292" operator="equal">
      <formula>"HIDE-NO VAR"</formula>
    </cfRule>
  </conditionalFormatting>
  <conditionalFormatting sqref="J27:J29">
    <cfRule type="cellIs" dxfId="2888" priority="2291" operator="equal">
      <formula>"NO VAR"</formula>
    </cfRule>
  </conditionalFormatting>
  <conditionalFormatting sqref="J27:J29">
    <cfRule type="cellIs" dxfId="2887" priority="2290" operator="equal">
      <formula>"HIDE-NO VAR"</formula>
    </cfRule>
  </conditionalFormatting>
  <conditionalFormatting sqref="J27:J29">
    <cfRule type="cellIs" dxfId="2886" priority="2289" operator="equal">
      <formula>"NO VAR"</formula>
    </cfRule>
  </conditionalFormatting>
  <conditionalFormatting sqref="J27:J29">
    <cfRule type="cellIs" dxfId="2885" priority="2288" operator="equal">
      <formula>"HIDE-NO VAR"</formula>
    </cfRule>
  </conditionalFormatting>
  <conditionalFormatting sqref="J27:J29">
    <cfRule type="cellIs" dxfId="2884" priority="2287" operator="equal">
      <formula>"NO VAR"</formula>
    </cfRule>
  </conditionalFormatting>
  <conditionalFormatting sqref="J27:J29">
    <cfRule type="cellIs" dxfId="2883" priority="2286" operator="equal">
      <formula>"NO VAR"</formula>
    </cfRule>
  </conditionalFormatting>
  <conditionalFormatting sqref="J27:J29">
    <cfRule type="cellIs" dxfId="2882" priority="2285" operator="equal">
      <formula>"HIDE-NO VAR"</formula>
    </cfRule>
  </conditionalFormatting>
  <conditionalFormatting sqref="J27:J29">
    <cfRule type="cellIs" dxfId="2881" priority="2284" operator="equal">
      <formula>"NO VAR"</formula>
    </cfRule>
  </conditionalFormatting>
  <conditionalFormatting sqref="J27:J29">
    <cfRule type="cellIs" dxfId="2880" priority="2283" operator="equal">
      <formula>"NO VAR"</formula>
    </cfRule>
  </conditionalFormatting>
  <conditionalFormatting sqref="J27:J29">
    <cfRule type="cellIs" dxfId="2879" priority="2282" operator="equal">
      <formula>"HIDE-NO VAR"</formula>
    </cfRule>
  </conditionalFormatting>
  <conditionalFormatting sqref="J27:J29">
    <cfRule type="cellIs" dxfId="2878" priority="2281" operator="equal">
      <formula>"NO VAR"</formula>
    </cfRule>
  </conditionalFormatting>
  <conditionalFormatting sqref="J27:J29">
    <cfRule type="cellIs" dxfId="2877" priority="2280" operator="equal">
      <formula>"NO VAR"</formula>
    </cfRule>
  </conditionalFormatting>
  <conditionalFormatting sqref="J27:J29">
    <cfRule type="cellIs" dxfId="2876" priority="2279" operator="equal">
      <formula>"HIDE-NO VAR"</formula>
    </cfRule>
  </conditionalFormatting>
  <conditionalFormatting sqref="J27:J29">
    <cfRule type="cellIs" dxfId="2875" priority="2278" operator="equal">
      <formula>"NO VAR"</formula>
    </cfRule>
  </conditionalFormatting>
  <conditionalFormatting sqref="J27:J29">
    <cfRule type="cellIs" dxfId="2874" priority="2277" operator="equal">
      <formula>"NO VAR"</formula>
    </cfRule>
  </conditionalFormatting>
  <conditionalFormatting sqref="J27:J29">
    <cfRule type="cellIs" dxfId="2873" priority="2276" operator="equal">
      <formula>"HIDE-NO VAR"</formula>
    </cfRule>
  </conditionalFormatting>
  <conditionalFormatting sqref="J27:J29">
    <cfRule type="cellIs" dxfId="2872" priority="2275" operator="equal">
      <formula>"NO VAR"</formula>
    </cfRule>
  </conditionalFormatting>
  <conditionalFormatting sqref="J27:J29">
    <cfRule type="cellIs" dxfId="2871" priority="2274" operator="equal">
      <formula>"NO VAR"</formula>
    </cfRule>
  </conditionalFormatting>
  <conditionalFormatting sqref="J27:J29">
    <cfRule type="cellIs" dxfId="2870" priority="2273" operator="equal">
      <formula>"HIDE-NO VAR"</formula>
    </cfRule>
  </conditionalFormatting>
  <conditionalFormatting sqref="J27:J29">
    <cfRule type="cellIs" dxfId="2869" priority="2272" operator="equal">
      <formula>"NO VAR"</formula>
    </cfRule>
  </conditionalFormatting>
  <conditionalFormatting sqref="J27:J29">
    <cfRule type="cellIs" dxfId="2868" priority="2271" operator="equal">
      <formula>"NO VAR"</formula>
    </cfRule>
  </conditionalFormatting>
  <conditionalFormatting sqref="J27:J29">
    <cfRule type="cellIs" dxfId="2867" priority="2270" operator="equal">
      <formula>"HIDE-NO VAR"</formula>
    </cfRule>
  </conditionalFormatting>
  <conditionalFormatting sqref="J27:J29">
    <cfRule type="cellIs" dxfId="2866" priority="2269" operator="equal">
      <formula>"NO VAR"</formula>
    </cfRule>
  </conditionalFormatting>
  <conditionalFormatting sqref="J27:J29">
    <cfRule type="cellIs" dxfId="2865" priority="2268" operator="equal">
      <formula>"NO VAR"</formula>
    </cfRule>
  </conditionalFormatting>
  <conditionalFormatting sqref="J27:J29">
    <cfRule type="cellIs" dxfId="2864" priority="2267" operator="equal">
      <formula>"HIDE-NO VAR"</formula>
    </cfRule>
  </conditionalFormatting>
  <conditionalFormatting sqref="J27:J29">
    <cfRule type="cellIs" dxfId="2863" priority="2266" operator="equal">
      <formula>"NO VAR"</formula>
    </cfRule>
  </conditionalFormatting>
  <conditionalFormatting sqref="J27:J29">
    <cfRule type="cellIs" dxfId="2862" priority="2265" operator="equal">
      <formula>"NO VAR"</formula>
    </cfRule>
  </conditionalFormatting>
  <conditionalFormatting sqref="K27:K29">
    <cfRule type="cellIs" dxfId="2861" priority="2264" operator="equal">
      <formula>"NO VAR"</formula>
    </cfRule>
  </conditionalFormatting>
  <conditionalFormatting sqref="K27:K29">
    <cfRule type="cellIs" dxfId="2860" priority="2263" operator="equal">
      <formula>"HIDE-NO VAR"</formula>
    </cfRule>
  </conditionalFormatting>
  <conditionalFormatting sqref="K27:K29">
    <cfRule type="cellIs" dxfId="2859" priority="2262" operator="equal">
      <formula>"ERROR "</formula>
    </cfRule>
  </conditionalFormatting>
  <conditionalFormatting sqref="K27:K29">
    <cfRule type="cellIs" dxfId="2858" priority="2261" operator="equal">
      <formula>"HIDE-NO VAR"</formula>
    </cfRule>
  </conditionalFormatting>
  <conditionalFormatting sqref="K27:K29">
    <cfRule type="cellIs" dxfId="2857" priority="2260" operator="equal">
      <formula>"HIDE-NO VAR"</formula>
    </cfRule>
  </conditionalFormatting>
  <conditionalFormatting sqref="K27:K29">
    <cfRule type="cellIs" dxfId="2856" priority="2259" operator="equal">
      <formula>"NO VAR"</formula>
    </cfRule>
  </conditionalFormatting>
  <conditionalFormatting sqref="K27:K29">
    <cfRule type="cellIs" dxfId="2855" priority="2258" operator="equal">
      <formula>"HIDE-NO VAR"</formula>
    </cfRule>
  </conditionalFormatting>
  <conditionalFormatting sqref="K27:K29">
    <cfRule type="cellIs" dxfId="2854" priority="2257" operator="equal">
      <formula>"NO VAR"</formula>
    </cfRule>
  </conditionalFormatting>
  <conditionalFormatting sqref="K27:K29">
    <cfRule type="cellIs" dxfId="2853" priority="2256" operator="equal">
      <formula>"HIDE-NO VAR"</formula>
    </cfRule>
  </conditionalFormatting>
  <conditionalFormatting sqref="K27:K29">
    <cfRule type="cellIs" dxfId="2852" priority="2255" operator="equal">
      <formula>"NO VAR"</formula>
    </cfRule>
  </conditionalFormatting>
  <conditionalFormatting sqref="K27:K29">
    <cfRule type="cellIs" dxfId="2851" priority="2254" operator="equal">
      <formula>"NO VAR"</formula>
    </cfRule>
  </conditionalFormatting>
  <conditionalFormatting sqref="K27:K29">
    <cfRule type="cellIs" dxfId="2850" priority="2253" operator="equal">
      <formula>"HIDE-NO VAR"</formula>
    </cfRule>
  </conditionalFormatting>
  <conditionalFormatting sqref="K27:K29">
    <cfRule type="cellIs" dxfId="2849" priority="2252" operator="equal">
      <formula>"NO VAR"</formula>
    </cfRule>
  </conditionalFormatting>
  <conditionalFormatting sqref="K27:K29">
    <cfRule type="cellIs" dxfId="2848" priority="2251" operator="equal">
      <formula>"NO VAR"</formula>
    </cfRule>
  </conditionalFormatting>
  <conditionalFormatting sqref="K27:K29">
    <cfRule type="cellIs" dxfId="2847" priority="2250" operator="equal">
      <formula>"HIDE-NO VAR"</formula>
    </cfRule>
  </conditionalFormatting>
  <conditionalFormatting sqref="K27:K29">
    <cfRule type="cellIs" dxfId="2846" priority="2249" operator="equal">
      <formula>"NO VAR"</formula>
    </cfRule>
  </conditionalFormatting>
  <conditionalFormatting sqref="K27:K29">
    <cfRule type="cellIs" dxfId="2845" priority="2248" operator="equal">
      <formula>"NO VAR"</formula>
    </cfRule>
  </conditionalFormatting>
  <conditionalFormatting sqref="K27:K29">
    <cfRule type="cellIs" dxfId="2844" priority="2247" operator="equal">
      <formula>"HIDE-NO VAR"</formula>
    </cfRule>
  </conditionalFormatting>
  <conditionalFormatting sqref="K27:K29">
    <cfRule type="cellIs" dxfId="2843" priority="2246" operator="equal">
      <formula>"NO VAR"</formula>
    </cfRule>
  </conditionalFormatting>
  <conditionalFormatting sqref="K27:K29">
    <cfRule type="cellIs" dxfId="2842" priority="2245" operator="equal">
      <formula>"NO VAR"</formula>
    </cfRule>
  </conditionalFormatting>
  <conditionalFormatting sqref="K27:K29">
    <cfRule type="cellIs" dxfId="2841" priority="2244" operator="equal">
      <formula>"HIDE-NO VAR"</formula>
    </cfRule>
  </conditionalFormatting>
  <conditionalFormatting sqref="K27:K29">
    <cfRule type="cellIs" dxfId="2840" priority="2243" operator="equal">
      <formula>"NO VAR"</formula>
    </cfRule>
  </conditionalFormatting>
  <conditionalFormatting sqref="K27:K29">
    <cfRule type="cellIs" dxfId="2839" priority="2242" operator="equal">
      <formula>"NO VAR"</formula>
    </cfRule>
  </conditionalFormatting>
  <conditionalFormatting sqref="K27:K29">
    <cfRule type="cellIs" dxfId="2838" priority="2241" operator="equal">
      <formula>"HIDE-NO VAR"</formula>
    </cfRule>
  </conditionalFormatting>
  <conditionalFormatting sqref="K27:K29">
    <cfRule type="cellIs" dxfId="2837" priority="2240" operator="equal">
      <formula>"NO VAR"</formula>
    </cfRule>
  </conditionalFormatting>
  <conditionalFormatting sqref="K27:K29">
    <cfRule type="cellIs" dxfId="2836" priority="2239" operator="equal">
      <formula>"NO VAR"</formula>
    </cfRule>
  </conditionalFormatting>
  <conditionalFormatting sqref="K27:K29">
    <cfRule type="cellIs" dxfId="2835" priority="2238" operator="equal">
      <formula>"HIDE-NO VAR"</formula>
    </cfRule>
  </conditionalFormatting>
  <conditionalFormatting sqref="K27:K29">
    <cfRule type="cellIs" dxfId="2834" priority="2237" operator="equal">
      <formula>"NO VAR"</formula>
    </cfRule>
  </conditionalFormatting>
  <conditionalFormatting sqref="K27:K29">
    <cfRule type="cellIs" dxfId="2833" priority="2236" operator="equal">
      <formula>"NO VAR"</formula>
    </cfRule>
  </conditionalFormatting>
  <conditionalFormatting sqref="K27:K29">
    <cfRule type="cellIs" dxfId="2832" priority="2235" operator="equal">
      <formula>"HIDE-NO VAR"</formula>
    </cfRule>
  </conditionalFormatting>
  <conditionalFormatting sqref="K27:K29">
    <cfRule type="cellIs" dxfId="2831" priority="2234" operator="equal">
      <formula>"NO VAR"</formula>
    </cfRule>
  </conditionalFormatting>
  <conditionalFormatting sqref="K27:K29">
    <cfRule type="cellIs" dxfId="2830" priority="2233" operator="equal">
      <formula>"NO VAR"</formula>
    </cfRule>
  </conditionalFormatting>
  <conditionalFormatting sqref="K27:K29">
    <cfRule type="cellIs" dxfId="2829" priority="2232" operator="equal">
      <formula>"HIDE-NO VAR"</formula>
    </cfRule>
  </conditionalFormatting>
  <conditionalFormatting sqref="K27:K29">
    <cfRule type="cellIs" dxfId="2828" priority="2231" operator="equal">
      <formula>"NO VAR"</formula>
    </cfRule>
  </conditionalFormatting>
  <conditionalFormatting sqref="K27:K29">
    <cfRule type="cellIs" dxfId="2827" priority="2230" operator="equal">
      <formula>"NO VAR"</formula>
    </cfRule>
  </conditionalFormatting>
  <conditionalFormatting sqref="K27:K29">
    <cfRule type="cellIs" dxfId="2826" priority="2229" operator="equal">
      <formula>"HIDE-NO VAR"</formula>
    </cfRule>
  </conditionalFormatting>
  <conditionalFormatting sqref="K27:K29">
    <cfRule type="cellIs" dxfId="2825" priority="2228" operator="equal">
      <formula>"NO VAR"</formula>
    </cfRule>
  </conditionalFormatting>
  <conditionalFormatting sqref="K27:K29">
    <cfRule type="cellIs" dxfId="2824" priority="2227" operator="equal">
      <formula>"NO VAR"</formula>
    </cfRule>
  </conditionalFormatting>
  <conditionalFormatting sqref="K27:K29">
    <cfRule type="cellIs" dxfId="2823" priority="2226" operator="equal">
      <formula>"HIDE-NO VAR"</formula>
    </cfRule>
  </conditionalFormatting>
  <conditionalFormatting sqref="K27:K29">
    <cfRule type="cellIs" dxfId="2822" priority="2225" operator="equal">
      <formula>"NO VAR"</formula>
    </cfRule>
  </conditionalFormatting>
  <conditionalFormatting sqref="K27:K29">
    <cfRule type="cellIs" dxfId="2821" priority="2224" operator="equal">
      <formula>"NO VAR"</formula>
    </cfRule>
  </conditionalFormatting>
  <conditionalFormatting sqref="K27:K29">
    <cfRule type="cellIs" dxfId="2820" priority="2223" operator="equal">
      <formula>"INCORRECT LINE BEING PICKED UP"</formula>
    </cfRule>
  </conditionalFormatting>
  <conditionalFormatting sqref="B30">
    <cfRule type="cellIs" dxfId="2819" priority="2222" operator="equal">
      <formula>"HIDE "</formula>
    </cfRule>
  </conditionalFormatting>
  <conditionalFormatting sqref="B31:B38">
    <cfRule type="cellIs" dxfId="2818" priority="2220" operator="equal">
      <formula>"HIDE "</formula>
    </cfRule>
  </conditionalFormatting>
  <conditionalFormatting sqref="J30:J38">
    <cfRule type="cellIs" dxfId="2817" priority="2218" operator="equal">
      <formula>"NO VAR"</formula>
    </cfRule>
  </conditionalFormatting>
  <conditionalFormatting sqref="J30:J38">
    <cfRule type="cellIs" dxfId="2816" priority="2217" operator="equal">
      <formula>"HIDE-NO VAR"</formula>
    </cfRule>
  </conditionalFormatting>
  <conditionalFormatting sqref="J30:J38">
    <cfRule type="cellIs" dxfId="2815" priority="2216" operator="equal">
      <formula>"ERROR "</formula>
    </cfRule>
  </conditionalFormatting>
  <conditionalFormatting sqref="J30:J38">
    <cfRule type="cellIs" dxfId="2814" priority="2215" operator="equal">
      <formula>"HIDE-NO VAR"</formula>
    </cfRule>
  </conditionalFormatting>
  <conditionalFormatting sqref="J30:J38">
    <cfRule type="cellIs" dxfId="2813" priority="2214" operator="equal">
      <formula>"HIDE-NO VAR"</formula>
    </cfRule>
  </conditionalFormatting>
  <conditionalFormatting sqref="J30:J38">
    <cfRule type="cellIs" dxfId="2812" priority="2213" operator="equal">
      <formula>"NO VAR"</formula>
    </cfRule>
  </conditionalFormatting>
  <conditionalFormatting sqref="J30:J38">
    <cfRule type="cellIs" dxfId="2811" priority="2212" operator="equal">
      <formula>"HIDE-NO VAR"</formula>
    </cfRule>
  </conditionalFormatting>
  <conditionalFormatting sqref="J30:J38">
    <cfRule type="cellIs" dxfId="2810" priority="2211" operator="equal">
      <formula>"NO VAR"</formula>
    </cfRule>
  </conditionalFormatting>
  <conditionalFormatting sqref="J30:J38">
    <cfRule type="cellIs" dxfId="2809" priority="2210" operator="equal">
      <formula>"HIDE-NO VAR"</formula>
    </cfRule>
  </conditionalFormatting>
  <conditionalFormatting sqref="J30:J38">
    <cfRule type="cellIs" dxfId="2808" priority="2209" operator="equal">
      <formula>"NO VAR"</formula>
    </cfRule>
  </conditionalFormatting>
  <conditionalFormatting sqref="J30:J38">
    <cfRule type="cellIs" dxfId="2807" priority="2208" operator="equal">
      <formula>"NO VAR"</formula>
    </cfRule>
  </conditionalFormatting>
  <conditionalFormatting sqref="J30:J38">
    <cfRule type="cellIs" dxfId="2806" priority="2207" operator="equal">
      <formula>"HIDE-NO VAR"</formula>
    </cfRule>
  </conditionalFormatting>
  <conditionalFormatting sqref="J30:J38">
    <cfRule type="cellIs" dxfId="2805" priority="2206" operator="equal">
      <formula>"NO VAR"</formula>
    </cfRule>
  </conditionalFormatting>
  <conditionalFormatting sqref="J30:J38">
    <cfRule type="cellIs" dxfId="2804" priority="2205" operator="equal">
      <formula>"NO VAR"</formula>
    </cfRule>
  </conditionalFormatting>
  <conditionalFormatting sqref="J30:J38">
    <cfRule type="cellIs" dxfId="2803" priority="2204" operator="equal">
      <formula>"HIDE-NO VAR"</formula>
    </cfRule>
  </conditionalFormatting>
  <conditionalFormatting sqref="J30:J38">
    <cfRule type="cellIs" dxfId="2802" priority="2203" operator="equal">
      <formula>"NO VAR"</formula>
    </cfRule>
  </conditionalFormatting>
  <conditionalFormatting sqref="J30:J38">
    <cfRule type="cellIs" dxfId="2801" priority="2202" operator="equal">
      <formula>"NO VAR"</formula>
    </cfRule>
  </conditionalFormatting>
  <conditionalFormatting sqref="J30:J38">
    <cfRule type="cellIs" dxfId="2800" priority="2201" operator="equal">
      <formula>"HIDE-NO VAR"</formula>
    </cfRule>
  </conditionalFormatting>
  <conditionalFormatting sqref="J30:J38">
    <cfRule type="cellIs" dxfId="2799" priority="2200" operator="equal">
      <formula>"NO VAR"</formula>
    </cfRule>
  </conditionalFormatting>
  <conditionalFormatting sqref="J30:J38">
    <cfRule type="cellIs" dxfId="2798" priority="2199" operator="equal">
      <formula>"NO VAR"</formula>
    </cfRule>
  </conditionalFormatting>
  <conditionalFormatting sqref="J30:J38">
    <cfRule type="cellIs" dxfId="2797" priority="2198" operator="equal">
      <formula>"HIDE-NO VAR"</formula>
    </cfRule>
  </conditionalFormatting>
  <conditionalFormatting sqref="J30:J38">
    <cfRule type="cellIs" dxfId="2796" priority="2197" operator="equal">
      <formula>"NO VAR"</formula>
    </cfRule>
  </conditionalFormatting>
  <conditionalFormatting sqref="J30:J38">
    <cfRule type="cellIs" dxfId="2795" priority="2196" operator="equal">
      <formula>"NO VAR"</formula>
    </cfRule>
  </conditionalFormatting>
  <conditionalFormatting sqref="J30:J38">
    <cfRule type="cellIs" dxfId="2794" priority="2195" operator="equal">
      <formula>"HIDE-NO VAR"</formula>
    </cfRule>
  </conditionalFormatting>
  <conditionalFormatting sqref="J30:J38">
    <cfRule type="cellIs" dxfId="2793" priority="2194" operator="equal">
      <formula>"NO VAR"</formula>
    </cfRule>
  </conditionalFormatting>
  <conditionalFormatting sqref="J30:J38">
    <cfRule type="cellIs" dxfId="2792" priority="2193" operator="equal">
      <formula>"NO VAR"</formula>
    </cfRule>
  </conditionalFormatting>
  <conditionalFormatting sqref="J30:J38">
    <cfRule type="cellIs" dxfId="2791" priority="2192" operator="equal">
      <formula>"HIDE-NO VAR"</formula>
    </cfRule>
  </conditionalFormatting>
  <conditionalFormatting sqref="J30:J38">
    <cfRule type="cellIs" dxfId="2790" priority="2191" operator="equal">
      <formula>"NO VAR"</formula>
    </cfRule>
  </conditionalFormatting>
  <conditionalFormatting sqref="J30:J38">
    <cfRule type="cellIs" dxfId="2789" priority="2190" operator="equal">
      <formula>"NO VAR"</formula>
    </cfRule>
  </conditionalFormatting>
  <conditionalFormatting sqref="J30:J38">
    <cfRule type="cellIs" dxfId="2788" priority="2189" operator="equal">
      <formula>"HIDE-NO VAR"</formula>
    </cfRule>
  </conditionalFormatting>
  <conditionalFormatting sqref="J30:J38">
    <cfRule type="cellIs" dxfId="2787" priority="2188" operator="equal">
      <formula>"NO VAR"</formula>
    </cfRule>
  </conditionalFormatting>
  <conditionalFormatting sqref="J30:J38">
    <cfRule type="cellIs" dxfId="2786" priority="2187" operator="equal">
      <formula>"NO VAR"</formula>
    </cfRule>
  </conditionalFormatting>
  <conditionalFormatting sqref="K30:K38">
    <cfRule type="cellIs" dxfId="2785" priority="2186" operator="equal">
      <formula>"NO VAR"</formula>
    </cfRule>
  </conditionalFormatting>
  <conditionalFormatting sqref="K30:K38">
    <cfRule type="cellIs" dxfId="2784" priority="2185" operator="equal">
      <formula>"HIDE-NO VAR"</formula>
    </cfRule>
  </conditionalFormatting>
  <conditionalFormatting sqref="K30:K38">
    <cfRule type="cellIs" dxfId="2783" priority="2184" operator="equal">
      <formula>"ERROR "</formula>
    </cfRule>
  </conditionalFormatting>
  <conditionalFormatting sqref="K30:K38">
    <cfRule type="cellIs" dxfId="2782" priority="2183" operator="equal">
      <formula>"HIDE-NO VAR"</formula>
    </cfRule>
  </conditionalFormatting>
  <conditionalFormatting sqref="K30:K38">
    <cfRule type="cellIs" dxfId="2781" priority="2182" operator="equal">
      <formula>"HIDE-NO VAR"</formula>
    </cfRule>
  </conditionalFormatting>
  <conditionalFormatting sqref="K30:K38">
    <cfRule type="cellIs" dxfId="2780" priority="2181" operator="equal">
      <formula>"NO VAR"</formula>
    </cfRule>
  </conditionalFormatting>
  <conditionalFormatting sqref="K30:K38">
    <cfRule type="cellIs" dxfId="2779" priority="2180" operator="equal">
      <formula>"HIDE-NO VAR"</formula>
    </cfRule>
  </conditionalFormatting>
  <conditionalFormatting sqref="K30:K38">
    <cfRule type="cellIs" dxfId="2778" priority="2179" operator="equal">
      <formula>"NO VAR"</formula>
    </cfRule>
  </conditionalFormatting>
  <conditionalFormatting sqref="K30:K38">
    <cfRule type="cellIs" dxfId="2777" priority="2178" operator="equal">
      <formula>"HIDE-NO VAR"</formula>
    </cfRule>
  </conditionalFormatting>
  <conditionalFormatting sqref="K30:K38">
    <cfRule type="cellIs" dxfId="2776" priority="2177" operator="equal">
      <formula>"NO VAR"</formula>
    </cfRule>
  </conditionalFormatting>
  <conditionalFormatting sqref="K30:K38">
    <cfRule type="cellIs" dxfId="2775" priority="2176" operator="equal">
      <formula>"NO VAR"</formula>
    </cfRule>
  </conditionalFormatting>
  <conditionalFormatting sqref="K30:K38">
    <cfRule type="cellIs" dxfId="2774" priority="2175" operator="equal">
      <formula>"HIDE-NO VAR"</formula>
    </cfRule>
  </conditionalFormatting>
  <conditionalFormatting sqref="K30:K38">
    <cfRule type="cellIs" dxfId="2773" priority="2174" operator="equal">
      <formula>"NO VAR"</formula>
    </cfRule>
  </conditionalFormatting>
  <conditionalFormatting sqref="K30:K38">
    <cfRule type="cellIs" dxfId="2772" priority="2173" operator="equal">
      <formula>"NO VAR"</formula>
    </cfRule>
  </conditionalFormatting>
  <conditionalFormatting sqref="K30:K38">
    <cfRule type="cellIs" dxfId="2771" priority="2172" operator="equal">
      <formula>"HIDE-NO VAR"</formula>
    </cfRule>
  </conditionalFormatting>
  <conditionalFormatting sqref="K30:K38">
    <cfRule type="cellIs" dxfId="2770" priority="2171" operator="equal">
      <formula>"NO VAR"</formula>
    </cfRule>
  </conditionalFormatting>
  <conditionalFormatting sqref="K30:K38">
    <cfRule type="cellIs" dxfId="2769" priority="2170" operator="equal">
      <formula>"NO VAR"</formula>
    </cfRule>
  </conditionalFormatting>
  <conditionalFormatting sqref="K30:K38">
    <cfRule type="cellIs" dxfId="2768" priority="2169" operator="equal">
      <formula>"HIDE-NO VAR"</formula>
    </cfRule>
  </conditionalFormatting>
  <conditionalFormatting sqref="K30:K38">
    <cfRule type="cellIs" dxfId="2767" priority="2168" operator="equal">
      <formula>"NO VAR"</formula>
    </cfRule>
  </conditionalFormatting>
  <conditionalFormatting sqref="K30:K38">
    <cfRule type="cellIs" dxfId="2766" priority="2167" operator="equal">
      <formula>"NO VAR"</formula>
    </cfRule>
  </conditionalFormatting>
  <conditionalFormatting sqref="K30:K38">
    <cfRule type="cellIs" dxfId="2765" priority="2166" operator="equal">
      <formula>"HIDE-NO VAR"</formula>
    </cfRule>
  </conditionalFormatting>
  <conditionalFormatting sqref="K30:K38">
    <cfRule type="cellIs" dxfId="2764" priority="2165" operator="equal">
      <formula>"NO VAR"</formula>
    </cfRule>
  </conditionalFormatting>
  <conditionalFormatting sqref="K30:K38">
    <cfRule type="cellIs" dxfId="2763" priority="2164" operator="equal">
      <formula>"NO VAR"</formula>
    </cfRule>
  </conditionalFormatting>
  <conditionalFormatting sqref="K30:K38">
    <cfRule type="cellIs" dxfId="2762" priority="2163" operator="equal">
      <formula>"HIDE-NO VAR"</formula>
    </cfRule>
  </conditionalFormatting>
  <conditionalFormatting sqref="K30:K38">
    <cfRule type="cellIs" dxfId="2761" priority="2162" operator="equal">
      <formula>"NO VAR"</formula>
    </cfRule>
  </conditionalFormatting>
  <conditionalFormatting sqref="K30:K38">
    <cfRule type="cellIs" dxfId="2760" priority="2161" operator="equal">
      <formula>"NO VAR"</formula>
    </cfRule>
  </conditionalFormatting>
  <conditionalFormatting sqref="K30:K38">
    <cfRule type="cellIs" dxfId="2759" priority="2160" operator="equal">
      <formula>"HIDE-NO VAR"</formula>
    </cfRule>
  </conditionalFormatting>
  <conditionalFormatting sqref="K30:K38">
    <cfRule type="cellIs" dxfId="2758" priority="2159" operator="equal">
      <formula>"NO VAR"</formula>
    </cfRule>
  </conditionalFormatting>
  <conditionalFormatting sqref="K30:K38">
    <cfRule type="cellIs" dxfId="2757" priority="2158" operator="equal">
      <formula>"NO VAR"</formula>
    </cfRule>
  </conditionalFormatting>
  <conditionalFormatting sqref="K30:K38">
    <cfRule type="cellIs" dxfId="2756" priority="2157" operator="equal">
      <formula>"HIDE-NO VAR"</formula>
    </cfRule>
  </conditionalFormatting>
  <conditionalFormatting sqref="K30:K38">
    <cfRule type="cellIs" dxfId="2755" priority="2156" operator="equal">
      <formula>"NO VAR"</formula>
    </cfRule>
  </conditionalFormatting>
  <conditionalFormatting sqref="K30:K38">
    <cfRule type="cellIs" dxfId="2754" priority="2155" operator="equal">
      <formula>"NO VAR"</formula>
    </cfRule>
  </conditionalFormatting>
  <conditionalFormatting sqref="K30:K38">
    <cfRule type="cellIs" dxfId="2753" priority="2154" operator="equal">
      <formula>"HIDE-NO VAR"</formula>
    </cfRule>
  </conditionalFormatting>
  <conditionalFormatting sqref="K30:K38">
    <cfRule type="cellIs" dxfId="2752" priority="2153" operator="equal">
      <formula>"NO VAR"</formula>
    </cfRule>
  </conditionalFormatting>
  <conditionalFormatting sqref="K30:K38">
    <cfRule type="cellIs" dxfId="2751" priority="2152" operator="equal">
      <formula>"NO VAR"</formula>
    </cfRule>
  </conditionalFormatting>
  <conditionalFormatting sqref="K30:K38">
    <cfRule type="cellIs" dxfId="2750" priority="2151" operator="equal">
      <formula>"HIDE-NO VAR"</formula>
    </cfRule>
  </conditionalFormatting>
  <conditionalFormatting sqref="K30:K38">
    <cfRule type="cellIs" dxfId="2749" priority="2150" operator="equal">
      <formula>"NO VAR"</formula>
    </cfRule>
  </conditionalFormatting>
  <conditionalFormatting sqref="K30:K38">
    <cfRule type="cellIs" dxfId="2748" priority="2149" operator="equal">
      <formula>"NO VAR"</formula>
    </cfRule>
  </conditionalFormatting>
  <conditionalFormatting sqref="K30:K38">
    <cfRule type="cellIs" dxfId="2747" priority="2148" operator="equal">
      <formula>"HIDE-NO VAR"</formula>
    </cfRule>
  </conditionalFormatting>
  <conditionalFormatting sqref="K30:K38">
    <cfRule type="cellIs" dxfId="2746" priority="2147" operator="equal">
      <formula>"NO VAR"</formula>
    </cfRule>
  </conditionalFormatting>
  <conditionalFormatting sqref="K30:K38">
    <cfRule type="cellIs" dxfId="2745" priority="2146" operator="equal">
      <formula>"NO VAR"</formula>
    </cfRule>
  </conditionalFormatting>
  <conditionalFormatting sqref="K30:K38">
    <cfRule type="cellIs" dxfId="2744" priority="2145" operator="equal">
      <formula>"INCORRECT LINE BEING PICKED UP"</formula>
    </cfRule>
  </conditionalFormatting>
  <conditionalFormatting sqref="B39">
    <cfRule type="cellIs" dxfId="2743" priority="2144" operator="equal">
      <formula>"HIDE "</formula>
    </cfRule>
  </conditionalFormatting>
  <conditionalFormatting sqref="B40">
    <cfRule type="cellIs" dxfId="2742" priority="2142" operator="equal">
      <formula>"HIDE "</formula>
    </cfRule>
  </conditionalFormatting>
  <conditionalFormatting sqref="B41:B42">
    <cfRule type="cellIs" dxfId="2741" priority="2140" operator="equal">
      <formula>"HIDE "</formula>
    </cfRule>
  </conditionalFormatting>
  <conditionalFormatting sqref="J39">
    <cfRule type="cellIs" dxfId="2740" priority="2138" operator="equal">
      <formula>"NO VAR"</formula>
    </cfRule>
  </conditionalFormatting>
  <conditionalFormatting sqref="J39">
    <cfRule type="cellIs" dxfId="2739" priority="2137" operator="equal">
      <formula>"HIDE-NO VAR"</formula>
    </cfRule>
  </conditionalFormatting>
  <conditionalFormatting sqref="J39">
    <cfRule type="cellIs" dxfId="2738" priority="2136" operator="equal">
      <formula>"ERROR "</formula>
    </cfRule>
  </conditionalFormatting>
  <conditionalFormatting sqref="J39">
    <cfRule type="cellIs" dxfId="2737" priority="2135" operator="equal">
      <formula>"HIDE-NO VAR"</formula>
    </cfRule>
  </conditionalFormatting>
  <conditionalFormatting sqref="J39">
    <cfRule type="cellIs" dxfId="2736" priority="2134" operator="equal">
      <formula>"HIDE-NO VAR"</formula>
    </cfRule>
  </conditionalFormatting>
  <conditionalFormatting sqref="J39">
    <cfRule type="cellIs" dxfId="2735" priority="2133" operator="equal">
      <formula>"NO VAR"</formula>
    </cfRule>
  </conditionalFormatting>
  <conditionalFormatting sqref="J39">
    <cfRule type="cellIs" dxfId="2734" priority="2132" operator="equal">
      <formula>"HIDE-NO VAR"</formula>
    </cfRule>
  </conditionalFormatting>
  <conditionalFormatting sqref="J39">
    <cfRule type="cellIs" dxfId="2733" priority="2131" operator="equal">
      <formula>"NO VAR"</formula>
    </cfRule>
  </conditionalFormatting>
  <conditionalFormatting sqref="J39">
    <cfRule type="cellIs" dxfId="2732" priority="2130" operator="equal">
      <formula>"HIDE-NO VAR"</formula>
    </cfRule>
  </conditionalFormatting>
  <conditionalFormatting sqref="J39">
    <cfRule type="cellIs" dxfId="2731" priority="2129" operator="equal">
      <formula>"NO VAR"</formula>
    </cfRule>
  </conditionalFormatting>
  <conditionalFormatting sqref="J39">
    <cfRule type="cellIs" dxfId="2730" priority="2128" operator="equal">
      <formula>"NO VAR"</formula>
    </cfRule>
  </conditionalFormatting>
  <conditionalFormatting sqref="J39">
    <cfRule type="cellIs" dxfId="2729" priority="2127" operator="equal">
      <formula>"HIDE-NO VAR"</formula>
    </cfRule>
  </conditionalFormatting>
  <conditionalFormatting sqref="J39">
    <cfRule type="cellIs" dxfId="2728" priority="2126" operator="equal">
      <formula>"NO VAR"</formula>
    </cfRule>
  </conditionalFormatting>
  <conditionalFormatting sqref="J39">
    <cfRule type="cellIs" dxfId="2727" priority="2125" operator="equal">
      <formula>"NO VAR"</formula>
    </cfRule>
  </conditionalFormatting>
  <conditionalFormatting sqref="J39">
    <cfRule type="cellIs" dxfId="2726" priority="2124" operator="equal">
      <formula>"HIDE-NO VAR"</formula>
    </cfRule>
  </conditionalFormatting>
  <conditionalFormatting sqref="J39">
    <cfRule type="cellIs" dxfId="2725" priority="2123" operator="equal">
      <formula>"NO VAR"</formula>
    </cfRule>
  </conditionalFormatting>
  <conditionalFormatting sqref="J39">
    <cfRule type="cellIs" dxfId="2724" priority="2122" operator="equal">
      <formula>"NO VAR"</formula>
    </cfRule>
  </conditionalFormatting>
  <conditionalFormatting sqref="J39">
    <cfRule type="cellIs" dxfId="2723" priority="2121" operator="equal">
      <formula>"HIDE-NO VAR"</formula>
    </cfRule>
  </conditionalFormatting>
  <conditionalFormatting sqref="J39">
    <cfRule type="cellIs" dxfId="2722" priority="2120" operator="equal">
      <formula>"NO VAR"</formula>
    </cfRule>
  </conditionalFormatting>
  <conditionalFormatting sqref="J39">
    <cfRule type="cellIs" dxfId="2721" priority="2119" operator="equal">
      <formula>"NO VAR"</formula>
    </cfRule>
  </conditionalFormatting>
  <conditionalFormatting sqref="J39">
    <cfRule type="cellIs" dxfId="2720" priority="2118" operator="equal">
      <formula>"HIDE-NO VAR"</formula>
    </cfRule>
  </conditionalFormatting>
  <conditionalFormatting sqref="J39">
    <cfRule type="cellIs" dxfId="2719" priority="2117" operator="equal">
      <formula>"NO VAR"</formula>
    </cfRule>
  </conditionalFormatting>
  <conditionalFormatting sqref="J39">
    <cfRule type="cellIs" dxfId="2718" priority="2116" operator="equal">
      <formula>"NO VAR"</formula>
    </cfRule>
  </conditionalFormatting>
  <conditionalFormatting sqref="J39">
    <cfRule type="cellIs" dxfId="2717" priority="2115" operator="equal">
      <formula>"HIDE-NO VAR"</formula>
    </cfRule>
  </conditionalFormatting>
  <conditionalFormatting sqref="J39">
    <cfRule type="cellIs" dxfId="2716" priority="2114" operator="equal">
      <formula>"NO VAR"</formula>
    </cfRule>
  </conditionalFormatting>
  <conditionalFormatting sqref="J39">
    <cfRule type="cellIs" dxfId="2715" priority="2113" operator="equal">
      <formula>"NO VAR"</formula>
    </cfRule>
  </conditionalFormatting>
  <conditionalFormatting sqref="J39">
    <cfRule type="cellIs" dxfId="2714" priority="2112" operator="equal">
      <formula>"HIDE-NO VAR"</formula>
    </cfRule>
  </conditionalFormatting>
  <conditionalFormatting sqref="J39">
    <cfRule type="cellIs" dxfId="2713" priority="2111" operator="equal">
      <formula>"NO VAR"</formula>
    </cfRule>
  </conditionalFormatting>
  <conditionalFormatting sqref="J39">
    <cfRule type="cellIs" dxfId="2712" priority="2110" operator="equal">
      <formula>"NO VAR"</formula>
    </cfRule>
  </conditionalFormatting>
  <conditionalFormatting sqref="J39">
    <cfRule type="cellIs" dxfId="2711" priority="2109" operator="equal">
      <formula>"HIDE-NO VAR"</formula>
    </cfRule>
  </conditionalFormatting>
  <conditionalFormatting sqref="J39">
    <cfRule type="cellIs" dxfId="2710" priority="2108" operator="equal">
      <formula>"NO VAR"</formula>
    </cfRule>
  </conditionalFormatting>
  <conditionalFormatting sqref="J39">
    <cfRule type="cellIs" dxfId="2709" priority="2107" operator="equal">
      <formula>"NO VAR"</formula>
    </cfRule>
  </conditionalFormatting>
  <conditionalFormatting sqref="K39">
    <cfRule type="cellIs" dxfId="2708" priority="2106" operator="equal">
      <formula>"NO VAR"</formula>
    </cfRule>
  </conditionalFormatting>
  <conditionalFormatting sqref="K39">
    <cfRule type="cellIs" dxfId="2707" priority="2105" operator="equal">
      <formula>"HIDE-NO VAR"</formula>
    </cfRule>
  </conditionalFormatting>
  <conditionalFormatting sqref="K39">
    <cfRule type="cellIs" dxfId="2706" priority="2104" operator="equal">
      <formula>"ERROR "</formula>
    </cfRule>
  </conditionalFormatting>
  <conditionalFormatting sqref="K39">
    <cfRule type="cellIs" dxfId="2705" priority="2103" operator="equal">
      <formula>"HIDE-NO VAR"</formula>
    </cfRule>
  </conditionalFormatting>
  <conditionalFormatting sqref="K39">
    <cfRule type="cellIs" dxfId="2704" priority="2102" operator="equal">
      <formula>"HIDE-NO VAR"</formula>
    </cfRule>
  </conditionalFormatting>
  <conditionalFormatting sqref="K39">
    <cfRule type="cellIs" dxfId="2703" priority="2101" operator="equal">
      <formula>"NO VAR"</formula>
    </cfRule>
  </conditionalFormatting>
  <conditionalFormatting sqref="K39">
    <cfRule type="cellIs" dxfId="2702" priority="2100" operator="equal">
      <formula>"HIDE-NO VAR"</formula>
    </cfRule>
  </conditionalFormatting>
  <conditionalFormatting sqref="K39">
    <cfRule type="cellIs" dxfId="2701" priority="2099" operator="equal">
      <formula>"NO VAR"</formula>
    </cfRule>
  </conditionalFormatting>
  <conditionalFormatting sqref="K39">
    <cfRule type="cellIs" dxfId="2700" priority="2098" operator="equal">
      <formula>"HIDE-NO VAR"</formula>
    </cfRule>
  </conditionalFormatting>
  <conditionalFormatting sqref="K39">
    <cfRule type="cellIs" dxfId="2699" priority="2097" operator="equal">
      <formula>"NO VAR"</formula>
    </cfRule>
  </conditionalFormatting>
  <conditionalFormatting sqref="K39">
    <cfRule type="cellIs" dxfId="2698" priority="2096" operator="equal">
      <formula>"NO VAR"</formula>
    </cfRule>
  </conditionalFormatting>
  <conditionalFormatting sqref="K39">
    <cfRule type="cellIs" dxfId="2697" priority="2095" operator="equal">
      <formula>"HIDE-NO VAR"</formula>
    </cfRule>
  </conditionalFormatting>
  <conditionalFormatting sqref="K39">
    <cfRule type="cellIs" dxfId="2696" priority="2094" operator="equal">
      <formula>"NO VAR"</formula>
    </cfRule>
  </conditionalFormatting>
  <conditionalFormatting sqref="K39">
    <cfRule type="cellIs" dxfId="2695" priority="2093" operator="equal">
      <formula>"NO VAR"</formula>
    </cfRule>
  </conditionalFormatting>
  <conditionalFormatting sqref="K39">
    <cfRule type="cellIs" dxfId="2694" priority="2092" operator="equal">
      <formula>"HIDE-NO VAR"</formula>
    </cfRule>
  </conditionalFormatting>
  <conditionalFormatting sqref="K39">
    <cfRule type="cellIs" dxfId="2693" priority="2091" operator="equal">
      <formula>"NO VAR"</formula>
    </cfRule>
  </conditionalFormatting>
  <conditionalFormatting sqref="K39">
    <cfRule type="cellIs" dxfId="2692" priority="2090" operator="equal">
      <formula>"NO VAR"</formula>
    </cfRule>
  </conditionalFormatting>
  <conditionalFormatting sqref="K39">
    <cfRule type="cellIs" dxfId="2691" priority="2089" operator="equal">
      <formula>"HIDE-NO VAR"</formula>
    </cfRule>
  </conditionalFormatting>
  <conditionalFormatting sqref="K39">
    <cfRule type="cellIs" dxfId="2690" priority="2088" operator="equal">
      <formula>"NO VAR"</formula>
    </cfRule>
  </conditionalFormatting>
  <conditionalFormatting sqref="K39">
    <cfRule type="cellIs" dxfId="2689" priority="2087" operator="equal">
      <formula>"NO VAR"</formula>
    </cfRule>
  </conditionalFormatting>
  <conditionalFormatting sqref="K39">
    <cfRule type="cellIs" dxfId="2688" priority="2086" operator="equal">
      <formula>"HIDE-NO VAR"</formula>
    </cfRule>
  </conditionalFormatting>
  <conditionalFormatting sqref="K39">
    <cfRule type="cellIs" dxfId="2687" priority="2085" operator="equal">
      <formula>"NO VAR"</formula>
    </cfRule>
  </conditionalFormatting>
  <conditionalFormatting sqref="K39">
    <cfRule type="cellIs" dxfId="2686" priority="2084" operator="equal">
      <formula>"NO VAR"</formula>
    </cfRule>
  </conditionalFormatting>
  <conditionalFormatting sqref="K39">
    <cfRule type="cellIs" dxfId="2685" priority="2083" operator="equal">
      <formula>"HIDE-NO VAR"</formula>
    </cfRule>
  </conditionalFormatting>
  <conditionalFormatting sqref="K39">
    <cfRule type="cellIs" dxfId="2684" priority="2082" operator="equal">
      <formula>"NO VAR"</formula>
    </cfRule>
  </conditionalFormatting>
  <conditionalFormatting sqref="K39">
    <cfRule type="cellIs" dxfId="2683" priority="2081" operator="equal">
      <formula>"NO VAR"</formula>
    </cfRule>
  </conditionalFormatting>
  <conditionalFormatting sqref="K39">
    <cfRule type="cellIs" dxfId="2682" priority="2080" operator="equal">
      <formula>"HIDE-NO VAR"</formula>
    </cfRule>
  </conditionalFormatting>
  <conditionalFormatting sqref="K39">
    <cfRule type="cellIs" dxfId="2681" priority="2079" operator="equal">
      <formula>"NO VAR"</formula>
    </cfRule>
  </conditionalFormatting>
  <conditionalFormatting sqref="K39">
    <cfRule type="cellIs" dxfId="2680" priority="2078" operator="equal">
      <formula>"NO VAR"</formula>
    </cfRule>
  </conditionalFormatting>
  <conditionalFormatting sqref="K39">
    <cfRule type="cellIs" dxfId="2679" priority="2077" operator="equal">
      <formula>"HIDE-NO VAR"</formula>
    </cfRule>
  </conditionalFormatting>
  <conditionalFormatting sqref="K39">
    <cfRule type="cellIs" dxfId="2678" priority="2076" operator="equal">
      <formula>"NO VAR"</formula>
    </cfRule>
  </conditionalFormatting>
  <conditionalFormatting sqref="K39">
    <cfRule type="cellIs" dxfId="2677" priority="2075" operator="equal">
      <formula>"NO VAR"</formula>
    </cfRule>
  </conditionalFormatting>
  <conditionalFormatting sqref="K39">
    <cfRule type="cellIs" dxfId="2676" priority="2074" operator="equal">
      <formula>"HIDE-NO VAR"</formula>
    </cfRule>
  </conditionalFormatting>
  <conditionalFormatting sqref="K39">
    <cfRule type="cellIs" dxfId="2675" priority="2073" operator="equal">
      <formula>"NO VAR"</formula>
    </cfRule>
  </conditionalFormatting>
  <conditionalFormatting sqref="K39">
    <cfRule type="cellIs" dxfId="2674" priority="2072" operator="equal">
      <formula>"NO VAR"</formula>
    </cfRule>
  </conditionalFormatting>
  <conditionalFormatting sqref="K39">
    <cfRule type="cellIs" dxfId="2673" priority="2071" operator="equal">
      <formula>"HIDE-NO VAR"</formula>
    </cfRule>
  </conditionalFormatting>
  <conditionalFormatting sqref="K39">
    <cfRule type="cellIs" dxfId="2672" priority="2070" operator="equal">
      <formula>"NO VAR"</formula>
    </cfRule>
  </conditionalFormatting>
  <conditionalFormatting sqref="K39">
    <cfRule type="cellIs" dxfId="2671" priority="2069" operator="equal">
      <formula>"NO VAR"</formula>
    </cfRule>
  </conditionalFormatting>
  <conditionalFormatting sqref="K39">
    <cfRule type="cellIs" dxfId="2670" priority="2068" operator="equal">
      <formula>"HIDE-NO VAR"</formula>
    </cfRule>
  </conditionalFormatting>
  <conditionalFormatting sqref="K39">
    <cfRule type="cellIs" dxfId="2669" priority="2067" operator="equal">
      <formula>"NO VAR"</formula>
    </cfRule>
  </conditionalFormatting>
  <conditionalFormatting sqref="K39">
    <cfRule type="cellIs" dxfId="2668" priority="2066" operator="equal">
      <formula>"NO VAR"</formula>
    </cfRule>
  </conditionalFormatting>
  <conditionalFormatting sqref="K39">
    <cfRule type="cellIs" dxfId="2667" priority="2065" operator="equal">
      <formula>"INCORRECT LINE BEING PICKED UP"</formula>
    </cfRule>
  </conditionalFormatting>
  <conditionalFormatting sqref="J40">
    <cfRule type="cellIs" dxfId="2666" priority="2064" operator="equal">
      <formula>"NO VAR"</formula>
    </cfRule>
  </conditionalFormatting>
  <conditionalFormatting sqref="J40">
    <cfRule type="cellIs" dxfId="2665" priority="2063" operator="equal">
      <formula>"HIDE-NO VAR"</formula>
    </cfRule>
  </conditionalFormatting>
  <conditionalFormatting sqref="J40">
    <cfRule type="cellIs" dxfId="2664" priority="2062" operator="equal">
      <formula>"ERROR "</formula>
    </cfRule>
  </conditionalFormatting>
  <conditionalFormatting sqref="J40">
    <cfRule type="cellIs" dxfId="2663" priority="2061" operator="equal">
      <formula>"HIDE-NO VAR"</formula>
    </cfRule>
  </conditionalFormatting>
  <conditionalFormatting sqref="J40">
    <cfRule type="cellIs" dxfId="2662" priority="2060" operator="equal">
      <formula>"HIDE-NO VAR"</formula>
    </cfRule>
  </conditionalFormatting>
  <conditionalFormatting sqref="J40">
    <cfRule type="cellIs" dxfId="2661" priority="2059" operator="equal">
      <formula>"NO VAR"</formula>
    </cfRule>
  </conditionalFormatting>
  <conditionalFormatting sqref="J40">
    <cfRule type="cellIs" dxfId="2660" priority="2058" operator="equal">
      <formula>"HIDE-NO VAR"</formula>
    </cfRule>
  </conditionalFormatting>
  <conditionalFormatting sqref="J40">
    <cfRule type="cellIs" dxfId="2659" priority="2057" operator="equal">
      <formula>"NO VAR"</formula>
    </cfRule>
  </conditionalFormatting>
  <conditionalFormatting sqref="J40">
    <cfRule type="cellIs" dxfId="2658" priority="2056" operator="equal">
      <formula>"HIDE-NO VAR"</formula>
    </cfRule>
  </conditionalFormatting>
  <conditionalFormatting sqref="J40">
    <cfRule type="cellIs" dxfId="2657" priority="2055" operator="equal">
      <formula>"NO VAR"</formula>
    </cfRule>
  </conditionalFormatting>
  <conditionalFormatting sqref="J40">
    <cfRule type="cellIs" dxfId="2656" priority="2054" operator="equal">
      <formula>"NO VAR"</formula>
    </cfRule>
  </conditionalFormatting>
  <conditionalFormatting sqref="J40">
    <cfRule type="cellIs" dxfId="2655" priority="2053" operator="equal">
      <formula>"HIDE-NO VAR"</formula>
    </cfRule>
  </conditionalFormatting>
  <conditionalFormatting sqref="J40">
    <cfRule type="cellIs" dxfId="2654" priority="2052" operator="equal">
      <formula>"NO VAR"</formula>
    </cfRule>
  </conditionalFormatting>
  <conditionalFormatting sqref="J40">
    <cfRule type="cellIs" dxfId="2653" priority="2051" operator="equal">
      <formula>"NO VAR"</formula>
    </cfRule>
  </conditionalFormatting>
  <conditionalFormatting sqref="J40">
    <cfRule type="cellIs" dxfId="2652" priority="2050" operator="equal">
      <formula>"HIDE-NO VAR"</formula>
    </cfRule>
  </conditionalFormatting>
  <conditionalFormatting sqref="J40">
    <cfRule type="cellIs" dxfId="2651" priority="2049" operator="equal">
      <formula>"NO VAR"</formula>
    </cfRule>
  </conditionalFormatting>
  <conditionalFormatting sqref="J40">
    <cfRule type="cellIs" dxfId="2650" priority="2048" operator="equal">
      <formula>"NO VAR"</formula>
    </cfRule>
  </conditionalFormatting>
  <conditionalFormatting sqref="J40">
    <cfRule type="cellIs" dxfId="2649" priority="2047" operator="equal">
      <formula>"HIDE-NO VAR"</formula>
    </cfRule>
  </conditionalFormatting>
  <conditionalFormatting sqref="J40">
    <cfRule type="cellIs" dxfId="2648" priority="2046" operator="equal">
      <formula>"NO VAR"</formula>
    </cfRule>
  </conditionalFormatting>
  <conditionalFormatting sqref="J40">
    <cfRule type="cellIs" dxfId="2647" priority="2045" operator="equal">
      <formula>"NO VAR"</formula>
    </cfRule>
  </conditionalFormatting>
  <conditionalFormatting sqref="J40">
    <cfRule type="cellIs" dxfId="2646" priority="2044" operator="equal">
      <formula>"HIDE-NO VAR"</formula>
    </cfRule>
  </conditionalFormatting>
  <conditionalFormatting sqref="J40">
    <cfRule type="cellIs" dxfId="2645" priority="2043" operator="equal">
      <formula>"NO VAR"</formula>
    </cfRule>
  </conditionalFormatting>
  <conditionalFormatting sqref="J40">
    <cfRule type="cellIs" dxfId="2644" priority="2042" operator="equal">
      <formula>"NO VAR"</formula>
    </cfRule>
  </conditionalFormatting>
  <conditionalFormatting sqref="J40">
    <cfRule type="cellIs" dxfId="2643" priority="2041" operator="equal">
      <formula>"HIDE-NO VAR"</formula>
    </cfRule>
  </conditionalFormatting>
  <conditionalFormatting sqref="J40">
    <cfRule type="cellIs" dxfId="2642" priority="2040" operator="equal">
      <formula>"NO VAR"</formula>
    </cfRule>
  </conditionalFormatting>
  <conditionalFormatting sqref="J40">
    <cfRule type="cellIs" dxfId="2641" priority="2039" operator="equal">
      <formula>"NO VAR"</formula>
    </cfRule>
  </conditionalFormatting>
  <conditionalFormatting sqref="J40">
    <cfRule type="cellIs" dxfId="2640" priority="2038" operator="equal">
      <formula>"HIDE-NO VAR"</formula>
    </cfRule>
  </conditionalFormatting>
  <conditionalFormatting sqref="J40">
    <cfRule type="cellIs" dxfId="2639" priority="2037" operator="equal">
      <formula>"NO VAR"</formula>
    </cfRule>
  </conditionalFormatting>
  <conditionalFormatting sqref="J40">
    <cfRule type="cellIs" dxfId="2638" priority="2036" operator="equal">
      <formula>"NO VAR"</formula>
    </cfRule>
  </conditionalFormatting>
  <conditionalFormatting sqref="J40">
    <cfRule type="cellIs" dxfId="2637" priority="2035" operator="equal">
      <formula>"HIDE-NO VAR"</formula>
    </cfRule>
  </conditionalFormatting>
  <conditionalFormatting sqref="J40">
    <cfRule type="cellIs" dxfId="2636" priority="2034" operator="equal">
      <formula>"NO VAR"</formula>
    </cfRule>
  </conditionalFormatting>
  <conditionalFormatting sqref="J40">
    <cfRule type="cellIs" dxfId="2635" priority="2033" operator="equal">
      <formula>"NO VAR"</formula>
    </cfRule>
  </conditionalFormatting>
  <conditionalFormatting sqref="K40">
    <cfRule type="cellIs" dxfId="2634" priority="2032" operator="equal">
      <formula>"NO VAR"</formula>
    </cfRule>
  </conditionalFormatting>
  <conditionalFormatting sqref="K40">
    <cfRule type="cellIs" dxfId="2633" priority="2031" operator="equal">
      <formula>"HIDE-NO VAR"</formula>
    </cfRule>
  </conditionalFormatting>
  <conditionalFormatting sqref="K40">
    <cfRule type="cellIs" dxfId="2632" priority="2030" operator="equal">
      <formula>"ERROR "</formula>
    </cfRule>
  </conditionalFormatting>
  <conditionalFormatting sqref="K40">
    <cfRule type="cellIs" dxfId="2631" priority="2029" operator="equal">
      <formula>"HIDE-NO VAR"</formula>
    </cfRule>
  </conditionalFormatting>
  <conditionalFormatting sqref="K40">
    <cfRule type="cellIs" dxfId="2630" priority="2028" operator="equal">
      <formula>"HIDE-NO VAR"</formula>
    </cfRule>
  </conditionalFormatting>
  <conditionalFormatting sqref="K40">
    <cfRule type="cellIs" dxfId="2629" priority="2027" operator="equal">
      <formula>"NO VAR"</formula>
    </cfRule>
  </conditionalFormatting>
  <conditionalFormatting sqref="K40">
    <cfRule type="cellIs" dxfId="2628" priority="2026" operator="equal">
      <formula>"HIDE-NO VAR"</formula>
    </cfRule>
  </conditionalFormatting>
  <conditionalFormatting sqref="K40">
    <cfRule type="cellIs" dxfId="2627" priority="2025" operator="equal">
      <formula>"NO VAR"</formula>
    </cfRule>
  </conditionalFormatting>
  <conditionalFormatting sqref="K40">
    <cfRule type="cellIs" dxfId="2626" priority="2024" operator="equal">
      <formula>"HIDE-NO VAR"</formula>
    </cfRule>
  </conditionalFormatting>
  <conditionalFormatting sqref="K40">
    <cfRule type="cellIs" dxfId="2625" priority="2023" operator="equal">
      <formula>"NO VAR"</formula>
    </cfRule>
  </conditionalFormatting>
  <conditionalFormatting sqref="K40">
    <cfRule type="cellIs" dxfId="2624" priority="2022" operator="equal">
      <formula>"NO VAR"</formula>
    </cfRule>
  </conditionalFormatting>
  <conditionalFormatting sqref="K40">
    <cfRule type="cellIs" dxfId="2623" priority="2021" operator="equal">
      <formula>"HIDE-NO VAR"</formula>
    </cfRule>
  </conditionalFormatting>
  <conditionalFormatting sqref="K40">
    <cfRule type="cellIs" dxfId="2622" priority="2020" operator="equal">
      <formula>"NO VAR"</formula>
    </cfRule>
  </conditionalFormatting>
  <conditionalFormatting sqref="K40">
    <cfRule type="cellIs" dxfId="2621" priority="2019" operator="equal">
      <formula>"NO VAR"</formula>
    </cfRule>
  </conditionalFormatting>
  <conditionalFormatting sqref="K40">
    <cfRule type="cellIs" dxfId="2620" priority="2018" operator="equal">
      <formula>"HIDE-NO VAR"</formula>
    </cfRule>
  </conditionalFormatting>
  <conditionalFormatting sqref="K40">
    <cfRule type="cellIs" dxfId="2619" priority="2017" operator="equal">
      <formula>"NO VAR"</formula>
    </cfRule>
  </conditionalFormatting>
  <conditionalFormatting sqref="K40">
    <cfRule type="cellIs" dxfId="2618" priority="2016" operator="equal">
      <formula>"NO VAR"</formula>
    </cfRule>
  </conditionalFormatting>
  <conditionalFormatting sqref="K40">
    <cfRule type="cellIs" dxfId="2617" priority="2015" operator="equal">
      <formula>"HIDE-NO VAR"</formula>
    </cfRule>
  </conditionalFormatting>
  <conditionalFormatting sqref="K40">
    <cfRule type="cellIs" dxfId="2616" priority="2014" operator="equal">
      <formula>"NO VAR"</formula>
    </cfRule>
  </conditionalFormatting>
  <conditionalFormatting sqref="K40">
    <cfRule type="cellIs" dxfId="2615" priority="2013" operator="equal">
      <formula>"NO VAR"</formula>
    </cfRule>
  </conditionalFormatting>
  <conditionalFormatting sqref="K40">
    <cfRule type="cellIs" dxfId="2614" priority="2012" operator="equal">
      <formula>"HIDE-NO VAR"</formula>
    </cfRule>
  </conditionalFormatting>
  <conditionalFormatting sqref="K40">
    <cfRule type="cellIs" dxfId="2613" priority="2011" operator="equal">
      <formula>"NO VAR"</formula>
    </cfRule>
  </conditionalFormatting>
  <conditionalFormatting sqref="K40">
    <cfRule type="cellIs" dxfId="2612" priority="2010" operator="equal">
      <formula>"NO VAR"</formula>
    </cfRule>
  </conditionalFormatting>
  <conditionalFormatting sqref="K40">
    <cfRule type="cellIs" dxfId="2611" priority="2009" operator="equal">
      <formula>"HIDE-NO VAR"</formula>
    </cfRule>
  </conditionalFormatting>
  <conditionalFormatting sqref="K40">
    <cfRule type="cellIs" dxfId="2610" priority="2008" operator="equal">
      <formula>"NO VAR"</formula>
    </cfRule>
  </conditionalFormatting>
  <conditionalFormatting sqref="K40">
    <cfRule type="cellIs" dxfId="2609" priority="2007" operator="equal">
      <formula>"NO VAR"</formula>
    </cfRule>
  </conditionalFormatting>
  <conditionalFormatting sqref="K40">
    <cfRule type="cellIs" dxfId="2608" priority="2006" operator="equal">
      <formula>"HIDE-NO VAR"</formula>
    </cfRule>
  </conditionalFormatting>
  <conditionalFormatting sqref="K40">
    <cfRule type="cellIs" dxfId="2607" priority="2005" operator="equal">
      <formula>"NO VAR"</formula>
    </cfRule>
  </conditionalFormatting>
  <conditionalFormatting sqref="K40">
    <cfRule type="cellIs" dxfId="2606" priority="2004" operator="equal">
      <formula>"NO VAR"</formula>
    </cfRule>
  </conditionalFormatting>
  <conditionalFormatting sqref="K40">
    <cfRule type="cellIs" dxfId="2605" priority="2003" operator="equal">
      <formula>"HIDE-NO VAR"</formula>
    </cfRule>
  </conditionalFormatting>
  <conditionalFormatting sqref="K40">
    <cfRule type="cellIs" dxfId="2604" priority="2002" operator="equal">
      <formula>"NO VAR"</formula>
    </cfRule>
  </conditionalFormatting>
  <conditionalFormatting sqref="K40">
    <cfRule type="cellIs" dxfId="2603" priority="2001" operator="equal">
      <formula>"NO VAR"</formula>
    </cfRule>
  </conditionalFormatting>
  <conditionalFormatting sqref="K40">
    <cfRule type="cellIs" dxfId="2602" priority="2000" operator="equal">
      <formula>"HIDE-NO VAR"</formula>
    </cfRule>
  </conditionalFormatting>
  <conditionalFormatting sqref="K40">
    <cfRule type="cellIs" dxfId="2601" priority="1999" operator="equal">
      <formula>"NO VAR"</formula>
    </cfRule>
  </conditionalFormatting>
  <conditionalFormatting sqref="K40">
    <cfRule type="cellIs" dxfId="2600" priority="1998" operator="equal">
      <formula>"NO VAR"</formula>
    </cfRule>
  </conditionalFormatting>
  <conditionalFormatting sqref="K40">
    <cfRule type="cellIs" dxfId="2599" priority="1997" operator="equal">
      <formula>"HIDE-NO VAR"</formula>
    </cfRule>
  </conditionalFormatting>
  <conditionalFormatting sqref="K40">
    <cfRule type="cellIs" dxfId="2598" priority="1996" operator="equal">
      <formula>"NO VAR"</formula>
    </cfRule>
  </conditionalFormatting>
  <conditionalFormatting sqref="K40">
    <cfRule type="cellIs" dxfId="2597" priority="1995" operator="equal">
      <formula>"NO VAR"</formula>
    </cfRule>
  </conditionalFormatting>
  <conditionalFormatting sqref="K40">
    <cfRule type="cellIs" dxfId="2596" priority="1994" operator="equal">
      <formula>"HIDE-NO VAR"</formula>
    </cfRule>
  </conditionalFormatting>
  <conditionalFormatting sqref="K40">
    <cfRule type="cellIs" dxfId="2595" priority="1993" operator="equal">
      <formula>"NO VAR"</formula>
    </cfRule>
  </conditionalFormatting>
  <conditionalFormatting sqref="K40">
    <cfRule type="cellIs" dxfId="2594" priority="1992" operator="equal">
      <formula>"NO VAR"</formula>
    </cfRule>
  </conditionalFormatting>
  <conditionalFormatting sqref="K40">
    <cfRule type="cellIs" dxfId="2593" priority="1991" operator="equal">
      <formula>"INCORRECT LINE BEING PICKED UP"</formula>
    </cfRule>
  </conditionalFormatting>
  <conditionalFormatting sqref="J41 J43">
    <cfRule type="cellIs" dxfId="2592" priority="1990" operator="equal">
      <formula>"NO VAR"</formula>
    </cfRule>
  </conditionalFormatting>
  <conditionalFormatting sqref="J41 J43">
    <cfRule type="cellIs" dxfId="2591" priority="1989" operator="equal">
      <formula>"HIDE-NO VAR"</formula>
    </cfRule>
  </conditionalFormatting>
  <conditionalFormatting sqref="J41 J43">
    <cfRule type="cellIs" dxfId="2590" priority="1988" operator="equal">
      <formula>"ERROR "</formula>
    </cfRule>
  </conditionalFormatting>
  <conditionalFormatting sqref="J41 J43">
    <cfRule type="cellIs" dxfId="2589" priority="1987" operator="equal">
      <formula>"HIDE-NO VAR"</formula>
    </cfRule>
  </conditionalFormatting>
  <conditionalFormatting sqref="J41 J43">
    <cfRule type="cellIs" dxfId="2588" priority="1986" operator="equal">
      <formula>"HIDE-NO VAR"</formula>
    </cfRule>
  </conditionalFormatting>
  <conditionalFormatting sqref="J41 J43">
    <cfRule type="cellIs" dxfId="2587" priority="1985" operator="equal">
      <formula>"NO VAR"</formula>
    </cfRule>
  </conditionalFormatting>
  <conditionalFormatting sqref="J41 J43">
    <cfRule type="cellIs" dxfId="2586" priority="1984" operator="equal">
      <formula>"HIDE-NO VAR"</formula>
    </cfRule>
  </conditionalFormatting>
  <conditionalFormatting sqref="J41 J43">
    <cfRule type="cellIs" dxfId="2585" priority="1983" operator="equal">
      <formula>"NO VAR"</formula>
    </cfRule>
  </conditionalFormatting>
  <conditionalFormatting sqref="J41 J43">
    <cfRule type="cellIs" dxfId="2584" priority="1982" operator="equal">
      <formula>"HIDE-NO VAR"</formula>
    </cfRule>
  </conditionalFormatting>
  <conditionalFormatting sqref="J41 J43">
    <cfRule type="cellIs" dxfId="2583" priority="1981" operator="equal">
      <formula>"NO VAR"</formula>
    </cfRule>
  </conditionalFormatting>
  <conditionalFormatting sqref="J41 J43">
    <cfRule type="cellIs" dxfId="2582" priority="1980" operator="equal">
      <formula>"NO VAR"</formula>
    </cfRule>
  </conditionalFormatting>
  <conditionalFormatting sqref="J41 J43">
    <cfRule type="cellIs" dxfId="2581" priority="1979" operator="equal">
      <formula>"HIDE-NO VAR"</formula>
    </cfRule>
  </conditionalFormatting>
  <conditionalFormatting sqref="J41 J43">
    <cfRule type="cellIs" dxfId="2580" priority="1978" operator="equal">
      <formula>"NO VAR"</formula>
    </cfRule>
  </conditionalFormatting>
  <conditionalFormatting sqref="J41 J43">
    <cfRule type="cellIs" dxfId="2579" priority="1977" operator="equal">
      <formula>"NO VAR"</formula>
    </cfRule>
  </conditionalFormatting>
  <conditionalFormatting sqref="J41 J43">
    <cfRule type="cellIs" dxfId="2578" priority="1976" operator="equal">
      <formula>"HIDE-NO VAR"</formula>
    </cfRule>
  </conditionalFormatting>
  <conditionalFormatting sqref="J41 J43">
    <cfRule type="cellIs" dxfId="2577" priority="1975" operator="equal">
      <formula>"NO VAR"</formula>
    </cfRule>
  </conditionalFormatting>
  <conditionalFormatting sqref="J41 J43">
    <cfRule type="cellIs" dxfId="2576" priority="1974" operator="equal">
      <formula>"NO VAR"</formula>
    </cfRule>
  </conditionalFormatting>
  <conditionalFormatting sqref="J41 J43">
    <cfRule type="cellIs" dxfId="2575" priority="1973" operator="equal">
      <formula>"HIDE-NO VAR"</formula>
    </cfRule>
  </conditionalFormatting>
  <conditionalFormatting sqref="J41 J43">
    <cfRule type="cellIs" dxfId="2574" priority="1972" operator="equal">
      <formula>"NO VAR"</formula>
    </cfRule>
  </conditionalFormatting>
  <conditionalFormatting sqref="J41 J43">
    <cfRule type="cellIs" dxfId="2573" priority="1971" operator="equal">
      <formula>"NO VAR"</formula>
    </cfRule>
  </conditionalFormatting>
  <conditionalFormatting sqref="J41 J43">
    <cfRule type="cellIs" dxfId="2572" priority="1970" operator="equal">
      <formula>"HIDE-NO VAR"</formula>
    </cfRule>
  </conditionalFormatting>
  <conditionalFormatting sqref="J41 J43">
    <cfRule type="cellIs" dxfId="2571" priority="1969" operator="equal">
      <formula>"NO VAR"</formula>
    </cfRule>
  </conditionalFormatting>
  <conditionalFormatting sqref="J41 J43">
    <cfRule type="cellIs" dxfId="2570" priority="1968" operator="equal">
      <formula>"NO VAR"</formula>
    </cfRule>
  </conditionalFormatting>
  <conditionalFormatting sqref="J41 J43">
    <cfRule type="cellIs" dxfId="2569" priority="1967" operator="equal">
      <formula>"HIDE-NO VAR"</formula>
    </cfRule>
  </conditionalFormatting>
  <conditionalFormatting sqref="J41 J43">
    <cfRule type="cellIs" dxfId="2568" priority="1966" operator="equal">
      <formula>"NO VAR"</formula>
    </cfRule>
  </conditionalFormatting>
  <conditionalFormatting sqref="J41 J43">
    <cfRule type="cellIs" dxfId="2567" priority="1965" operator="equal">
      <formula>"NO VAR"</formula>
    </cfRule>
  </conditionalFormatting>
  <conditionalFormatting sqref="J41 J43">
    <cfRule type="cellIs" dxfId="2566" priority="1964" operator="equal">
      <formula>"HIDE-NO VAR"</formula>
    </cfRule>
  </conditionalFormatting>
  <conditionalFormatting sqref="J41 J43">
    <cfRule type="cellIs" dxfId="2565" priority="1963" operator="equal">
      <formula>"NO VAR"</formula>
    </cfRule>
  </conditionalFormatting>
  <conditionalFormatting sqref="J41 J43">
    <cfRule type="cellIs" dxfId="2564" priority="1962" operator="equal">
      <formula>"NO VAR"</formula>
    </cfRule>
  </conditionalFormatting>
  <conditionalFormatting sqref="J41 J43">
    <cfRule type="cellIs" dxfId="2563" priority="1961" operator="equal">
      <formula>"HIDE-NO VAR"</formula>
    </cfRule>
  </conditionalFormatting>
  <conditionalFormatting sqref="J41 J43">
    <cfRule type="cellIs" dxfId="2562" priority="1960" operator="equal">
      <formula>"NO VAR"</formula>
    </cfRule>
  </conditionalFormatting>
  <conditionalFormatting sqref="J41 J43">
    <cfRule type="cellIs" dxfId="2561" priority="1959" operator="equal">
      <formula>"NO VAR"</formula>
    </cfRule>
  </conditionalFormatting>
  <conditionalFormatting sqref="K41 K43">
    <cfRule type="cellIs" dxfId="2560" priority="1958" operator="equal">
      <formula>"NO VAR"</formula>
    </cfRule>
  </conditionalFormatting>
  <conditionalFormatting sqref="K41 K43">
    <cfRule type="cellIs" dxfId="2559" priority="1957" operator="equal">
      <formula>"HIDE-NO VAR"</formula>
    </cfRule>
  </conditionalFormatting>
  <conditionalFormatting sqref="K41 K43">
    <cfRule type="cellIs" dxfId="2558" priority="1956" operator="equal">
      <formula>"ERROR "</formula>
    </cfRule>
  </conditionalFormatting>
  <conditionalFormatting sqref="K41 K43">
    <cfRule type="cellIs" dxfId="2557" priority="1955" operator="equal">
      <formula>"HIDE-NO VAR"</formula>
    </cfRule>
  </conditionalFormatting>
  <conditionalFormatting sqref="K41 K43">
    <cfRule type="cellIs" dxfId="2556" priority="1954" operator="equal">
      <formula>"HIDE-NO VAR"</formula>
    </cfRule>
  </conditionalFormatting>
  <conditionalFormatting sqref="K41 K43">
    <cfRule type="cellIs" dxfId="2555" priority="1953" operator="equal">
      <formula>"NO VAR"</formula>
    </cfRule>
  </conditionalFormatting>
  <conditionalFormatting sqref="K41 K43">
    <cfRule type="cellIs" dxfId="2554" priority="1952" operator="equal">
      <formula>"HIDE-NO VAR"</formula>
    </cfRule>
  </conditionalFormatting>
  <conditionalFormatting sqref="K41 K43">
    <cfRule type="cellIs" dxfId="2553" priority="1951" operator="equal">
      <formula>"NO VAR"</formula>
    </cfRule>
  </conditionalFormatting>
  <conditionalFormatting sqref="K41 K43">
    <cfRule type="cellIs" dxfId="2552" priority="1950" operator="equal">
      <formula>"HIDE-NO VAR"</formula>
    </cfRule>
  </conditionalFormatting>
  <conditionalFormatting sqref="K41 K43">
    <cfRule type="cellIs" dxfId="2551" priority="1949" operator="equal">
      <formula>"NO VAR"</formula>
    </cfRule>
  </conditionalFormatting>
  <conditionalFormatting sqref="K41 K43">
    <cfRule type="cellIs" dxfId="2550" priority="1948" operator="equal">
      <formula>"NO VAR"</formula>
    </cfRule>
  </conditionalFormatting>
  <conditionalFormatting sqref="K41 K43">
    <cfRule type="cellIs" dxfId="2549" priority="1947" operator="equal">
      <formula>"HIDE-NO VAR"</formula>
    </cfRule>
  </conditionalFormatting>
  <conditionalFormatting sqref="K41 K43">
    <cfRule type="cellIs" dxfId="2548" priority="1946" operator="equal">
      <formula>"NO VAR"</formula>
    </cfRule>
  </conditionalFormatting>
  <conditionalFormatting sqref="K41 K43">
    <cfRule type="cellIs" dxfId="2547" priority="1945" operator="equal">
      <formula>"NO VAR"</formula>
    </cfRule>
  </conditionalFormatting>
  <conditionalFormatting sqref="K41 K43">
    <cfRule type="cellIs" dxfId="2546" priority="1944" operator="equal">
      <formula>"HIDE-NO VAR"</formula>
    </cfRule>
  </conditionalFormatting>
  <conditionalFormatting sqref="K41 K43">
    <cfRule type="cellIs" dxfId="2545" priority="1943" operator="equal">
      <formula>"NO VAR"</formula>
    </cfRule>
  </conditionalFormatting>
  <conditionalFormatting sqref="K41 K43">
    <cfRule type="cellIs" dxfId="2544" priority="1942" operator="equal">
      <formula>"NO VAR"</formula>
    </cfRule>
  </conditionalFormatting>
  <conditionalFormatting sqref="K41 K43">
    <cfRule type="cellIs" dxfId="2543" priority="1941" operator="equal">
      <formula>"HIDE-NO VAR"</formula>
    </cfRule>
  </conditionalFormatting>
  <conditionalFormatting sqref="K41 K43">
    <cfRule type="cellIs" dxfId="2542" priority="1940" operator="equal">
      <formula>"NO VAR"</formula>
    </cfRule>
  </conditionalFormatting>
  <conditionalFormatting sqref="K41 K43">
    <cfRule type="cellIs" dxfId="2541" priority="1939" operator="equal">
      <formula>"NO VAR"</formula>
    </cfRule>
  </conditionalFormatting>
  <conditionalFormatting sqref="K41 K43">
    <cfRule type="cellIs" dxfId="2540" priority="1938" operator="equal">
      <formula>"HIDE-NO VAR"</formula>
    </cfRule>
  </conditionalFormatting>
  <conditionalFormatting sqref="K41 K43">
    <cfRule type="cellIs" dxfId="2539" priority="1937" operator="equal">
      <formula>"NO VAR"</formula>
    </cfRule>
  </conditionalFormatting>
  <conditionalFormatting sqref="K41 K43">
    <cfRule type="cellIs" dxfId="2538" priority="1936" operator="equal">
      <formula>"NO VAR"</formula>
    </cfRule>
  </conditionalFormatting>
  <conditionalFormatting sqref="K41 K43">
    <cfRule type="cellIs" dxfId="2537" priority="1935" operator="equal">
      <formula>"HIDE-NO VAR"</formula>
    </cfRule>
  </conditionalFormatting>
  <conditionalFormatting sqref="K41 K43">
    <cfRule type="cellIs" dxfId="2536" priority="1934" operator="equal">
      <formula>"NO VAR"</formula>
    </cfRule>
  </conditionalFormatting>
  <conditionalFormatting sqref="K41 K43">
    <cfRule type="cellIs" dxfId="2535" priority="1933" operator="equal">
      <formula>"NO VAR"</formula>
    </cfRule>
  </conditionalFormatting>
  <conditionalFormatting sqref="K41 K43">
    <cfRule type="cellIs" dxfId="2534" priority="1932" operator="equal">
      <formula>"HIDE-NO VAR"</formula>
    </cfRule>
  </conditionalFormatting>
  <conditionalFormatting sqref="K41 K43">
    <cfRule type="cellIs" dxfId="2533" priority="1931" operator="equal">
      <formula>"NO VAR"</formula>
    </cfRule>
  </conditionalFormatting>
  <conditionalFormatting sqref="K41 K43">
    <cfRule type="cellIs" dxfId="2532" priority="1930" operator="equal">
      <formula>"NO VAR"</formula>
    </cfRule>
  </conditionalFormatting>
  <conditionalFormatting sqref="K41 K43">
    <cfRule type="cellIs" dxfId="2531" priority="1929" operator="equal">
      <formula>"HIDE-NO VAR"</formula>
    </cfRule>
  </conditionalFormatting>
  <conditionalFormatting sqref="K41 K43">
    <cfRule type="cellIs" dxfId="2530" priority="1928" operator="equal">
      <formula>"NO VAR"</formula>
    </cfRule>
  </conditionalFormatting>
  <conditionalFormatting sqref="K41 K43">
    <cfRule type="cellIs" dxfId="2529" priority="1927" operator="equal">
      <formula>"NO VAR"</formula>
    </cfRule>
  </conditionalFormatting>
  <conditionalFormatting sqref="K41 K43">
    <cfRule type="cellIs" dxfId="2528" priority="1926" operator="equal">
      <formula>"HIDE-NO VAR"</formula>
    </cfRule>
  </conditionalFormatting>
  <conditionalFormatting sqref="K41 K43">
    <cfRule type="cellIs" dxfId="2527" priority="1925" operator="equal">
      <formula>"NO VAR"</formula>
    </cfRule>
  </conditionalFormatting>
  <conditionalFormatting sqref="K41 K43">
    <cfRule type="cellIs" dxfId="2526" priority="1924" operator="equal">
      <formula>"NO VAR"</formula>
    </cfRule>
  </conditionalFormatting>
  <conditionalFormatting sqref="K41 K43">
    <cfRule type="cellIs" dxfId="2525" priority="1923" operator="equal">
      <formula>"HIDE-NO VAR"</formula>
    </cfRule>
  </conditionalFormatting>
  <conditionalFormatting sqref="K41 K43">
    <cfRule type="cellIs" dxfId="2524" priority="1922" operator="equal">
      <formula>"NO VAR"</formula>
    </cfRule>
  </conditionalFormatting>
  <conditionalFormatting sqref="K41 K43">
    <cfRule type="cellIs" dxfId="2523" priority="1921" operator="equal">
      <formula>"NO VAR"</formula>
    </cfRule>
  </conditionalFormatting>
  <conditionalFormatting sqref="K41 K43">
    <cfRule type="cellIs" dxfId="2522" priority="1920" operator="equal">
      <formula>"HIDE-NO VAR"</formula>
    </cfRule>
  </conditionalFormatting>
  <conditionalFormatting sqref="K41 K43">
    <cfRule type="cellIs" dxfId="2521" priority="1919" operator="equal">
      <formula>"NO VAR"</formula>
    </cfRule>
  </conditionalFormatting>
  <conditionalFormatting sqref="K41 K43">
    <cfRule type="cellIs" dxfId="2520" priority="1918" operator="equal">
      <formula>"NO VAR"</formula>
    </cfRule>
  </conditionalFormatting>
  <conditionalFormatting sqref="K41 K43">
    <cfRule type="cellIs" dxfId="2519" priority="1917" operator="equal">
      <formula>"INCORRECT LINE BEING PICKED UP"</formula>
    </cfRule>
  </conditionalFormatting>
  <conditionalFormatting sqref="J42">
    <cfRule type="cellIs" dxfId="2518" priority="1916" operator="equal">
      <formula>"NO VAR"</formula>
    </cfRule>
  </conditionalFormatting>
  <conditionalFormatting sqref="J42">
    <cfRule type="cellIs" dxfId="2517" priority="1915" operator="equal">
      <formula>"HIDE-NO VAR"</formula>
    </cfRule>
  </conditionalFormatting>
  <conditionalFormatting sqref="J42">
    <cfRule type="cellIs" dxfId="2516" priority="1914" operator="equal">
      <formula>"ERROR "</formula>
    </cfRule>
  </conditionalFormatting>
  <conditionalFormatting sqref="J42">
    <cfRule type="cellIs" dxfId="2515" priority="1913" operator="equal">
      <formula>"HIDE-NO VAR"</formula>
    </cfRule>
  </conditionalFormatting>
  <conditionalFormatting sqref="J42">
    <cfRule type="cellIs" dxfId="2514" priority="1912" operator="equal">
      <formula>"HIDE-NO VAR"</formula>
    </cfRule>
  </conditionalFormatting>
  <conditionalFormatting sqref="J42">
    <cfRule type="cellIs" dxfId="2513" priority="1911" operator="equal">
      <formula>"NO VAR"</formula>
    </cfRule>
  </conditionalFormatting>
  <conditionalFormatting sqref="J42">
    <cfRule type="cellIs" dxfId="2512" priority="1910" operator="equal">
      <formula>"HIDE-NO VAR"</formula>
    </cfRule>
  </conditionalFormatting>
  <conditionalFormatting sqref="J42">
    <cfRule type="cellIs" dxfId="2511" priority="1909" operator="equal">
      <formula>"NO VAR"</formula>
    </cfRule>
  </conditionalFormatting>
  <conditionalFormatting sqref="J42">
    <cfRule type="cellIs" dxfId="2510" priority="1908" operator="equal">
      <formula>"HIDE-NO VAR"</formula>
    </cfRule>
  </conditionalFormatting>
  <conditionalFormatting sqref="J42">
    <cfRule type="cellIs" dxfId="2509" priority="1907" operator="equal">
      <formula>"NO VAR"</formula>
    </cfRule>
  </conditionalFormatting>
  <conditionalFormatting sqref="J42">
    <cfRule type="cellIs" dxfId="2508" priority="1906" operator="equal">
      <formula>"NO VAR"</formula>
    </cfRule>
  </conditionalFormatting>
  <conditionalFormatting sqref="J42">
    <cfRule type="cellIs" dxfId="2507" priority="1905" operator="equal">
      <formula>"HIDE-NO VAR"</formula>
    </cfRule>
  </conditionalFormatting>
  <conditionalFormatting sqref="J42">
    <cfRule type="cellIs" dxfId="2506" priority="1904" operator="equal">
      <formula>"NO VAR"</formula>
    </cfRule>
  </conditionalFormatting>
  <conditionalFormatting sqref="J42">
    <cfRule type="cellIs" dxfId="2505" priority="1903" operator="equal">
      <formula>"NO VAR"</formula>
    </cfRule>
  </conditionalFormatting>
  <conditionalFormatting sqref="J42">
    <cfRule type="cellIs" dxfId="2504" priority="1902" operator="equal">
      <formula>"HIDE-NO VAR"</formula>
    </cfRule>
  </conditionalFormatting>
  <conditionalFormatting sqref="J42">
    <cfRule type="cellIs" dxfId="2503" priority="1901" operator="equal">
      <formula>"NO VAR"</formula>
    </cfRule>
  </conditionalFormatting>
  <conditionalFormatting sqref="J42">
    <cfRule type="cellIs" dxfId="2502" priority="1900" operator="equal">
      <formula>"NO VAR"</formula>
    </cfRule>
  </conditionalFormatting>
  <conditionalFormatting sqref="J42">
    <cfRule type="cellIs" dxfId="2501" priority="1899" operator="equal">
      <formula>"HIDE-NO VAR"</formula>
    </cfRule>
  </conditionalFormatting>
  <conditionalFormatting sqref="J42">
    <cfRule type="cellIs" dxfId="2500" priority="1898" operator="equal">
      <formula>"NO VAR"</formula>
    </cfRule>
  </conditionalFormatting>
  <conditionalFormatting sqref="J42">
    <cfRule type="cellIs" dxfId="2499" priority="1897" operator="equal">
      <formula>"NO VAR"</formula>
    </cfRule>
  </conditionalFormatting>
  <conditionalFormatting sqref="J42">
    <cfRule type="cellIs" dxfId="2498" priority="1896" operator="equal">
      <formula>"HIDE-NO VAR"</formula>
    </cfRule>
  </conditionalFormatting>
  <conditionalFormatting sqref="J42">
    <cfRule type="cellIs" dxfId="2497" priority="1895" operator="equal">
      <formula>"NO VAR"</formula>
    </cfRule>
  </conditionalFormatting>
  <conditionalFormatting sqref="J42">
    <cfRule type="cellIs" dxfId="2496" priority="1894" operator="equal">
      <formula>"NO VAR"</formula>
    </cfRule>
  </conditionalFormatting>
  <conditionalFormatting sqref="J42">
    <cfRule type="cellIs" dxfId="2495" priority="1893" operator="equal">
      <formula>"HIDE-NO VAR"</formula>
    </cfRule>
  </conditionalFormatting>
  <conditionalFormatting sqref="J42">
    <cfRule type="cellIs" dxfId="2494" priority="1892" operator="equal">
      <formula>"NO VAR"</formula>
    </cfRule>
  </conditionalFormatting>
  <conditionalFormatting sqref="J42">
    <cfRule type="cellIs" dxfId="2493" priority="1891" operator="equal">
      <formula>"NO VAR"</formula>
    </cfRule>
  </conditionalFormatting>
  <conditionalFormatting sqref="J42">
    <cfRule type="cellIs" dxfId="2492" priority="1890" operator="equal">
      <formula>"HIDE-NO VAR"</formula>
    </cfRule>
  </conditionalFormatting>
  <conditionalFormatting sqref="J42">
    <cfRule type="cellIs" dxfId="2491" priority="1889" operator="equal">
      <formula>"NO VAR"</formula>
    </cfRule>
  </conditionalFormatting>
  <conditionalFormatting sqref="J42">
    <cfRule type="cellIs" dxfId="2490" priority="1888" operator="equal">
      <formula>"NO VAR"</formula>
    </cfRule>
  </conditionalFormatting>
  <conditionalFormatting sqref="J42">
    <cfRule type="cellIs" dxfId="2489" priority="1887" operator="equal">
      <formula>"HIDE-NO VAR"</formula>
    </cfRule>
  </conditionalFormatting>
  <conditionalFormatting sqref="J42">
    <cfRule type="cellIs" dxfId="2488" priority="1886" operator="equal">
      <formula>"NO VAR"</formula>
    </cfRule>
  </conditionalFormatting>
  <conditionalFormatting sqref="J42">
    <cfRule type="cellIs" dxfId="2487" priority="1885" operator="equal">
      <formula>"NO VAR"</formula>
    </cfRule>
  </conditionalFormatting>
  <conditionalFormatting sqref="K42">
    <cfRule type="cellIs" dxfId="2486" priority="1884" operator="equal">
      <formula>"NO VAR"</formula>
    </cfRule>
  </conditionalFormatting>
  <conditionalFormatting sqref="K42">
    <cfRule type="cellIs" dxfId="2485" priority="1883" operator="equal">
      <formula>"HIDE-NO VAR"</formula>
    </cfRule>
  </conditionalFormatting>
  <conditionalFormatting sqref="K42">
    <cfRule type="cellIs" dxfId="2484" priority="1882" operator="equal">
      <formula>"ERROR "</formula>
    </cfRule>
  </conditionalFormatting>
  <conditionalFormatting sqref="K42">
    <cfRule type="cellIs" dxfId="2483" priority="1881" operator="equal">
      <formula>"HIDE-NO VAR"</formula>
    </cfRule>
  </conditionalFormatting>
  <conditionalFormatting sqref="K42">
    <cfRule type="cellIs" dxfId="2482" priority="1880" operator="equal">
      <formula>"HIDE-NO VAR"</formula>
    </cfRule>
  </conditionalFormatting>
  <conditionalFormatting sqref="K42">
    <cfRule type="cellIs" dxfId="2481" priority="1879" operator="equal">
      <formula>"NO VAR"</formula>
    </cfRule>
  </conditionalFormatting>
  <conditionalFormatting sqref="K42">
    <cfRule type="cellIs" dxfId="2480" priority="1878" operator="equal">
      <formula>"HIDE-NO VAR"</formula>
    </cfRule>
  </conditionalFormatting>
  <conditionalFormatting sqref="K42">
    <cfRule type="cellIs" dxfId="2479" priority="1877" operator="equal">
      <formula>"NO VAR"</formula>
    </cfRule>
  </conditionalFormatting>
  <conditionalFormatting sqref="K42">
    <cfRule type="cellIs" dxfId="2478" priority="1876" operator="equal">
      <formula>"HIDE-NO VAR"</formula>
    </cfRule>
  </conditionalFormatting>
  <conditionalFormatting sqref="K42">
    <cfRule type="cellIs" dxfId="2477" priority="1875" operator="equal">
      <formula>"NO VAR"</formula>
    </cfRule>
  </conditionalFormatting>
  <conditionalFormatting sqref="K42">
    <cfRule type="cellIs" dxfId="2476" priority="1874" operator="equal">
      <formula>"NO VAR"</formula>
    </cfRule>
  </conditionalFormatting>
  <conditionalFormatting sqref="K42">
    <cfRule type="cellIs" dxfId="2475" priority="1873" operator="equal">
      <formula>"HIDE-NO VAR"</formula>
    </cfRule>
  </conditionalFormatting>
  <conditionalFormatting sqref="K42">
    <cfRule type="cellIs" dxfId="2474" priority="1872" operator="equal">
      <formula>"NO VAR"</formula>
    </cfRule>
  </conditionalFormatting>
  <conditionalFormatting sqref="K42">
    <cfRule type="cellIs" dxfId="2473" priority="1871" operator="equal">
      <formula>"NO VAR"</formula>
    </cfRule>
  </conditionalFormatting>
  <conditionalFormatting sqref="K42">
    <cfRule type="cellIs" dxfId="2472" priority="1870" operator="equal">
      <formula>"HIDE-NO VAR"</formula>
    </cfRule>
  </conditionalFormatting>
  <conditionalFormatting sqref="K42">
    <cfRule type="cellIs" dxfId="2471" priority="1869" operator="equal">
      <formula>"NO VAR"</formula>
    </cfRule>
  </conditionalFormatting>
  <conditionalFormatting sqref="K42">
    <cfRule type="cellIs" dxfId="2470" priority="1868" operator="equal">
      <formula>"NO VAR"</formula>
    </cfRule>
  </conditionalFormatting>
  <conditionalFormatting sqref="K42">
    <cfRule type="cellIs" dxfId="2469" priority="1867" operator="equal">
      <formula>"HIDE-NO VAR"</formula>
    </cfRule>
  </conditionalFormatting>
  <conditionalFormatting sqref="K42">
    <cfRule type="cellIs" dxfId="2468" priority="1866" operator="equal">
      <formula>"NO VAR"</formula>
    </cfRule>
  </conditionalFormatting>
  <conditionalFormatting sqref="K42">
    <cfRule type="cellIs" dxfId="2467" priority="1865" operator="equal">
      <formula>"NO VAR"</formula>
    </cfRule>
  </conditionalFormatting>
  <conditionalFormatting sqref="K42">
    <cfRule type="cellIs" dxfId="2466" priority="1864" operator="equal">
      <formula>"HIDE-NO VAR"</formula>
    </cfRule>
  </conditionalFormatting>
  <conditionalFormatting sqref="K42">
    <cfRule type="cellIs" dxfId="2465" priority="1863" operator="equal">
      <formula>"NO VAR"</formula>
    </cfRule>
  </conditionalFormatting>
  <conditionalFormatting sqref="K42">
    <cfRule type="cellIs" dxfId="2464" priority="1862" operator="equal">
      <formula>"NO VAR"</formula>
    </cfRule>
  </conditionalFormatting>
  <conditionalFormatting sqref="K42">
    <cfRule type="cellIs" dxfId="2463" priority="1861" operator="equal">
      <formula>"HIDE-NO VAR"</formula>
    </cfRule>
  </conditionalFormatting>
  <conditionalFormatting sqref="K42">
    <cfRule type="cellIs" dxfId="2462" priority="1860" operator="equal">
      <formula>"NO VAR"</formula>
    </cfRule>
  </conditionalFormatting>
  <conditionalFormatting sqref="K42">
    <cfRule type="cellIs" dxfId="2461" priority="1859" operator="equal">
      <formula>"NO VAR"</formula>
    </cfRule>
  </conditionalFormatting>
  <conditionalFormatting sqref="K42">
    <cfRule type="cellIs" dxfId="2460" priority="1858" operator="equal">
      <formula>"HIDE-NO VAR"</formula>
    </cfRule>
  </conditionalFormatting>
  <conditionalFormatting sqref="K42">
    <cfRule type="cellIs" dxfId="2459" priority="1857" operator="equal">
      <formula>"NO VAR"</formula>
    </cfRule>
  </conditionalFormatting>
  <conditionalFormatting sqref="K42">
    <cfRule type="cellIs" dxfId="2458" priority="1856" operator="equal">
      <formula>"NO VAR"</formula>
    </cfRule>
  </conditionalFormatting>
  <conditionalFormatting sqref="K42">
    <cfRule type="cellIs" dxfId="2457" priority="1855" operator="equal">
      <formula>"HIDE-NO VAR"</formula>
    </cfRule>
  </conditionalFormatting>
  <conditionalFormatting sqref="K42">
    <cfRule type="cellIs" dxfId="2456" priority="1854" operator="equal">
      <formula>"NO VAR"</formula>
    </cfRule>
  </conditionalFormatting>
  <conditionalFormatting sqref="K42">
    <cfRule type="cellIs" dxfId="2455" priority="1853" operator="equal">
      <formula>"NO VAR"</formula>
    </cfRule>
  </conditionalFormatting>
  <conditionalFormatting sqref="K42">
    <cfRule type="cellIs" dxfId="2454" priority="1852" operator="equal">
      <formula>"HIDE-NO VAR"</formula>
    </cfRule>
  </conditionalFormatting>
  <conditionalFormatting sqref="K42">
    <cfRule type="cellIs" dxfId="2453" priority="1851" operator="equal">
      <formula>"NO VAR"</formula>
    </cfRule>
  </conditionalFormatting>
  <conditionalFormatting sqref="K42">
    <cfRule type="cellIs" dxfId="2452" priority="1850" operator="equal">
      <formula>"NO VAR"</formula>
    </cfRule>
  </conditionalFormatting>
  <conditionalFormatting sqref="K42">
    <cfRule type="cellIs" dxfId="2451" priority="1849" operator="equal">
      <formula>"HIDE-NO VAR"</formula>
    </cfRule>
  </conditionalFormatting>
  <conditionalFormatting sqref="K42">
    <cfRule type="cellIs" dxfId="2450" priority="1848" operator="equal">
      <formula>"NO VAR"</formula>
    </cfRule>
  </conditionalFormatting>
  <conditionalFormatting sqref="K42">
    <cfRule type="cellIs" dxfId="2449" priority="1847" operator="equal">
      <formula>"NO VAR"</formula>
    </cfRule>
  </conditionalFormatting>
  <conditionalFormatting sqref="K42">
    <cfRule type="cellIs" dxfId="2448" priority="1846" operator="equal">
      <formula>"HIDE-NO VAR"</formula>
    </cfRule>
  </conditionalFormatting>
  <conditionalFormatting sqref="K42">
    <cfRule type="cellIs" dxfId="2447" priority="1845" operator="equal">
      <formula>"NO VAR"</formula>
    </cfRule>
  </conditionalFormatting>
  <conditionalFormatting sqref="K42">
    <cfRule type="cellIs" dxfId="2446" priority="1844" operator="equal">
      <formula>"NO VAR"</formula>
    </cfRule>
  </conditionalFormatting>
  <conditionalFormatting sqref="K42">
    <cfRule type="cellIs" dxfId="2445" priority="1843" operator="equal">
      <formula>"INCORRECT LINE BEING PICKED UP"</formula>
    </cfRule>
  </conditionalFormatting>
  <conditionalFormatting sqref="B43">
    <cfRule type="cellIs" dxfId="2444" priority="1842" operator="equal">
      <formula>"HIDE "</formula>
    </cfRule>
  </conditionalFormatting>
  <conditionalFormatting sqref="A47:B47 D47 A48">
    <cfRule type="cellIs" dxfId="2443" priority="1840" operator="equal">
      <formula>"Hide No Variance"</formula>
    </cfRule>
  </conditionalFormatting>
  <conditionalFormatting sqref="D49:E49">
    <cfRule type="cellIs" dxfId="2442" priority="1839" operator="equal">
      <formula>"HIDE "</formula>
    </cfRule>
  </conditionalFormatting>
  <conditionalFormatting sqref="J49">
    <cfRule type="cellIs" dxfId="2441" priority="1837" operator="equal">
      <formula>"NO VAR"</formula>
    </cfRule>
  </conditionalFormatting>
  <conditionalFormatting sqref="J51">
    <cfRule type="cellIs" dxfId="2440" priority="1035" operator="equal">
      <formula>"HIDE-NO VAR"</formula>
    </cfRule>
  </conditionalFormatting>
  <conditionalFormatting sqref="J51">
    <cfRule type="cellIs" dxfId="2439" priority="1032" operator="equal">
      <formula>"NO VAR"</formula>
    </cfRule>
  </conditionalFormatting>
  <conditionalFormatting sqref="J51">
    <cfRule type="cellIs" dxfId="2438" priority="1030" operator="equal">
      <formula>"NO VAR"</formula>
    </cfRule>
  </conditionalFormatting>
  <conditionalFormatting sqref="J50">
    <cfRule type="cellIs" dxfId="2437" priority="1025" operator="equal">
      <formula>"HIDE-NO VAR"</formula>
    </cfRule>
  </conditionalFormatting>
  <conditionalFormatting sqref="J50">
    <cfRule type="cellIs" dxfId="2436" priority="1024" operator="equal">
      <formula>"NO VAR"</formula>
    </cfRule>
  </conditionalFormatting>
  <conditionalFormatting sqref="J50">
    <cfRule type="cellIs" dxfId="2435" priority="1023" operator="equal">
      <formula>"NO VAR"</formula>
    </cfRule>
  </conditionalFormatting>
  <conditionalFormatting sqref="J50">
    <cfRule type="cellIs" dxfId="2434" priority="1019" operator="equal">
      <formula>"HIDE-NO VAR"</formula>
    </cfRule>
  </conditionalFormatting>
  <conditionalFormatting sqref="J50">
    <cfRule type="cellIs" dxfId="2433" priority="1018" operator="equal">
      <formula>"NO VAR"</formula>
    </cfRule>
  </conditionalFormatting>
  <conditionalFormatting sqref="J50">
    <cfRule type="cellIs" dxfId="2432" priority="1017" operator="equal">
      <formula>"NO VAR"</formula>
    </cfRule>
  </conditionalFormatting>
  <conditionalFormatting sqref="J50">
    <cfRule type="cellIs" dxfId="2431" priority="1016" operator="equal">
      <formula>"HIDE-NO VAR"</formula>
    </cfRule>
  </conditionalFormatting>
  <conditionalFormatting sqref="J50">
    <cfRule type="cellIs" dxfId="2430" priority="1015" operator="equal">
      <formula>"NO VAR"</formula>
    </cfRule>
  </conditionalFormatting>
  <conditionalFormatting sqref="J50">
    <cfRule type="cellIs" dxfId="2429" priority="1014" operator="equal">
      <formula>"NO VAR"</formula>
    </cfRule>
  </conditionalFormatting>
  <conditionalFormatting sqref="J51">
    <cfRule type="cellIs" dxfId="2428" priority="1001" operator="equal">
      <formula>"HIDE-NO VAR"</formula>
    </cfRule>
  </conditionalFormatting>
  <conditionalFormatting sqref="J51">
    <cfRule type="cellIs" dxfId="2427" priority="1000" operator="equal">
      <formula>"HIDE-NO VAR"</formula>
    </cfRule>
  </conditionalFormatting>
  <conditionalFormatting sqref="J51">
    <cfRule type="cellIs" dxfId="2426" priority="999" operator="equal">
      <formula>"NO VAR"</formula>
    </cfRule>
  </conditionalFormatting>
  <conditionalFormatting sqref="J51">
    <cfRule type="cellIs" dxfId="2425" priority="998" operator="equal">
      <formula>"HIDE-NO VAR"</formula>
    </cfRule>
  </conditionalFormatting>
  <conditionalFormatting sqref="J51">
    <cfRule type="cellIs" dxfId="2424" priority="997" operator="equal">
      <formula>"NO VAR"</formula>
    </cfRule>
  </conditionalFormatting>
  <conditionalFormatting sqref="J51">
    <cfRule type="cellIs" dxfId="2423" priority="996" operator="equal">
      <formula>"HIDE-NO VAR"</formula>
    </cfRule>
  </conditionalFormatting>
  <conditionalFormatting sqref="J51">
    <cfRule type="cellIs" dxfId="2422" priority="995" operator="equal">
      <formula>"NO VAR"</formula>
    </cfRule>
  </conditionalFormatting>
  <conditionalFormatting sqref="J51">
    <cfRule type="cellIs" dxfId="2421" priority="994" operator="equal">
      <formula>"NO VAR"</formula>
    </cfRule>
  </conditionalFormatting>
  <conditionalFormatting sqref="K49">
    <cfRule type="cellIs" dxfId="2420" priority="1785" operator="equal">
      <formula>"NO VAR"</formula>
    </cfRule>
  </conditionalFormatting>
  <conditionalFormatting sqref="K51">
    <cfRule type="cellIs" dxfId="2419" priority="983" operator="equal">
      <formula>"HIDE-NO VAR"</formula>
    </cfRule>
  </conditionalFormatting>
  <conditionalFormatting sqref="K51">
    <cfRule type="cellIs" dxfId="2418" priority="980" operator="equal">
      <formula>"NO VAR"</formula>
    </cfRule>
  </conditionalFormatting>
  <conditionalFormatting sqref="K51">
    <cfRule type="cellIs" dxfId="2417" priority="978" operator="equal">
      <formula>"NO VAR"</formula>
    </cfRule>
  </conditionalFormatting>
  <conditionalFormatting sqref="K50">
    <cfRule type="cellIs" dxfId="2416" priority="973" operator="equal">
      <formula>"HIDE-NO VAR"</formula>
    </cfRule>
  </conditionalFormatting>
  <conditionalFormatting sqref="K50">
    <cfRule type="cellIs" dxfId="2415" priority="972" operator="equal">
      <formula>"NO VAR"</formula>
    </cfRule>
  </conditionalFormatting>
  <conditionalFormatting sqref="K50">
    <cfRule type="cellIs" dxfId="2414" priority="971" operator="equal">
      <formula>"NO VAR"</formula>
    </cfRule>
  </conditionalFormatting>
  <conditionalFormatting sqref="K50">
    <cfRule type="cellIs" dxfId="2413" priority="967" operator="equal">
      <formula>"HIDE-NO VAR"</formula>
    </cfRule>
  </conditionalFormatting>
  <conditionalFormatting sqref="K50">
    <cfRule type="cellIs" dxfId="2412" priority="966" operator="equal">
      <formula>"NO VAR"</formula>
    </cfRule>
  </conditionalFormatting>
  <conditionalFormatting sqref="K50">
    <cfRule type="cellIs" dxfId="2411" priority="965" operator="equal">
      <formula>"NO VAR"</formula>
    </cfRule>
  </conditionalFormatting>
  <conditionalFormatting sqref="K50">
    <cfRule type="cellIs" dxfId="2410" priority="964" operator="equal">
      <formula>"HIDE-NO VAR"</formula>
    </cfRule>
  </conditionalFormatting>
  <conditionalFormatting sqref="K50">
    <cfRule type="cellIs" dxfId="2409" priority="963" operator="equal">
      <formula>"NO VAR"</formula>
    </cfRule>
  </conditionalFormatting>
  <conditionalFormatting sqref="K50">
    <cfRule type="cellIs" dxfId="2408" priority="962" operator="equal">
      <formula>"NO VAR"</formula>
    </cfRule>
  </conditionalFormatting>
  <conditionalFormatting sqref="K51">
    <cfRule type="cellIs" dxfId="2407" priority="949" operator="equal">
      <formula>"HIDE-NO VAR"</formula>
    </cfRule>
  </conditionalFormatting>
  <conditionalFormatting sqref="K51">
    <cfRule type="cellIs" dxfId="2406" priority="948" operator="equal">
      <formula>"HIDE-NO VAR"</formula>
    </cfRule>
  </conditionalFormatting>
  <conditionalFormatting sqref="K51">
    <cfRule type="cellIs" dxfId="2405" priority="947" operator="equal">
      <formula>"NO VAR"</formula>
    </cfRule>
  </conditionalFormatting>
  <conditionalFormatting sqref="K51">
    <cfRule type="cellIs" dxfId="2404" priority="946" operator="equal">
      <formula>"HIDE-NO VAR"</formula>
    </cfRule>
  </conditionalFormatting>
  <conditionalFormatting sqref="K51">
    <cfRule type="cellIs" dxfId="2403" priority="945" operator="equal">
      <formula>"NO VAR"</formula>
    </cfRule>
  </conditionalFormatting>
  <conditionalFormatting sqref="K51">
    <cfRule type="cellIs" dxfId="2402" priority="944" operator="equal">
      <formula>"HIDE-NO VAR"</formula>
    </cfRule>
  </conditionalFormatting>
  <conditionalFormatting sqref="K51">
    <cfRule type="cellIs" dxfId="2401" priority="943" operator="equal">
      <formula>"NO VAR"</formula>
    </cfRule>
  </conditionalFormatting>
  <conditionalFormatting sqref="K51">
    <cfRule type="cellIs" dxfId="2400" priority="942" operator="equal">
      <formula>"NO VAR"</formula>
    </cfRule>
  </conditionalFormatting>
  <conditionalFormatting sqref="B57:B58">
    <cfRule type="cellIs" dxfId="2399" priority="847" operator="equal">
      <formula>"HIDE "</formula>
    </cfRule>
  </conditionalFormatting>
  <conditionalFormatting sqref="B60:B62 E60:E62">
    <cfRule type="cellIs" dxfId="2398" priority="846" operator="equal">
      <formula>"HIDE "</formula>
    </cfRule>
  </conditionalFormatting>
  <conditionalFormatting sqref="J60:J62">
    <cfRule type="cellIs" dxfId="2397" priority="844" operator="equal">
      <formula>"NO VAR"</formula>
    </cfRule>
  </conditionalFormatting>
  <conditionalFormatting sqref="J60:J62">
    <cfRule type="cellIs" dxfId="2396" priority="843" operator="equal">
      <formula>"HIDE-NO VAR"</formula>
    </cfRule>
  </conditionalFormatting>
  <conditionalFormatting sqref="J60:J62">
    <cfRule type="cellIs" dxfId="2395" priority="842" operator="equal">
      <formula>"ERROR "</formula>
    </cfRule>
  </conditionalFormatting>
  <conditionalFormatting sqref="J60:J62">
    <cfRule type="cellIs" dxfId="2394" priority="841" operator="equal">
      <formula>"HIDE-NO VAR"</formula>
    </cfRule>
  </conditionalFormatting>
  <conditionalFormatting sqref="J60:J62">
    <cfRule type="cellIs" dxfId="2393" priority="840" operator="equal">
      <formula>"HIDE-NO VAR"</formula>
    </cfRule>
  </conditionalFormatting>
  <conditionalFormatting sqref="J60:J62">
    <cfRule type="cellIs" dxfId="2392" priority="839" operator="equal">
      <formula>"NO VAR"</formula>
    </cfRule>
  </conditionalFormatting>
  <conditionalFormatting sqref="J60:J62">
    <cfRule type="cellIs" dxfId="2391" priority="838" operator="equal">
      <formula>"HIDE-NO VAR"</formula>
    </cfRule>
  </conditionalFormatting>
  <conditionalFormatting sqref="J60:J62">
    <cfRule type="cellIs" dxfId="2390" priority="837" operator="equal">
      <formula>"NO VAR"</formula>
    </cfRule>
  </conditionalFormatting>
  <conditionalFormatting sqref="J60:J62">
    <cfRule type="cellIs" dxfId="2389" priority="836" operator="equal">
      <formula>"HIDE-NO VAR"</formula>
    </cfRule>
  </conditionalFormatting>
  <conditionalFormatting sqref="J60:J62">
    <cfRule type="cellIs" dxfId="2388" priority="835" operator="equal">
      <formula>"NO VAR"</formula>
    </cfRule>
  </conditionalFormatting>
  <conditionalFormatting sqref="J60:J62">
    <cfRule type="cellIs" dxfId="2387" priority="834" operator="equal">
      <formula>"NO VAR"</formula>
    </cfRule>
  </conditionalFormatting>
  <conditionalFormatting sqref="J60:J62">
    <cfRule type="cellIs" dxfId="2386" priority="833" operator="equal">
      <formula>"HIDE-NO VAR"</formula>
    </cfRule>
  </conditionalFormatting>
  <conditionalFormatting sqref="J60:J62">
    <cfRule type="cellIs" dxfId="2385" priority="832" operator="equal">
      <formula>"NO VAR"</formula>
    </cfRule>
  </conditionalFormatting>
  <conditionalFormatting sqref="J60:J62">
    <cfRule type="cellIs" dxfId="2384" priority="831" operator="equal">
      <formula>"NO VAR"</formula>
    </cfRule>
  </conditionalFormatting>
  <conditionalFormatting sqref="J60:J62">
    <cfRule type="cellIs" dxfId="2383" priority="830" operator="equal">
      <formula>"HIDE-NO VAR"</formula>
    </cfRule>
  </conditionalFormatting>
  <conditionalFormatting sqref="J60:J62">
    <cfRule type="cellIs" dxfId="2382" priority="829" operator="equal">
      <formula>"NO VAR"</formula>
    </cfRule>
  </conditionalFormatting>
  <conditionalFormatting sqref="J60:J62">
    <cfRule type="cellIs" dxfId="2381" priority="828" operator="equal">
      <formula>"NO VAR"</formula>
    </cfRule>
  </conditionalFormatting>
  <conditionalFormatting sqref="J60:J62">
    <cfRule type="cellIs" dxfId="2380" priority="827" operator="equal">
      <formula>"HIDE-NO VAR"</formula>
    </cfRule>
  </conditionalFormatting>
  <conditionalFormatting sqref="J60:J62">
    <cfRule type="cellIs" dxfId="2379" priority="826" operator="equal">
      <formula>"NO VAR"</formula>
    </cfRule>
  </conditionalFormatting>
  <conditionalFormatting sqref="J60:J62">
    <cfRule type="cellIs" dxfId="2378" priority="825" operator="equal">
      <formula>"NO VAR"</formula>
    </cfRule>
  </conditionalFormatting>
  <conditionalFormatting sqref="J60:J62">
    <cfRule type="cellIs" dxfId="2377" priority="824" operator="equal">
      <formula>"HIDE-NO VAR"</formula>
    </cfRule>
  </conditionalFormatting>
  <conditionalFormatting sqref="J60:J62">
    <cfRule type="cellIs" dxfId="2376" priority="823" operator="equal">
      <formula>"NO VAR"</formula>
    </cfRule>
  </conditionalFormatting>
  <conditionalFormatting sqref="J60:J62">
    <cfRule type="cellIs" dxfId="2375" priority="822" operator="equal">
      <formula>"NO VAR"</formula>
    </cfRule>
  </conditionalFormatting>
  <conditionalFormatting sqref="J60:J62">
    <cfRule type="cellIs" dxfId="2374" priority="821" operator="equal">
      <formula>"HIDE-NO VAR"</formula>
    </cfRule>
  </conditionalFormatting>
  <conditionalFormatting sqref="J60:J62">
    <cfRule type="cellIs" dxfId="2373" priority="820" operator="equal">
      <formula>"NO VAR"</formula>
    </cfRule>
  </conditionalFormatting>
  <conditionalFormatting sqref="J60:J62">
    <cfRule type="cellIs" dxfId="2372" priority="819" operator="equal">
      <formula>"NO VAR"</formula>
    </cfRule>
  </conditionalFormatting>
  <conditionalFormatting sqref="J60:J62">
    <cfRule type="cellIs" dxfId="2371" priority="818" operator="equal">
      <formula>"HIDE-NO VAR"</formula>
    </cfRule>
  </conditionalFormatting>
  <conditionalFormatting sqref="J60:J62">
    <cfRule type="cellIs" dxfId="2370" priority="817" operator="equal">
      <formula>"NO VAR"</formula>
    </cfRule>
  </conditionalFormatting>
  <conditionalFormatting sqref="J60:J62">
    <cfRule type="cellIs" dxfId="2369" priority="816" operator="equal">
      <formula>"NO VAR"</formula>
    </cfRule>
  </conditionalFormatting>
  <conditionalFormatting sqref="J60:J62">
    <cfRule type="cellIs" dxfId="2368" priority="815" operator="equal">
      <formula>"HIDE-NO VAR"</formula>
    </cfRule>
  </conditionalFormatting>
  <conditionalFormatting sqref="J60:J62">
    <cfRule type="cellIs" dxfId="2367" priority="814" operator="equal">
      <formula>"NO VAR"</formula>
    </cfRule>
  </conditionalFormatting>
  <conditionalFormatting sqref="J60:J62">
    <cfRule type="cellIs" dxfId="2366" priority="813" operator="equal">
      <formula>"NO VAR"</formula>
    </cfRule>
  </conditionalFormatting>
  <conditionalFormatting sqref="K60:K62">
    <cfRule type="cellIs" dxfId="2365" priority="812" operator="equal">
      <formula>"NO VAR"</formula>
    </cfRule>
  </conditionalFormatting>
  <conditionalFormatting sqref="K60:K62">
    <cfRule type="cellIs" dxfId="2364" priority="811" operator="equal">
      <formula>"HIDE-NO VAR"</formula>
    </cfRule>
  </conditionalFormatting>
  <conditionalFormatting sqref="K60:K62">
    <cfRule type="cellIs" dxfId="2363" priority="810" operator="equal">
      <formula>"ERROR "</formula>
    </cfRule>
  </conditionalFormatting>
  <conditionalFormatting sqref="K60:K62">
    <cfRule type="cellIs" dxfId="2362" priority="809" operator="equal">
      <formula>"HIDE-NO VAR"</formula>
    </cfRule>
  </conditionalFormatting>
  <conditionalFormatting sqref="K60:K62">
    <cfRule type="cellIs" dxfId="2361" priority="808" operator="equal">
      <formula>"HIDE-NO VAR"</formula>
    </cfRule>
  </conditionalFormatting>
  <conditionalFormatting sqref="K60:K62">
    <cfRule type="cellIs" dxfId="2360" priority="807" operator="equal">
      <formula>"NO VAR"</formula>
    </cfRule>
  </conditionalFormatting>
  <conditionalFormatting sqref="K60:K62">
    <cfRule type="cellIs" dxfId="2359" priority="806" operator="equal">
      <formula>"HIDE-NO VAR"</formula>
    </cfRule>
  </conditionalFormatting>
  <conditionalFormatting sqref="K60:K62">
    <cfRule type="cellIs" dxfId="2358" priority="805" operator="equal">
      <formula>"NO VAR"</formula>
    </cfRule>
  </conditionalFormatting>
  <conditionalFormatting sqref="K60:K62">
    <cfRule type="cellIs" dxfId="2357" priority="804" operator="equal">
      <formula>"HIDE-NO VAR"</formula>
    </cfRule>
  </conditionalFormatting>
  <conditionalFormatting sqref="K60:K62">
    <cfRule type="cellIs" dxfId="2356" priority="803" operator="equal">
      <formula>"NO VAR"</formula>
    </cfRule>
  </conditionalFormatting>
  <conditionalFormatting sqref="K60:K62">
    <cfRule type="cellIs" dxfId="2355" priority="802" operator="equal">
      <formula>"NO VAR"</formula>
    </cfRule>
  </conditionalFormatting>
  <conditionalFormatting sqref="K60:K62">
    <cfRule type="cellIs" dxfId="2354" priority="801" operator="equal">
      <formula>"HIDE-NO VAR"</formula>
    </cfRule>
  </conditionalFormatting>
  <conditionalFormatting sqref="K60:K62">
    <cfRule type="cellIs" dxfId="2353" priority="800" operator="equal">
      <formula>"NO VAR"</formula>
    </cfRule>
  </conditionalFormatting>
  <conditionalFormatting sqref="K60:K62">
    <cfRule type="cellIs" dxfId="2352" priority="799" operator="equal">
      <formula>"NO VAR"</formula>
    </cfRule>
  </conditionalFormatting>
  <conditionalFormatting sqref="K60:K62">
    <cfRule type="cellIs" dxfId="2351" priority="798" operator="equal">
      <formula>"HIDE-NO VAR"</formula>
    </cfRule>
  </conditionalFormatting>
  <conditionalFormatting sqref="K60:K62">
    <cfRule type="cellIs" dxfId="2350" priority="797" operator="equal">
      <formula>"NO VAR"</formula>
    </cfRule>
  </conditionalFormatting>
  <conditionalFormatting sqref="K60:K62">
    <cfRule type="cellIs" dxfId="2349" priority="796" operator="equal">
      <formula>"NO VAR"</formula>
    </cfRule>
  </conditionalFormatting>
  <conditionalFormatting sqref="K60:K62">
    <cfRule type="cellIs" dxfId="2348" priority="795" operator="equal">
      <formula>"HIDE-NO VAR"</formula>
    </cfRule>
  </conditionalFormatting>
  <conditionalFormatting sqref="K60:K62">
    <cfRule type="cellIs" dxfId="2347" priority="794" operator="equal">
      <formula>"NO VAR"</formula>
    </cfRule>
  </conditionalFormatting>
  <conditionalFormatting sqref="K60:K62">
    <cfRule type="cellIs" dxfId="2346" priority="793" operator="equal">
      <formula>"NO VAR"</formula>
    </cfRule>
  </conditionalFormatting>
  <conditionalFormatting sqref="K60:K62">
    <cfRule type="cellIs" dxfId="2345" priority="792" operator="equal">
      <formula>"HIDE-NO VAR"</formula>
    </cfRule>
  </conditionalFormatting>
  <conditionalFormatting sqref="K60:K62">
    <cfRule type="cellIs" dxfId="2344" priority="791" operator="equal">
      <formula>"NO VAR"</formula>
    </cfRule>
  </conditionalFormatting>
  <conditionalFormatting sqref="K60:K62">
    <cfRule type="cellIs" dxfId="2343" priority="790" operator="equal">
      <formula>"NO VAR"</formula>
    </cfRule>
  </conditionalFormatting>
  <conditionalFormatting sqref="K60:K62">
    <cfRule type="cellIs" dxfId="2342" priority="789" operator="equal">
      <formula>"HIDE-NO VAR"</formula>
    </cfRule>
  </conditionalFormatting>
  <conditionalFormatting sqref="K60:K62">
    <cfRule type="cellIs" dxfId="2341" priority="788" operator="equal">
      <formula>"NO VAR"</formula>
    </cfRule>
  </conditionalFormatting>
  <conditionalFormatting sqref="K60:K62">
    <cfRule type="cellIs" dxfId="2340" priority="787" operator="equal">
      <formula>"NO VAR"</formula>
    </cfRule>
  </conditionalFormatting>
  <conditionalFormatting sqref="K60:K62">
    <cfRule type="cellIs" dxfId="2339" priority="786" operator="equal">
      <formula>"HIDE-NO VAR"</formula>
    </cfRule>
  </conditionalFormatting>
  <conditionalFormatting sqref="K60:K62">
    <cfRule type="cellIs" dxfId="2338" priority="785" operator="equal">
      <formula>"NO VAR"</formula>
    </cfRule>
  </conditionalFormatting>
  <conditionalFormatting sqref="K60:K62">
    <cfRule type="cellIs" dxfId="2337" priority="784" operator="equal">
      <formula>"NO VAR"</formula>
    </cfRule>
  </conditionalFormatting>
  <conditionalFormatting sqref="K60:K62">
    <cfRule type="cellIs" dxfId="2336" priority="783" operator="equal">
      <formula>"HIDE-NO VAR"</formula>
    </cfRule>
  </conditionalFormatting>
  <conditionalFormatting sqref="K60:K62">
    <cfRule type="cellIs" dxfId="2335" priority="782" operator="equal">
      <formula>"NO VAR"</formula>
    </cfRule>
  </conditionalFormatting>
  <conditionalFormatting sqref="K60:K62">
    <cfRule type="cellIs" dxfId="2334" priority="781" operator="equal">
      <formula>"NO VAR"</formula>
    </cfRule>
  </conditionalFormatting>
  <conditionalFormatting sqref="K60:K62">
    <cfRule type="cellIs" dxfId="2333" priority="780" operator="equal">
      <formula>"HIDE-NO VAR"</formula>
    </cfRule>
  </conditionalFormatting>
  <conditionalFormatting sqref="K60:K62">
    <cfRule type="cellIs" dxfId="2332" priority="779" operator="equal">
      <formula>"NO VAR"</formula>
    </cfRule>
  </conditionalFormatting>
  <conditionalFormatting sqref="K60:K62">
    <cfRule type="cellIs" dxfId="2331" priority="778" operator="equal">
      <formula>"NO VAR"</formula>
    </cfRule>
  </conditionalFormatting>
  <conditionalFormatting sqref="K60:K62">
    <cfRule type="cellIs" dxfId="2330" priority="777" operator="equal">
      <formula>"HIDE-NO VAR"</formula>
    </cfRule>
  </conditionalFormatting>
  <conditionalFormatting sqref="K60:K62">
    <cfRule type="cellIs" dxfId="2329" priority="776" operator="equal">
      <formula>"NO VAR"</formula>
    </cfRule>
  </conditionalFormatting>
  <conditionalFormatting sqref="K60:K62">
    <cfRule type="cellIs" dxfId="2328" priority="775" operator="equal">
      <formula>"NO VAR"</formula>
    </cfRule>
  </conditionalFormatting>
  <conditionalFormatting sqref="K60:K62">
    <cfRule type="cellIs" dxfId="2327" priority="774" operator="equal">
      <formula>"HIDE-NO VAR"</formula>
    </cfRule>
  </conditionalFormatting>
  <conditionalFormatting sqref="K60:K62">
    <cfRule type="cellIs" dxfId="2326" priority="773" operator="equal">
      <formula>"NO VAR"</formula>
    </cfRule>
  </conditionalFormatting>
  <conditionalFormatting sqref="K60:K62">
    <cfRule type="cellIs" dxfId="2325" priority="772" operator="equal">
      <formula>"NO VAR"</formula>
    </cfRule>
  </conditionalFormatting>
  <conditionalFormatting sqref="K60:K62">
    <cfRule type="cellIs" dxfId="2324" priority="771" operator="equal">
      <formula>"INCORRECT LINE BEING PICKED UP"</formula>
    </cfRule>
  </conditionalFormatting>
  <conditionalFormatting sqref="B64 E64">
    <cfRule type="cellIs" dxfId="2323" priority="770" operator="equal">
      <formula>"HIDE "</formula>
    </cfRule>
  </conditionalFormatting>
  <conditionalFormatting sqref="J64">
    <cfRule type="cellIs" dxfId="2322" priority="768" operator="equal">
      <formula>"NO VAR"</formula>
    </cfRule>
  </conditionalFormatting>
  <conditionalFormatting sqref="J64">
    <cfRule type="cellIs" dxfId="2321" priority="767" operator="equal">
      <formula>"HIDE-NO VAR"</formula>
    </cfRule>
  </conditionalFormatting>
  <conditionalFormatting sqref="J64">
    <cfRule type="cellIs" dxfId="2320" priority="766" operator="equal">
      <formula>"ERROR "</formula>
    </cfRule>
  </conditionalFormatting>
  <conditionalFormatting sqref="J64">
    <cfRule type="cellIs" dxfId="2319" priority="765" operator="equal">
      <formula>"HIDE-NO VAR"</formula>
    </cfRule>
  </conditionalFormatting>
  <conditionalFormatting sqref="J64">
    <cfRule type="cellIs" dxfId="2318" priority="764" operator="equal">
      <formula>"HIDE-NO VAR"</formula>
    </cfRule>
  </conditionalFormatting>
  <conditionalFormatting sqref="J64">
    <cfRule type="cellIs" dxfId="2317" priority="763" operator="equal">
      <formula>"NO VAR"</formula>
    </cfRule>
  </conditionalFormatting>
  <conditionalFormatting sqref="J64">
    <cfRule type="cellIs" dxfId="2316" priority="762" operator="equal">
      <formula>"HIDE-NO VAR"</formula>
    </cfRule>
  </conditionalFormatting>
  <conditionalFormatting sqref="J64">
    <cfRule type="cellIs" dxfId="2315" priority="761" operator="equal">
      <formula>"NO VAR"</formula>
    </cfRule>
  </conditionalFormatting>
  <conditionalFormatting sqref="J64">
    <cfRule type="cellIs" dxfId="2314" priority="760" operator="equal">
      <formula>"HIDE-NO VAR"</formula>
    </cfRule>
  </conditionalFormatting>
  <conditionalFormatting sqref="J64">
    <cfRule type="cellIs" dxfId="2313" priority="759" operator="equal">
      <formula>"NO VAR"</formula>
    </cfRule>
  </conditionalFormatting>
  <conditionalFormatting sqref="J64">
    <cfRule type="cellIs" dxfId="2312" priority="758" operator="equal">
      <formula>"NO VAR"</formula>
    </cfRule>
  </conditionalFormatting>
  <conditionalFormatting sqref="J64">
    <cfRule type="cellIs" dxfId="2311" priority="757" operator="equal">
      <formula>"HIDE-NO VAR"</formula>
    </cfRule>
  </conditionalFormatting>
  <conditionalFormatting sqref="J64">
    <cfRule type="cellIs" dxfId="2310" priority="756" operator="equal">
      <formula>"NO VAR"</formula>
    </cfRule>
  </conditionalFormatting>
  <conditionalFormatting sqref="J64">
    <cfRule type="cellIs" dxfId="2309" priority="755" operator="equal">
      <formula>"NO VAR"</formula>
    </cfRule>
  </conditionalFormatting>
  <conditionalFormatting sqref="J64">
    <cfRule type="cellIs" dxfId="2308" priority="754" operator="equal">
      <formula>"HIDE-NO VAR"</formula>
    </cfRule>
  </conditionalFormatting>
  <conditionalFormatting sqref="J64">
    <cfRule type="cellIs" dxfId="2307" priority="753" operator="equal">
      <formula>"NO VAR"</formula>
    </cfRule>
  </conditionalFormatting>
  <conditionalFormatting sqref="J64">
    <cfRule type="cellIs" dxfId="2306" priority="752" operator="equal">
      <formula>"NO VAR"</formula>
    </cfRule>
  </conditionalFormatting>
  <conditionalFormatting sqref="J64">
    <cfRule type="cellIs" dxfId="2305" priority="751" operator="equal">
      <formula>"HIDE-NO VAR"</formula>
    </cfRule>
  </conditionalFormatting>
  <conditionalFormatting sqref="J64">
    <cfRule type="cellIs" dxfId="2304" priority="750" operator="equal">
      <formula>"NO VAR"</formula>
    </cfRule>
  </conditionalFormatting>
  <conditionalFormatting sqref="J64">
    <cfRule type="cellIs" dxfId="2303" priority="749" operator="equal">
      <formula>"NO VAR"</formula>
    </cfRule>
  </conditionalFormatting>
  <conditionalFormatting sqref="J64">
    <cfRule type="cellIs" dxfId="2302" priority="748" operator="equal">
      <formula>"HIDE-NO VAR"</formula>
    </cfRule>
  </conditionalFormatting>
  <conditionalFormatting sqref="J64">
    <cfRule type="cellIs" dxfId="2301" priority="747" operator="equal">
      <formula>"NO VAR"</formula>
    </cfRule>
  </conditionalFormatting>
  <conditionalFormatting sqref="J64">
    <cfRule type="cellIs" dxfId="2300" priority="746" operator="equal">
      <formula>"NO VAR"</formula>
    </cfRule>
  </conditionalFormatting>
  <conditionalFormatting sqref="J64">
    <cfRule type="cellIs" dxfId="2299" priority="745" operator="equal">
      <formula>"HIDE-NO VAR"</formula>
    </cfRule>
  </conditionalFormatting>
  <conditionalFormatting sqref="J64">
    <cfRule type="cellIs" dxfId="2298" priority="744" operator="equal">
      <formula>"NO VAR"</formula>
    </cfRule>
  </conditionalFormatting>
  <conditionalFormatting sqref="J64">
    <cfRule type="cellIs" dxfId="2297" priority="743" operator="equal">
      <formula>"NO VAR"</formula>
    </cfRule>
  </conditionalFormatting>
  <conditionalFormatting sqref="J64">
    <cfRule type="cellIs" dxfId="2296" priority="742" operator="equal">
      <formula>"HIDE-NO VAR"</formula>
    </cfRule>
  </conditionalFormatting>
  <conditionalFormatting sqref="J64">
    <cfRule type="cellIs" dxfId="2295" priority="741" operator="equal">
      <formula>"NO VAR"</formula>
    </cfRule>
  </conditionalFormatting>
  <conditionalFormatting sqref="J64">
    <cfRule type="cellIs" dxfId="2294" priority="740" operator="equal">
      <formula>"NO VAR"</formula>
    </cfRule>
  </conditionalFormatting>
  <conditionalFormatting sqref="J64">
    <cfRule type="cellIs" dxfId="2293" priority="739" operator="equal">
      <formula>"HIDE-NO VAR"</formula>
    </cfRule>
  </conditionalFormatting>
  <conditionalFormatting sqref="J64">
    <cfRule type="cellIs" dxfId="2292" priority="738" operator="equal">
      <formula>"NO VAR"</formula>
    </cfRule>
  </conditionalFormatting>
  <conditionalFormatting sqref="J64">
    <cfRule type="cellIs" dxfId="2291" priority="737" operator="equal">
      <formula>"NO VAR"</formula>
    </cfRule>
  </conditionalFormatting>
  <conditionalFormatting sqref="J65:J67">
    <cfRule type="cellIs" dxfId="2290" priority="683" operator="equal">
      <formula>"NO VAR"</formula>
    </cfRule>
  </conditionalFormatting>
  <conditionalFormatting sqref="J68:J76">
    <cfRule type="cellIs" dxfId="2289" priority="604" operator="equal">
      <formula>"HIDE-NO VAR"</formula>
    </cfRule>
  </conditionalFormatting>
  <conditionalFormatting sqref="J77">
    <cfRule type="cellIs" dxfId="2288" priority="527" operator="equal">
      <formula>"HIDE-NO VAR"</formula>
    </cfRule>
  </conditionalFormatting>
  <conditionalFormatting sqref="J68:J76">
    <cfRule type="cellIs" dxfId="2287" priority="602" operator="equal">
      <formula>"NO VAR"</formula>
    </cfRule>
  </conditionalFormatting>
  <conditionalFormatting sqref="J68:J76">
    <cfRule type="cellIs" dxfId="2286" priority="601" operator="equal">
      <formula>"HIDE-NO VAR"</formula>
    </cfRule>
  </conditionalFormatting>
  <conditionalFormatting sqref="J65:J67">
    <cfRule type="cellIs" dxfId="2285" priority="676" operator="equal">
      <formula>"NO VAR"</formula>
    </cfRule>
  </conditionalFormatting>
  <conditionalFormatting sqref="J65:J67">
    <cfRule type="cellIs" dxfId="2284" priority="675" operator="equal">
      <formula>"HIDE-NO VAR"</formula>
    </cfRule>
  </conditionalFormatting>
  <conditionalFormatting sqref="J65:J67">
    <cfRule type="cellIs" dxfId="2283" priority="674" operator="equal">
      <formula>"NO VAR"</formula>
    </cfRule>
  </conditionalFormatting>
  <conditionalFormatting sqref="J65:J67">
    <cfRule type="cellIs" dxfId="2282" priority="673" operator="equal">
      <formula>"NO VAR"</formula>
    </cfRule>
  </conditionalFormatting>
  <conditionalFormatting sqref="J65:J67">
    <cfRule type="cellIs" dxfId="2281" priority="672" operator="equal">
      <formula>"HIDE-NO VAR"</formula>
    </cfRule>
  </conditionalFormatting>
  <conditionalFormatting sqref="J65:J67">
    <cfRule type="cellIs" dxfId="2280" priority="671" operator="equal">
      <formula>"NO VAR"</formula>
    </cfRule>
  </conditionalFormatting>
  <conditionalFormatting sqref="J65:J67">
    <cfRule type="cellIs" dxfId="2279" priority="670" operator="equal">
      <formula>"NO VAR"</formula>
    </cfRule>
  </conditionalFormatting>
  <conditionalFormatting sqref="J65:J67">
    <cfRule type="cellIs" dxfId="2278" priority="669" operator="equal">
      <formula>"HIDE-NO VAR"</formula>
    </cfRule>
  </conditionalFormatting>
  <conditionalFormatting sqref="J65:J67">
    <cfRule type="cellIs" dxfId="2277" priority="668" operator="equal">
      <formula>"NO VAR"</formula>
    </cfRule>
  </conditionalFormatting>
  <conditionalFormatting sqref="J65:J67">
    <cfRule type="cellIs" dxfId="2276" priority="667" operator="equal">
      <formula>"NO VAR"</formula>
    </cfRule>
  </conditionalFormatting>
  <conditionalFormatting sqref="J65:J67">
    <cfRule type="cellIs" dxfId="2275" priority="666" operator="equal">
      <formula>"HIDE-NO VAR"</formula>
    </cfRule>
  </conditionalFormatting>
  <conditionalFormatting sqref="J65:J67">
    <cfRule type="cellIs" dxfId="2274" priority="665" operator="equal">
      <formula>"NO VAR"</formula>
    </cfRule>
  </conditionalFormatting>
  <conditionalFormatting sqref="J65:J67">
    <cfRule type="cellIs" dxfId="2273" priority="664" operator="equal">
      <formula>"NO VAR"</formula>
    </cfRule>
  </conditionalFormatting>
  <conditionalFormatting sqref="J65:J67">
    <cfRule type="cellIs" dxfId="2272" priority="663" operator="equal">
      <formula>"HIDE-NO VAR"</formula>
    </cfRule>
  </conditionalFormatting>
  <conditionalFormatting sqref="J65:J67">
    <cfRule type="cellIs" dxfId="2271" priority="662" operator="equal">
      <formula>"NO VAR"</formula>
    </cfRule>
  </conditionalFormatting>
  <conditionalFormatting sqref="J65:J67">
    <cfRule type="cellIs" dxfId="2270" priority="661" operator="equal">
      <formula>"NO VAR"</formula>
    </cfRule>
  </conditionalFormatting>
  <conditionalFormatting sqref="K68:K76">
    <cfRule type="cellIs" dxfId="2269" priority="583" operator="equal">
      <formula>"NO VAR"</formula>
    </cfRule>
  </conditionalFormatting>
  <conditionalFormatting sqref="K65:K67">
    <cfRule type="cellIs" dxfId="2268" priority="657" operator="equal">
      <formula>"HIDE-NO VAR"</formula>
    </cfRule>
  </conditionalFormatting>
  <conditionalFormatting sqref="J77">
    <cfRule type="cellIs" dxfId="2267" priority="504" operator="equal">
      <formula>"NO VAR"</formula>
    </cfRule>
  </conditionalFormatting>
  <conditionalFormatting sqref="K65:K67">
    <cfRule type="cellIs" dxfId="2266" priority="655" operator="equal">
      <formula>"NO VAR"</formula>
    </cfRule>
  </conditionalFormatting>
  <conditionalFormatting sqref="K65:K67">
    <cfRule type="cellIs" dxfId="2265" priority="654" operator="equal">
      <formula>"HIDE-NO VAR"</formula>
    </cfRule>
  </conditionalFormatting>
  <conditionalFormatting sqref="K65:K67">
    <cfRule type="cellIs" dxfId="2264" priority="653" operator="equal">
      <formula>"NO VAR"</formula>
    </cfRule>
  </conditionalFormatting>
  <conditionalFormatting sqref="K68:K76">
    <cfRule type="cellIs" dxfId="2263" priority="576" operator="equal">
      <formula>"NO VAR"</formula>
    </cfRule>
  </conditionalFormatting>
  <conditionalFormatting sqref="K68:K76">
    <cfRule type="cellIs" dxfId="2262" priority="575" operator="equal">
      <formula>"HIDE-NO VAR"</formula>
    </cfRule>
  </conditionalFormatting>
  <conditionalFormatting sqref="K65:K67">
    <cfRule type="cellIs" dxfId="2261" priority="650" operator="equal">
      <formula>"NO VAR"</formula>
    </cfRule>
  </conditionalFormatting>
  <conditionalFormatting sqref="K68:K76">
    <cfRule type="cellIs" dxfId="2260" priority="573" operator="equal">
      <formula>"NO VAR"</formula>
    </cfRule>
  </conditionalFormatting>
  <conditionalFormatting sqref="K68:K76">
    <cfRule type="cellIs" dxfId="2259" priority="572" operator="equal">
      <formula>"HIDE-NO VAR"</formula>
    </cfRule>
  </conditionalFormatting>
  <conditionalFormatting sqref="K65:K67">
    <cfRule type="cellIs" dxfId="2258" priority="647" operator="equal">
      <formula>"NO VAR"</formula>
    </cfRule>
  </conditionalFormatting>
  <conditionalFormatting sqref="K68:K76">
    <cfRule type="cellIs" dxfId="2257" priority="570" operator="equal">
      <formula>"NO VAR"</formula>
    </cfRule>
  </conditionalFormatting>
  <conditionalFormatting sqref="K68:K76">
    <cfRule type="cellIs" dxfId="2256" priority="569" operator="equal">
      <formula>"HIDE-NO VAR"</formula>
    </cfRule>
  </conditionalFormatting>
  <conditionalFormatting sqref="K65:K67">
    <cfRule type="cellIs" dxfId="2255" priority="644" operator="equal">
      <formula>"NO VAR"</formula>
    </cfRule>
  </conditionalFormatting>
  <conditionalFormatting sqref="K68:K76">
    <cfRule type="cellIs" dxfId="2254" priority="567" operator="equal">
      <formula>"NO VAR"</formula>
    </cfRule>
  </conditionalFormatting>
  <conditionalFormatting sqref="B65:B67 E65:E67">
    <cfRule type="cellIs" dxfId="2253" priority="694" operator="equal">
      <formula>"HIDE "</formula>
    </cfRule>
  </conditionalFormatting>
  <conditionalFormatting sqref="J65:J67">
    <cfRule type="cellIs" dxfId="2252" priority="692" operator="equal">
      <formula>"NO VAR"</formula>
    </cfRule>
  </conditionalFormatting>
  <conditionalFormatting sqref="J65:J67">
    <cfRule type="cellIs" dxfId="2251" priority="691" operator="equal">
      <formula>"HIDE-NO VAR"</formula>
    </cfRule>
  </conditionalFormatting>
  <conditionalFormatting sqref="J65:J67">
    <cfRule type="cellIs" dxfId="2250" priority="690" operator="equal">
      <formula>"ERROR "</formula>
    </cfRule>
  </conditionalFormatting>
  <conditionalFormatting sqref="J65:J67">
    <cfRule type="cellIs" dxfId="2249" priority="689" operator="equal">
      <formula>"HIDE-NO VAR"</formula>
    </cfRule>
  </conditionalFormatting>
  <conditionalFormatting sqref="J65:J67">
    <cfRule type="cellIs" dxfId="2248" priority="688" operator="equal">
      <formula>"HIDE-NO VAR"</formula>
    </cfRule>
  </conditionalFormatting>
  <conditionalFormatting sqref="J65:J67">
    <cfRule type="cellIs" dxfId="2247" priority="687" operator="equal">
      <formula>"NO VAR"</formula>
    </cfRule>
  </conditionalFormatting>
  <conditionalFormatting sqref="J65:J67">
    <cfRule type="cellIs" dxfId="2246" priority="686" operator="equal">
      <formula>"HIDE-NO VAR"</formula>
    </cfRule>
  </conditionalFormatting>
  <conditionalFormatting sqref="J65:J67">
    <cfRule type="cellIs" dxfId="2245" priority="685" operator="equal">
      <formula>"NO VAR"</formula>
    </cfRule>
  </conditionalFormatting>
  <conditionalFormatting sqref="J65:J67">
    <cfRule type="cellIs" dxfId="2244" priority="684" operator="equal">
      <formula>"HIDE-NO VAR"</formula>
    </cfRule>
  </conditionalFormatting>
  <conditionalFormatting sqref="J65:J67">
    <cfRule type="cellIs" dxfId="2243" priority="682" operator="equal">
      <formula>"NO VAR"</formula>
    </cfRule>
  </conditionalFormatting>
  <conditionalFormatting sqref="J65:J67">
    <cfRule type="cellIs" dxfId="2242" priority="681" operator="equal">
      <formula>"HIDE-NO VAR"</formula>
    </cfRule>
  </conditionalFormatting>
  <conditionalFormatting sqref="J65:J67">
    <cfRule type="cellIs" dxfId="2241" priority="680" operator="equal">
      <formula>"NO VAR"</formula>
    </cfRule>
  </conditionalFormatting>
  <conditionalFormatting sqref="J65:J67">
    <cfRule type="cellIs" dxfId="2240" priority="679" operator="equal">
      <formula>"NO VAR"</formula>
    </cfRule>
  </conditionalFormatting>
  <conditionalFormatting sqref="J65:J67">
    <cfRule type="cellIs" dxfId="2239" priority="678" operator="equal">
      <formula>"HIDE-NO VAR"</formula>
    </cfRule>
  </conditionalFormatting>
  <conditionalFormatting sqref="J65:J67">
    <cfRule type="cellIs" dxfId="2238" priority="677" operator="equal">
      <formula>"NO VAR"</formula>
    </cfRule>
  </conditionalFormatting>
  <conditionalFormatting sqref="J68:J76">
    <cfRule type="cellIs" dxfId="2237" priority="600" operator="equal">
      <formula>"NO VAR"</formula>
    </cfRule>
  </conditionalFormatting>
  <conditionalFormatting sqref="J77">
    <cfRule type="cellIs" dxfId="2236" priority="522" operator="equal">
      <formula>"NO VAR"</formula>
    </cfRule>
  </conditionalFormatting>
  <conditionalFormatting sqref="J68:J76">
    <cfRule type="cellIs" dxfId="2235" priority="597" operator="equal">
      <formula>"NO VAR"</formula>
    </cfRule>
  </conditionalFormatting>
  <conditionalFormatting sqref="J77">
    <cfRule type="cellIs" dxfId="2234" priority="519" operator="equal">
      <formula>"NO VAR"</formula>
    </cfRule>
  </conditionalFormatting>
  <conditionalFormatting sqref="J68:J76">
    <cfRule type="cellIs" dxfId="2233" priority="594" operator="equal">
      <formula>"NO VAR"</formula>
    </cfRule>
  </conditionalFormatting>
  <conditionalFormatting sqref="J77">
    <cfRule type="cellIs" dxfId="2232" priority="516" operator="equal">
      <formula>"NO VAR"</formula>
    </cfRule>
  </conditionalFormatting>
  <conditionalFormatting sqref="J68:J76">
    <cfRule type="cellIs" dxfId="2231" priority="591" operator="equal">
      <formula>"NO VAR"</formula>
    </cfRule>
  </conditionalFormatting>
  <conditionalFormatting sqref="J77">
    <cfRule type="cellIs" dxfId="2230" priority="513" operator="equal">
      <formula>"NO VAR"</formula>
    </cfRule>
  </conditionalFormatting>
  <conditionalFormatting sqref="J68:J76">
    <cfRule type="cellIs" dxfId="2229" priority="588" operator="equal">
      <formula>"NO VAR"</formula>
    </cfRule>
  </conditionalFormatting>
  <conditionalFormatting sqref="J77">
    <cfRule type="cellIs" dxfId="2228" priority="510" operator="equal">
      <formula>"NO VAR"</formula>
    </cfRule>
  </conditionalFormatting>
  <conditionalFormatting sqref="J68:J76">
    <cfRule type="cellIs" dxfId="2227" priority="585" operator="equal">
      <formula>"NO VAR"</formula>
    </cfRule>
  </conditionalFormatting>
  <conditionalFormatting sqref="K65:K67">
    <cfRule type="cellIs" dxfId="2226" priority="660" operator="equal">
      <formula>"NO VAR"</formula>
    </cfRule>
  </conditionalFormatting>
  <conditionalFormatting sqref="K65:K67">
    <cfRule type="cellIs" dxfId="2225" priority="659" operator="equal">
      <formula>"HIDE-NO VAR"</formula>
    </cfRule>
  </conditionalFormatting>
  <conditionalFormatting sqref="K65:K67">
    <cfRule type="cellIs" dxfId="2224" priority="658" operator="equal">
      <formula>"ERROR "</formula>
    </cfRule>
  </conditionalFormatting>
  <conditionalFormatting sqref="K65:K67">
    <cfRule type="cellIs" dxfId="2223" priority="656" operator="equal">
      <formula>"HIDE-NO VAR"</formula>
    </cfRule>
  </conditionalFormatting>
  <conditionalFormatting sqref="K77">
    <cfRule type="cellIs" dxfId="2222" priority="503" operator="equal">
      <formula>"NO VAR"</formula>
    </cfRule>
  </conditionalFormatting>
  <conditionalFormatting sqref="K77">
    <cfRule type="cellIs" dxfId="2221" priority="502" operator="equal">
      <formula>"HIDE-NO VAR"</formula>
    </cfRule>
  </conditionalFormatting>
  <conditionalFormatting sqref="K65:K67">
    <cfRule type="cellIs" dxfId="2220" priority="652" operator="equal">
      <formula>"HIDE-NO VAR"</formula>
    </cfRule>
  </conditionalFormatting>
  <conditionalFormatting sqref="K65:K67">
    <cfRule type="cellIs" dxfId="2219" priority="651" operator="equal">
      <formula>"NO VAR"</formula>
    </cfRule>
  </conditionalFormatting>
  <conditionalFormatting sqref="K68:K76">
    <cfRule type="cellIs" dxfId="2218" priority="574" operator="equal">
      <formula>"NO VAR"</formula>
    </cfRule>
  </conditionalFormatting>
  <conditionalFormatting sqref="K65:K67">
    <cfRule type="cellIs" dxfId="2217" priority="649" operator="equal">
      <formula>"HIDE-NO VAR"</formula>
    </cfRule>
  </conditionalFormatting>
  <conditionalFormatting sqref="K65:K67">
    <cfRule type="cellIs" dxfId="2216" priority="648" operator="equal">
      <formula>"NO VAR"</formula>
    </cfRule>
  </conditionalFormatting>
  <conditionalFormatting sqref="K68:K76">
    <cfRule type="cellIs" dxfId="2215" priority="571" operator="equal">
      <formula>"NO VAR"</formula>
    </cfRule>
  </conditionalFormatting>
  <conditionalFormatting sqref="K65:K67">
    <cfRule type="cellIs" dxfId="2214" priority="646" operator="equal">
      <formula>"HIDE-NO VAR"</formula>
    </cfRule>
  </conditionalFormatting>
  <conditionalFormatting sqref="K65:K67">
    <cfRule type="cellIs" dxfId="2213" priority="645" operator="equal">
      <formula>"NO VAR"</formula>
    </cfRule>
  </conditionalFormatting>
  <conditionalFormatting sqref="K68:K76">
    <cfRule type="cellIs" dxfId="2212" priority="568" operator="equal">
      <formula>"NO VAR"</formula>
    </cfRule>
  </conditionalFormatting>
  <conditionalFormatting sqref="K65:K67">
    <cfRule type="cellIs" dxfId="2211" priority="643" operator="equal">
      <formula>"HIDE-NO VAR"</formula>
    </cfRule>
  </conditionalFormatting>
  <conditionalFormatting sqref="K65:K67">
    <cfRule type="cellIs" dxfId="2210" priority="642" operator="equal">
      <formula>"NO VAR"</formula>
    </cfRule>
  </conditionalFormatting>
  <conditionalFormatting sqref="K65:K67">
    <cfRule type="cellIs" dxfId="2209" priority="641" operator="equal">
      <formula>"NO VAR"</formula>
    </cfRule>
  </conditionalFormatting>
  <conditionalFormatting sqref="K65:K67">
    <cfRule type="cellIs" dxfId="2208" priority="640" operator="equal">
      <formula>"HIDE-NO VAR"</formula>
    </cfRule>
  </conditionalFormatting>
  <conditionalFormatting sqref="K65:K67">
    <cfRule type="cellIs" dxfId="2207" priority="639" operator="equal">
      <formula>"NO VAR"</formula>
    </cfRule>
  </conditionalFormatting>
  <conditionalFormatting sqref="K65:K67">
    <cfRule type="cellIs" dxfId="2206" priority="638" operator="equal">
      <formula>"NO VAR"</formula>
    </cfRule>
  </conditionalFormatting>
  <conditionalFormatting sqref="K65:K67">
    <cfRule type="cellIs" dxfId="2205" priority="637" operator="equal">
      <formula>"HIDE-NO VAR"</formula>
    </cfRule>
  </conditionalFormatting>
  <conditionalFormatting sqref="K65:K67">
    <cfRule type="cellIs" dxfId="2204" priority="636" operator="equal">
      <formula>"NO VAR"</formula>
    </cfRule>
  </conditionalFormatting>
  <conditionalFormatting sqref="K65:K67">
    <cfRule type="cellIs" dxfId="2203" priority="635" operator="equal">
      <formula>"NO VAR"</formula>
    </cfRule>
  </conditionalFormatting>
  <conditionalFormatting sqref="K65:K67">
    <cfRule type="cellIs" dxfId="2202" priority="634" operator="equal">
      <formula>"HIDE-NO VAR"</formula>
    </cfRule>
  </conditionalFormatting>
  <conditionalFormatting sqref="K65:K67">
    <cfRule type="cellIs" dxfId="2201" priority="633" operator="equal">
      <formula>"NO VAR"</formula>
    </cfRule>
  </conditionalFormatting>
  <conditionalFormatting sqref="K65:K67">
    <cfRule type="cellIs" dxfId="2200" priority="632" operator="equal">
      <formula>"NO VAR"</formula>
    </cfRule>
  </conditionalFormatting>
  <conditionalFormatting sqref="K65:K67">
    <cfRule type="cellIs" dxfId="2199" priority="631" operator="equal">
      <formula>"HIDE-NO VAR"</formula>
    </cfRule>
  </conditionalFormatting>
  <conditionalFormatting sqref="K65:K67">
    <cfRule type="cellIs" dxfId="2198" priority="630" operator="equal">
      <formula>"NO VAR"</formula>
    </cfRule>
  </conditionalFormatting>
  <conditionalFormatting sqref="K65:K67">
    <cfRule type="cellIs" dxfId="2197" priority="629" operator="equal">
      <formula>"NO VAR"</formula>
    </cfRule>
  </conditionalFormatting>
  <conditionalFormatting sqref="K65:K67">
    <cfRule type="cellIs" dxfId="2196" priority="628" operator="equal">
      <formula>"HIDE-NO VAR"</formula>
    </cfRule>
  </conditionalFormatting>
  <conditionalFormatting sqref="K65:K67">
    <cfRule type="cellIs" dxfId="2195" priority="627" operator="equal">
      <formula>"NO VAR"</formula>
    </cfRule>
  </conditionalFormatting>
  <conditionalFormatting sqref="K65:K67">
    <cfRule type="cellIs" dxfId="2194" priority="626" operator="equal">
      <formula>"NO VAR"</formula>
    </cfRule>
  </conditionalFormatting>
  <conditionalFormatting sqref="K65:K67">
    <cfRule type="cellIs" dxfId="2193" priority="625" operator="equal">
      <formula>"HIDE-NO VAR"</formula>
    </cfRule>
  </conditionalFormatting>
  <conditionalFormatting sqref="K65:K67">
    <cfRule type="cellIs" dxfId="2192" priority="624" operator="equal">
      <formula>"NO VAR"</formula>
    </cfRule>
  </conditionalFormatting>
  <conditionalFormatting sqref="K65:K67">
    <cfRule type="cellIs" dxfId="2191" priority="623" operator="equal">
      <formula>"NO VAR"</formula>
    </cfRule>
  </conditionalFormatting>
  <conditionalFormatting sqref="K65:K67">
    <cfRule type="cellIs" dxfId="2190" priority="622" operator="equal">
      <formula>"HIDE-NO VAR"</formula>
    </cfRule>
  </conditionalFormatting>
  <conditionalFormatting sqref="K65:K67">
    <cfRule type="cellIs" dxfId="2189" priority="621" operator="equal">
      <formula>"NO VAR"</formula>
    </cfRule>
  </conditionalFormatting>
  <conditionalFormatting sqref="K65:K67">
    <cfRule type="cellIs" dxfId="2188" priority="620" operator="equal">
      <formula>"NO VAR"</formula>
    </cfRule>
  </conditionalFormatting>
  <conditionalFormatting sqref="K65:K67">
    <cfRule type="cellIs" dxfId="2187" priority="619" operator="equal">
      <formula>"INCORRECT LINE BEING PICKED UP"</formula>
    </cfRule>
  </conditionalFormatting>
  <conditionalFormatting sqref="B68">
    <cfRule type="cellIs" dxfId="2186" priority="618" operator="equal">
      <formula>"HIDE "</formula>
    </cfRule>
  </conditionalFormatting>
  <conditionalFormatting sqref="B69:B76">
    <cfRule type="cellIs" dxfId="2185" priority="617" operator="equal">
      <formula>"HIDE "</formula>
    </cfRule>
  </conditionalFormatting>
  <conditionalFormatting sqref="J68:J76">
    <cfRule type="cellIs" dxfId="2184" priority="615" operator="equal">
      <formula>"NO VAR"</formula>
    </cfRule>
  </conditionalFormatting>
  <conditionalFormatting sqref="J68:J76">
    <cfRule type="cellIs" dxfId="2183" priority="614" operator="equal">
      <formula>"HIDE-NO VAR"</formula>
    </cfRule>
  </conditionalFormatting>
  <conditionalFormatting sqref="J68:J76">
    <cfRule type="cellIs" dxfId="2182" priority="613" operator="equal">
      <formula>"ERROR "</formula>
    </cfRule>
  </conditionalFormatting>
  <conditionalFormatting sqref="J68:J76">
    <cfRule type="cellIs" dxfId="2181" priority="612" operator="equal">
      <formula>"HIDE-NO VAR"</formula>
    </cfRule>
  </conditionalFormatting>
  <conditionalFormatting sqref="J68:J76">
    <cfRule type="cellIs" dxfId="2180" priority="611" operator="equal">
      <formula>"HIDE-NO VAR"</formula>
    </cfRule>
  </conditionalFormatting>
  <conditionalFormatting sqref="J68:J76">
    <cfRule type="cellIs" dxfId="2179" priority="610" operator="equal">
      <formula>"NO VAR"</formula>
    </cfRule>
  </conditionalFormatting>
  <conditionalFormatting sqref="J68:J76">
    <cfRule type="cellIs" dxfId="2178" priority="609" operator="equal">
      <formula>"HIDE-NO VAR"</formula>
    </cfRule>
  </conditionalFormatting>
  <conditionalFormatting sqref="J68:J76">
    <cfRule type="cellIs" dxfId="2177" priority="608" operator="equal">
      <formula>"NO VAR"</formula>
    </cfRule>
  </conditionalFormatting>
  <conditionalFormatting sqref="J68:J76">
    <cfRule type="cellIs" dxfId="2176" priority="607" operator="equal">
      <formula>"HIDE-NO VAR"</formula>
    </cfRule>
  </conditionalFormatting>
  <conditionalFormatting sqref="J68:J76">
    <cfRule type="cellIs" dxfId="2175" priority="606" operator="equal">
      <formula>"NO VAR"</formula>
    </cfRule>
  </conditionalFormatting>
  <conditionalFormatting sqref="J68:J76">
    <cfRule type="cellIs" dxfId="2174" priority="605" operator="equal">
      <formula>"NO VAR"</formula>
    </cfRule>
  </conditionalFormatting>
  <conditionalFormatting sqref="J68:J76">
    <cfRule type="cellIs" dxfId="2173" priority="603" operator="equal">
      <formula>"NO VAR"</formula>
    </cfRule>
  </conditionalFormatting>
  <conditionalFormatting sqref="J77">
    <cfRule type="cellIs" dxfId="2172" priority="526" operator="equal">
      <formula>"NO VAR"</formula>
    </cfRule>
  </conditionalFormatting>
  <conditionalFormatting sqref="J68:J76">
    <cfRule type="cellIs" dxfId="2171" priority="599" operator="equal">
      <formula>"NO VAR"</formula>
    </cfRule>
  </conditionalFormatting>
  <conditionalFormatting sqref="J68:J76">
    <cfRule type="cellIs" dxfId="2170" priority="598" operator="equal">
      <formula>"HIDE-NO VAR"</formula>
    </cfRule>
  </conditionalFormatting>
  <conditionalFormatting sqref="J68:J76">
    <cfRule type="cellIs" dxfId="2169" priority="596" operator="equal">
      <formula>"NO VAR"</formula>
    </cfRule>
  </conditionalFormatting>
  <conditionalFormatting sqref="J68:J76">
    <cfRule type="cellIs" dxfId="2168" priority="595" operator="equal">
      <formula>"HIDE-NO VAR"</formula>
    </cfRule>
  </conditionalFormatting>
  <conditionalFormatting sqref="J68:J76">
    <cfRule type="cellIs" dxfId="2167" priority="593" operator="equal">
      <formula>"NO VAR"</formula>
    </cfRule>
  </conditionalFormatting>
  <conditionalFormatting sqref="J68:J76">
    <cfRule type="cellIs" dxfId="2166" priority="592" operator="equal">
      <formula>"HIDE-NO VAR"</formula>
    </cfRule>
  </conditionalFormatting>
  <conditionalFormatting sqref="J68:J76">
    <cfRule type="cellIs" dxfId="2165" priority="590" operator="equal">
      <formula>"NO VAR"</formula>
    </cfRule>
  </conditionalFormatting>
  <conditionalFormatting sqref="J68:J76">
    <cfRule type="cellIs" dxfId="2164" priority="589" operator="equal">
      <formula>"HIDE-NO VAR"</formula>
    </cfRule>
  </conditionalFormatting>
  <conditionalFormatting sqref="J68:J76">
    <cfRule type="cellIs" dxfId="2163" priority="587" operator="equal">
      <formula>"NO VAR"</formula>
    </cfRule>
  </conditionalFormatting>
  <conditionalFormatting sqref="J68:J76">
    <cfRule type="cellIs" dxfId="2162" priority="586" operator="equal">
      <formula>"HIDE-NO VAR"</formula>
    </cfRule>
  </conditionalFormatting>
  <conditionalFormatting sqref="J68:J76">
    <cfRule type="cellIs" dxfId="2161" priority="584" operator="equal">
      <formula>"NO VAR"</formula>
    </cfRule>
  </conditionalFormatting>
  <conditionalFormatting sqref="J77">
    <cfRule type="cellIs" dxfId="2160" priority="507" operator="equal">
      <formula>"NO VAR"</formula>
    </cfRule>
  </conditionalFormatting>
  <conditionalFormatting sqref="K68:K76">
    <cfRule type="cellIs" dxfId="2159" priority="582" operator="equal">
      <formula>"HIDE-NO VAR"</formula>
    </cfRule>
  </conditionalFormatting>
  <conditionalFormatting sqref="K68:K76">
    <cfRule type="cellIs" dxfId="2158" priority="581" operator="equal">
      <formula>"ERROR "</formula>
    </cfRule>
  </conditionalFormatting>
  <conditionalFormatting sqref="K68:K76">
    <cfRule type="cellIs" dxfId="2157" priority="580" operator="equal">
      <formula>"HIDE-NO VAR"</formula>
    </cfRule>
  </conditionalFormatting>
  <conditionalFormatting sqref="K68:K76">
    <cfRule type="cellIs" dxfId="2156" priority="579" operator="equal">
      <formula>"HIDE-NO VAR"</formula>
    </cfRule>
  </conditionalFormatting>
  <conditionalFormatting sqref="K68:K76">
    <cfRule type="cellIs" dxfId="2155" priority="578" operator="equal">
      <formula>"NO VAR"</formula>
    </cfRule>
  </conditionalFormatting>
  <conditionalFormatting sqref="K68:K76">
    <cfRule type="cellIs" dxfId="2154" priority="577" operator="equal">
      <formula>"HIDE-NO VAR"</formula>
    </cfRule>
  </conditionalFormatting>
  <conditionalFormatting sqref="K77">
    <cfRule type="cellIs" dxfId="2153" priority="499" operator="equal">
      <formula>"HIDE-NO VAR"</formula>
    </cfRule>
  </conditionalFormatting>
  <conditionalFormatting sqref="K77">
    <cfRule type="cellIs" dxfId="2152" priority="498" operator="equal">
      <formula>"NO VAR"</formula>
    </cfRule>
  </conditionalFormatting>
  <conditionalFormatting sqref="K77">
    <cfRule type="cellIs" dxfId="2151" priority="494" operator="equal">
      <formula>"NO VAR"</formula>
    </cfRule>
  </conditionalFormatting>
  <conditionalFormatting sqref="K77">
    <cfRule type="cellIs" dxfId="2150" priority="491" operator="equal">
      <formula>"NO VAR"</formula>
    </cfRule>
  </conditionalFormatting>
  <conditionalFormatting sqref="K68:K76">
    <cfRule type="cellIs" dxfId="2149" priority="566" operator="equal">
      <formula>"HIDE-NO VAR"</formula>
    </cfRule>
  </conditionalFormatting>
  <conditionalFormatting sqref="K68:K76">
    <cfRule type="cellIs" dxfId="2148" priority="565" operator="equal">
      <formula>"NO VAR"</formula>
    </cfRule>
  </conditionalFormatting>
  <conditionalFormatting sqref="K68:K76">
    <cfRule type="cellIs" dxfId="2147" priority="564" operator="equal">
      <formula>"NO VAR"</formula>
    </cfRule>
  </conditionalFormatting>
  <conditionalFormatting sqref="K68:K76">
    <cfRule type="cellIs" dxfId="2146" priority="563" operator="equal">
      <formula>"HIDE-NO VAR"</formula>
    </cfRule>
  </conditionalFormatting>
  <conditionalFormatting sqref="K68:K76">
    <cfRule type="cellIs" dxfId="2145" priority="562" operator="equal">
      <formula>"NO VAR"</formula>
    </cfRule>
  </conditionalFormatting>
  <conditionalFormatting sqref="K68:K76">
    <cfRule type="cellIs" dxfId="2144" priority="561" operator="equal">
      <formula>"NO VAR"</formula>
    </cfRule>
  </conditionalFormatting>
  <conditionalFormatting sqref="K68:K76">
    <cfRule type="cellIs" dxfId="2143" priority="560" operator="equal">
      <formula>"HIDE-NO VAR"</formula>
    </cfRule>
  </conditionalFormatting>
  <conditionalFormatting sqref="K68:K76">
    <cfRule type="cellIs" dxfId="2142" priority="559" operator="equal">
      <formula>"NO VAR"</formula>
    </cfRule>
  </conditionalFormatting>
  <conditionalFormatting sqref="K68:K76">
    <cfRule type="cellIs" dxfId="2141" priority="558" operator="equal">
      <formula>"NO VAR"</formula>
    </cfRule>
  </conditionalFormatting>
  <conditionalFormatting sqref="K68:K76">
    <cfRule type="cellIs" dxfId="2140" priority="557" operator="equal">
      <formula>"HIDE-NO VAR"</formula>
    </cfRule>
  </conditionalFormatting>
  <conditionalFormatting sqref="K68:K76">
    <cfRule type="cellIs" dxfId="2139" priority="556" operator="equal">
      <formula>"NO VAR"</formula>
    </cfRule>
  </conditionalFormatting>
  <conditionalFormatting sqref="K68:K76">
    <cfRule type="cellIs" dxfId="2138" priority="555" operator="equal">
      <formula>"NO VAR"</formula>
    </cfRule>
  </conditionalFormatting>
  <conditionalFormatting sqref="K68:K76">
    <cfRule type="cellIs" dxfId="2137" priority="554" operator="equal">
      <formula>"HIDE-NO VAR"</formula>
    </cfRule>
  </conditionalFormatting>
  <conditionalFormatting sqref="K68:K76">
    <cfRule type="cellIs" dxfId="2136" priority="553" operator="equal">
      <formula>"NO VAR"</formula>
    </cfRule>
  </conditionalFormatting>
  <conditionalFormatting sqref="K68:K76">
    <cfRule type="cellIs" dxfId="2135" priority="552" operator="equal">
      <formula>"NO VAR"</formula>
    </cfRule>
  </conditionalFormatting>
  <conditionalFormatting sqref="K68:K76">
    <cfRule type="cellIs" dxfId="2134" priority="551" operator="equal">
      <formula>"HIDE-NO VAR"</formula>
    </cfRule>
  </conditionalFormatting>
  <conditionalFormatting sqref="K68:K76">
    <cfRule type="cellIs" dxfId="2133" priority="550" operator="equal">
      <formula>"NO VAR"</formula>
    </cfRule>
  </conditionalFormatting>
  <conditionalFormatting sqref="K68:K76">
    <cfRule type="cellIs" dxfId="2132" priority="549" operator="equal">
      <formula>"NO VAR"</formula>
    </cfRule>
  </conditionalFormatting>
  <conditionalFormatting sqref="K68:K76">
    <cfRule type="cellIs" dxfId="2131" priority="548" operator="equal">
      <formula>"HIDE-NO VAR"</formula>
    </cfRule>
  </conditionalFormatting>
  <conditionalFormatting sqref="K68:K76">
    <cfRule type="cellIs" dxfId="2130" priority="547" operator="equal">
      <formula>"NO VAR"</formula>
    </cfRule>
  </conditionalFormatting>
  <conditionalFormatting sqref="K68:K76">
    <cfRule type="cellIs" dxfId="2129" priority="546" operator="equal">
      <formula>"NO VAR"</formula>
    </cfRule>
  </conditionalFormatting>
  <conditionalFormatting sqref="K68:K76">
    <cfRule type="cellIs" dxfId="2128" priority="545" operator="equal">
      <formula>"HIDE-NO VAR"</formula>
    </cfRule>
  </conditionalFormatting>
  <conditionalFormatting sqref="K68:K76">
    <cfRule type="cellIs" dxfId="2127" priority="544" operator="equal">
      <formula>"NO VAR"</formula>
    </cfRule>
  </conditionalFormatting>
  <conditionalFormatting sqref="K68:K76">
    <cfRule type="cellIs" dxfId="2126" priority="543" operator="equal">
      <formula>"NO VAR"</formula>
    </cfRule>
  </conditionalFormatting>
  <conditionalFormatting sqref="K68:K76">
    <cfRule type="cellIs" dxfId="2125" priority="542" operator="equal">
      <formula>"INCORRECT LINE BEING PICKED UP"</formula>
    </cfRule>
  </conditionalFormatting>
  <conditionalFormatting sqref="B77">
    <cfRule type="cellIs" dxfId="2124" priority="541" operator="equal">
      <formula>"HIDE "</formula>
    </cfRule>
  </conditionalFormatting>
  <conditionalFormatting sqref="B78">
    <cfRule type="cellIs" dxfId="2123" priority="539" operator="equal">
      <formula>"HIDE "</formula>
    </cfRule>
  </conditionalFormatting>
  <conditionalFormatting sqref="B79:B80">
    <cfRule type="cellIs" dxfId="2122" priority="537" operator="equal">
      <formula>"HIDE "</formula>
    </cfRule>
  </conditionalFormatting>
  <conditionalFormatting sqref="J77">
    <cfRule type="cellIs" dxfId="2121" priority="535" operator="equal">
      <formula>"NO VAR"</formula>
    </cfRule>
  </conditionalFormatting>
  <conditionalFormatting sqref="J77">
    <cfRule type="cellIs" dxfId="2120" priority="534" operator="equal">
      <formula>"HIDE-NO VAR"</formula>
    </cfRule>
  </conditionalFormatting>
  <conditionalFormatting sqref="J77">
    <cfRule type="cellIs" dxfId="2119" priority="533" operator="equal">
      <formula>"ERROR "</formula>
    </cfRule>
  </conditionalFormatting>
  <conditionalFormatting sqref="J77">
    <cfRule type="cellIs" dxfId="2118" priority="532" operator="equal">
      <formula>"HIDE-NO VAR"</formula>
    </cfRule>
  </conditionalFormatting>
  <conditionalFormatting sqref="J77">
    <cfRule type="cellIs" dxfId="2117" priority="531" operator="equal">
      <formula>"HIDE-NO VAR"</formula>
    </cfRule>
  </conditionalFormatting>
  <conditionalFormatting sqref="J77">
    <cfRule type="cellIs" dxfId="2116" priority="530" operator="equal">
      <formula>"NO VAR"</formula>
    </cfRule>
  </conditionalFormatting>
  <conditionalFormatting sqref="J77">
    <cfRule type="cellIs" dxfId="2115" priority="529" operator="equal">
      <formula>"HIDE-NO VAR"</formula>
    </cfRule>
  </conditionalFormatting>
  <conditionalFormatting sqref="J77">
    <cfRule type="cellIs" dxfId="2114" priority="528" operator="equal">
      <formula>"NO VAR"</formula>
    </cfRule>
  </conditionalFormatting>
  <conditionalFormatting sqref="J77">
    <cfRule type="cellIs" dxfId="2113" priority="525" operator="equal">
      <formula>"NO VAR"</formula>
    </cfRule>
  </conditionalFormatting>
  <conditionalFormatting sqref="J77">
    <cfRule type="cellIs" dxfId="2112" priority="524" operator="equal">
      <formula>"HIDE-NO VAR"</formula>
    </cfRule>
  </conditionalFormatting>
  <conditionalFormatting sqref="J77">
    <cfRule type="cellIs" dxfId="2111" priority="523" operator="equal">
      <formula>"NO VAR"</formula>
    </cfRule>
  </conditionalFormatting>
  <conditionalFormatting sqref="J77">
    <cfRule type="cellIs" dxfId="2110" priority="521" operator="equal">
      <formula>"HIDE-NO VAR"</formula>
    </cfRule>
  </conditionalFormatting>
  <conditionalFormatting sqref="J77">
    <cfRule type="cellIs" dxfId="2109" priority="520" operator="equal">
      <formula>"NO VAR"</formula>
    </cfRule>
  </conditionalFormatting>
  <conditionalFormatting sqref="J77">
    <cfRule type="cellIs" dxfId="2108" priority="518" operator="equal">
      <formula>"HIDE-NO VAR"</formula>
    </cfRule>
  </conditionalFormatting>
  <conditionalFormatting sqref="J77">
    <cfRule type="cellIs" dxfId="2107" priority="517" operator="equal">
      <formula>"NO VAR"</formula>
    </cfRule>
  </conditionalFormatting>
  <conditionalFormatting sqref="J77">
    <cfRule type="cellIs" dxfId="2106" priority="515" operator="equal">
      <formula>"HIDE-NO VAR"</formula>
    </cfRule>
  </conditionalFormatting>
  <conditionalFormatting sqref="J77">
    <cfRule type="cellIs" dxfId="2105" priority="514" operator="equal">
      <formula>"NO VAR"</formula>
    </cfRule>
  </conditionalFormatting>
  <conditionalFormatting sqref="J77">
    <cfRule type="cellIs" dxfId="2104" priority="512" operator="equal">
      <formula>"HIDE-NO VAR"</formula>
    </cfRule>
  </conditionalFormatting>
  <conditionalFormatting sqref="J77">
    <cfRule type="cellIs" dxfId="2103" priority="511" operator="equal">
      <formula>"NO VAR"</formula>
    </cfRule>
  </conditionalFormatting>
  <conditionalFormatting sqref="J77">
    <cfRule type="cellIs" dxfId="2102" priority="509" operator="equal">
      <formula>"HIDE-NO VAR"</formula>
    </cfRule>
  </conditionalFormatting>
  <conditionalFormatting sqref="J77">
    <cfRule type="cellIs" dxfId="2101" priority="508" operator="equal">
      <formula>"NO VAR"</formula>
    </cfRule>
  </conditionalFormatting>
  <conditionalFormatting sqref="J77">
    <cfRule type="cellIs" dxfId="2100" priority="506" operator="equal">
      <formula>"HIDE-NO VAR"</formula>
    </cfRule>
  </conditionalFormatting>
  <conditionalFormatting sqref="J77">
    <cfRule type="cellIs" dxfId="2099" priority="505" operator="equal">
      <formula>"NO VAR"</formula>
    </cfRule>
  </conditionalFormatting>
  <conditionalFormatting sqref="K77">
    <cfRule type="cellIs" dxfId="2098" priority="501" operator="equal">
      <formula>"ERROR "</formula>
    </cfRule>
  </conditionalFormatting>
  <conditionalFormatting sqref="K77">
    <cfRule type="cellIs" dxfId="2097" priority="500" operator="equal">
      <formula>"HIDE-NO VAR"</formula>
    </cfRule>
  </conditionalFormatting>
  <conditionalFormatting sqref="K77">
    <cfRule type="cellIs" dxfId="2096" priority="497" operator="equal">
      <formula>"HIDE-NO VAR"</formula>
    </cfRule>
  </conditionalFormatting>
  <conditionalFormatting sqref="K77">
    <cfRule type="cellIs" dxfId="2095" priority="496" operator="equal">
      <formula>"NO VAR"</formula>
    </cfRule>
  </conditionalFormatting>
  <conditionalFormatting sqref="K77">
    <cfRule type="cellIs" dxfId="2094" priority="495" operator="equal">
      <formula>"HIDE-NO VAR"</formula>
    </cfRule>
  </conditionalFormatting>
  <conditionalFormatting sqref="K77">
    <cfRule type="cellIs" dxfId="2093" priority="493" operator="equal">
      <formula>"NO VAR"</formula>
    </cfRule>
  </conditionalFormatting>
  <conditionalFormatting sqref="K77">
    <cfRule type="cellIs" dxfId="2092" priority="492" operator="equal">
      <formula>"HIDE-NO VAR"</formula>
    </cfRule>
  </conditionalFormatting>
  <conditionalFormatting sqref="K77">
    <cfRule type="cellIs" dxfId="2091" priority="490" operator="equal">
      <formula>"NO VAR"</formula>
    </cfRule>
  </conditionalFormatting>
  <conditionalFormatting sqref="K77">
    <cfRule type="cellIs" dxfId="2090" priority="489" operator="equal">
      <formula>"HIDE-NO VAR"</formula>
    </cfRule>
  </conditionalFormatting>
  <conditionalFormatting sqref="K77">
    <cfRule type="cellIs" dxfId="2089" priority="488" operator="equal">
      <formula>"NO VAR"</formula>
    </cfRule>
  </conditionalFormatting>
  <conditionalFormatting sqref="K77">
    <cfRule type="cellIs" dxfId="2088" priority="487" operator="equal">
      <formula>"NO VAR"</formula>
    </cfRule>
  </conditionalFormatting>
  <conditionalFormatting sqref="K77">
    <cfRule type="cellIs" dxfId="2087" priority="486" operator="equal">
      <formula>"HIDE-NO VAR"</formula>
    </cfRule>
  </conditionalFormatting>
  <conditionalFormatting sqref="K77">
    <cfRule type="cellIs" dxfId="2086" priority="485" operator="equal">
      <formula>"NO VAR"</formula>
    </cfRule>
  </conditionalFormatting>
  <conditionalFormatting sqref="K77">
    <cfRule type="cellIs" dxfId="2085" priority="484" operator="equal">
      <formula>"NO VAR"</formula>
    </cfRule>
  </conditionalFormatting>
  <conditionalFormatting sqref="K77">
    <cfRule type="cellIs" dxfId="2084" priority="483" operator="equal">
      <formula>"HIDE-NO VAR"</formula>
    </cfRule>
  </conditionalFormatting>
  <conditionalFormatting sqref="K77">
    <cfRule type="cellIs" dxfId="2083" priority="482" operator="equal">
      <formula>"NO VAR"</formula>
    </cfRule>
  </conditionalFormatting>
  <conditionalFormatting sqref="K77">
    <cfRule type="cellIs" dxfId="2082" priority="481" operator="equal">
      <formula>"NO VAR"</formula>
    </cfRule>
  </conditionalFormatting>
  <conditionalFormatting sqref="K77">
    <cfRule type="cellIs" dxfId="2081" priority="480" operator="equal">
      <formula>"HIDE-NO VAR"</formula>
    </cfRule>
  </conditionalFormatting>
  <conditionalFormatting sqref="K77">
    <cfRule type="cellIs" dxfId="2080" priority="479" operator="equal">
      <formula>"NO VAR"</formula>
    </cfRule>
  </conditionalFormatting>
  <conditionalFormatting sqref="K77">
    <cfRule type="cellIs" dxfId="2079" priority="478" operator="equal">
      <formula>"NO VAR"</formula>
    </cfRule>
  </conditionalFormatting>
  <conditionalFormatting sqref="K77">
    <cfRule type="cellIs" dxfId="2078" priority="477" operator="equal">
      <formula>"HIDE-NO VAR"</formula>
    </cfRule>
  </conditionalFormatting>
  <conditionalFormatting sqref="K77">
    <cfRule type="cellIs" dxfId="2077" priority="476" operator="equal">
      <formula>"NO VAR"</formula>
    </cfRule>
  </conditionalFormatting>
  <conditionalFormatting sqref="K77">
    <cfRule type="cellIs" dxfId="2076" priority="475" operator="equal">
      <formula>"NO VAR"</formula>
    </cfRule>
  </conditionalFormatting>
  <conditionalFormatting sqref="K77">
    <cfRule type="cellIs" dxfId="2075" priority="474" operator="equal">
      <formula>"HIDE-NO VAR"</formula>
    </cfRule>
  </conditionalFormatting>
  <conditionalFormatting sqref="K77">
    <cfRule type="cellIs" dxfId="2074" priority="473" operator="equal">
      <formula>"NO VAR"</formula>
    </cfRule>
  </conditionalFormatting>
  <conditionalFormatting sqref="K77">
    <cfRule type="cellIs" dxfId="2073" priority="472" operator="equal">
      <formula>"NO VAR"</formula>
    </cfRule>
  </conditionalFormatting>
  <conditionalFormatting sqref="K77">
    <cfRule type="cellIs" dxfId="2072" priority="471" operator="equal">
      <formula>"HIDE-NO VAR"</formula>
    </cfRule>
  </conditionalFormatting>
  <conditionalFormatting sqref="K77">
    <cfRule type="cellIs" dxfId="2071" priority="470" operator="equal">
      <formula>"NO VAR"</formula>
    </cfRule>
  </conditionalFormatting>
  <conditionalFormatting sqref="K77">
    <cfRule type="cellIs" dxfId="2070" priority="469" operator="equal">
      <formula>"NO VAR"</formula>
    </cfRule>
  </conditionalFormatting>
  <conditionalFormatting sqref="K77">
    <cfRule type="cellIs" dxfId="2069" priority="468" operator="equal">
      <formula>"HIDE-NO VAR"</formula>
    </cfRule>
  </conditionalFormatting>
  <conditionalFormatting sqref="K77">
    <cfRule type="cellIs" dxfId="2068" priority="467" operator="equal">
      <formula>"NO VAR"</formula>
    </cfRule>
  </conditionalFormatting>
  <conditionalFormatting sqref="K77">
    <cfRule type="cellIs" dxfId="2067" priority="466" operator="equal">
      <formula>"NO VAR"</formula>
    </cfRule>
  </conditionalFormatting>
  <conditionalFormatting sqref="K77">
    <cfRule type="cellIs" dxfId="2066" priority="465" operator="equal">
      <formula>"HIDE-NO VAR"</formula>
    </cfRule>
  </conditionalFormatting>
  <conditionalFormatting sqref="K77">
    <cfRule type="cellIs" dxfId="2065" priority="464" operator="equal">
      <formula>"NO VAR"</formula>
    </cfRule>
  </conditionalFormatting>
  <conditionalFormatting sqref="K77">
    <cfRule type="cellIs" dxfId="2064" priority="463" operator="equal">
      <formula>"NO VAR"</formula>
    </cfRule>
  </conditionalFormatting>
  <conditionalFormatting sqref="K77">
    <cfRule type="cellIs" dxfId="2063" priority="462" operator="equal">
      <formula>"INCORRECT LINE BEING PICKED UP"</formula>
    </cfRule>
  </conditionalFormatting>
  <conditionalFormatting sqref="J78">
    <cfRule type="cellIs" dxfId="2062" priority="461" operator="equal">
      <formula>"NO VAR"</formula>
    </cfRule>
  </conditionalFormatting>
  <conditionalFormatting sqref="J78">
    <cfRule type="cellIs" dxfId="2061" priority="460" operator="equal">
      <formula>"HIDE-NO VAR"</formula>
    </cfRule>
  </conditionalFormatting>
  <conditionalFormatting sqref="J78">
    <cfRule type="cellIs" dxfId="2060" priority="459" operator="equal">
      <formula>"ERROR "</formula>
    </cfRule>
  </conditionalFormatting>
  <conditionalFormatting sqref="J78">
    <cfRule type="cellIs" dxfId="2059" priority="458" operator="equal">
      <formula>"HIDE-NO VAR"</formula>
    </cfRule>
  </conditionalFormatting>
  <conditionalFormatting sqref="J78">
    <cfRule type="cellIs" dxfId="2058" priority="457" operator="equal">
      <formula>"HIDE-NO VAR"</formula>
    </cfRule>
  </conditionalFormatting>
  <conditionalFormatting sqref="J78">
    <cfRule type="cellIs" dxfId="2057" priority="456" operator="equal">
      <formula>"NO VAR"</formula>
    </cfRule>
  </conditionalFormatting>
  <conditionalFormatting sqref="J78">
    <cfRule type="cellIs" dxfId="2056" priority="455" operator="equal">
      <formula>"HIDE-NO VAR"</formula>
    </cfRule>
  </conditionalFormatting>
  <conditionalFormatting sqref="J78">
    <cfRule type="cellIs" dxfId="2055" priority="454" operator="equal">
      <formula>"NO VAR"</formula>
    </cfRule>
  </conditionalFormatting>
  <conditionalFormatting sqref="J78">
    <cfRule type="cellIs" dxfId="2054" priority="453" operator="equal">
      <formula>"HIDE-NO VAR"</formula>
    </cfRule>
  </conditionalFormatting>
  <conditionalFormatting sqref="J78">
    <cfRule type="cellIs" dxfId="2053" priority="452" operator="equal">
      <formula>"NO VAR"</formula>
    </cfRule>
  </conditionalFormatting>
  <conditionalFormatting sqref="J78">
    <cfRule type="cellIs" dxfId="2052" priority="451" operator="equal">
      <formula>"NO VAR"</formula>
    </cfRule>
  </conditionalFormatting>
  <conditionalFormatting sqref="J78">
    <cfRule type="cellIs" dxfId="2051" priority="450" operator="equal">
      <formula>"HIDE-NO VAR"</formula>
    </cfRule>
  </conditionalFormatting>
  <conditionalFormatting sqref="J78">
    <cfRule type="cellIs" dxfId="2050" priority="449" operator="equal">
      <formula>"NO VAR"</formula>
    </cfRule>
  </conditionalFormatting>
  <conditionalFormatting sqref="J78">
    <cfRule type="cellIs" dxfId="2049" priority="448" operator="equal">
      <formula>"NO VAR"</formula>
    </cfRule>
  </conditionalFormatting>
  <conditionalFormatting sqref="J78">
    <cfRule type="cellIs" dxfId="2048" priority="447" operator="equal">
      <formula>"HIDE-NO VAR"</formula>
    </cfRule>
  </conditionalFormatting>
  <conditionalFormatting sqref="J78">
    <cfRule type="cellIs" dxfId="2047" priority="446" operator="equal">
      <formula>"NO VAR"</formula>
    </cfRule>
  </conditionalFormatting>
  <conditionalFormatting sqref="J78">
    <cfRule type="cellIs" dxfId="2046" priority="445" operator="equal">
      <formula>"NO VAR"</formula>
    </cfRule>
  </conditionalFormatting>
  <conditionalFormatting sqref="J78">
    <cfRule type="cellIs" dxfId="2045" priority="444" operator="equal">
      <formula>"HIDE-NO VAR"</formula>
    </cfRule>
  </conditionalFormatting>
  <conditionalFormatting sqref="J78">
    <cfRule type="cellIs" dxfId="2044" priority="443" operator="equal">
      <formula>"NO VAR"</formula>
    </cfRule>
  </conditionalFormatting>
  <conditionalFormatting sqref="J78">
    <cfRule type="cellIs" dxfId="2043" priority="442" operator="equal">
      <formula>"NO VAR"</formula>
    </cfRule>
  </conditionalFormatting>
  <conditionalFormatting sqref="J78">
    <cfRule type="cellIs" dxfId="2042" priority="441" operator="equal">
      <formula>"HIDE-NO VAR"</formula>
    </cfRule>
  </conditionalFormatting>
  <conditionalFormatting sqref="J78">
    <cfRule type="cellIs" dxfId="2041" priority="440" operator="equal">
      <formula>"NO VAR"</formula>
    </cfRule>
  </conditionalFormatting>
  <conditionalFormatting sqref="J78">
    <cfRule type="cellIs" dxfId="2040" priority="439" operator="equal">
      <formula>"NO VAR"</formula>
    </cfRule>
  </conditionalFormatting>
  <conditionalFormatting sqref="J78">
    <cfRule type="cellIs" dxfId="2039" priority="438" operator="equal">
      <formula>"HIDE-NO VAR"</formula>
    </cfRule>
  </conditionalFormatting>
  <conditionalFormatting sqref="J78">
    <cfRule type="cellIs" dxfId="2038" priority="437" operator="equal">
      <formula>"NO VAR"</formula>
    </cfRule>
  </conditionalFormatting>
  <conditionalFormatting sqref="J78">
    <cfRule type="cellIs" dxfId="2037" priority="436" operator="equal">
      <formula>"NO VAR"</formula>
    </cfRule>
  </conditionalFormatting>
  <conditionalFormatting sqref="J78">
    <cfRule type="cellIs" dxfId="2036" priority="435" operator="equal">
      <formula>"HIDE-NO VAR"</formula>
    </cfRule>
  </conditionalFormatting>
  <conditionalFormatting sqref="J78">
    <cfRule type="cellIs" dxfId="2035" priority="434" operator="equal">
      <formula>"NO VAR"</formula>
    </cfRule>
  </conditionalFormatting>
  <conditionalFormatting sqref="J78">
    <cfRule type="cellIs" dxfId="2034" priority="433" operator="equal">
      <formula>"NO VAR"</formula>
    </cfRule>
  </conditionalFormatting>
  <conditionalFormatting sqref="J78">
    <cfRule type="cellIs" dxfId="2033" priority="432" operator="equal">
      <formula>"HIDE-NO VAR"</formula>
    </cfRule>
  </conditionalFormatting>
  <conditionalFormatting sqref="J78">
    <cfRule type="cellIs" dxfId="2032" priority="431" operator="equal">
      <formula>"NO VAR"</formula>
    </cfRule>
  </conditionalFormatting>
  <conditionalFormatting sqref="J78">
    <cfRule type="cellIs" dxfId="2031" priority="430" operator="equal">
      <formula>"NO VAR"</formula>
    </cfRule>
  </conditionalFormatting>
  <conditionalFormatting sqref="K78">
    <cfRule type="cellIs" dxfId="2030" priority="429" operator="equal">
      <formula>"NO VAR"</formula>
    </cfRule>
  </conditionalFormatting>
  <conditionalFormatting sqref="K78">
    <cfRule type="cellIs" dxfId="2029" priority="428" operator="equal">
      <formula>"HIDE-NO VAR"</formula>
    </cfRule>
  </conditionalFormatting>
  <conditionalFormatting sqref="K78">
    <cfRule type="cellIs" dxfId="2028" priority="427" operator="equal">
      <formula>"ERROR "</formula>
    </cfRule>
  </conditionalFormatting>
  <conditionalFormatting sqref="K78">
    <cfRule type="cellIs" dxfId="2027" priority="426" operator="equal">
      <formula>"HIDE-NO VAR"</formula>
    </cfRule>
  </conditionalFormatting>
  <conditionalFormatting sqref="K78">
    <cfRule type="cellIs" dxfId="2026" priority="425" operator="equal">
      <formula>"HIDE-NO VAR"</formula>
    </cfRule>
  </conditionalFormatting>
  <conditionalFormatting sqref="K78">
    <cfRule type="cellIs" dxfId="2025" priority="424" operator="equal">
      <formula>"NO VAR"</formula>
    </cfRule>
  </conditionalFormatting>
  <conditionalFormatting sqref="K78">
    <cfRule type="cellIs" dxfId="2024" priority="423" operator="equal">
      <formula>"HIDE-NO VAR"</formula>
    </cfRule>
  </conditionalFormatting>
  <conditionalFormatting sqref="K78">
    <cfRule type="cellIs" dxfId="2023" priority="422" operator="equal">
      <formula>"NO VAR"</formula>
    </cfRule>
  </conditionalFormatting>
  <conditionalFormatting sqref="K78">
    <cfRule type="cellIs" dxfId="2022" priority="421" operator="equal">
      <formula>"HIDE-NO VAR"</formula>
    </cfRule>
  </conditionalFormatting>
  <conditionalFormatting sqref="K78">
    <cfRule type="cellIs" dxfId="2021" priority="420" operator="equal">
      <formula>"NO VAR"</formula>
    </cfRule>
  </conditionalFormatting>
  <conditionalFormatting sqref="K78">
    <cfRule type="cellIs" dxfId="2020" priority="419" operator="equal">
      <formula>"NO VAR"</formula>
    </cfRule>
  </conditionalFormatting>
  <conditionalFormatting sqref="K78">
    <cfRule type="cellIs" dxfId="2019" priority="418" operator="equal">
      <formula>"HIDE-NO VAR"</formula>
    </cfRule>
  </conditionalFormatting>
  <conditionalFormatting sqref="K78">
    <cfRule type="cellIs" dxfId="2018" priority="417" operator="equal">
      <formula>"NO VAR"</formula>
    </cfRule>
  </conditionalFormatting>
  <conditionalFormatting sqref="K78">
    <cfRule type="cellIs" dxfId="2017" priority="416" operator="equal">
      <formula>"NO VAR"</formula>
    </cfRule>
  </conditionalFormatting>
  <conditionalFormatting sqref="K78">
    <cfRule type="cellIs" dxfId="2016" priority="415" operator="equal">
      <formula>"HIDE-NO VAR"</formula>
    </cfRule>
  </conditionalFormatting>
  <conditionalFormatting sqref="K78">
    <cfRule type="cellIs" dxfId="2015" priority="414" operator="equal">
      <formula>"NO VAR"</formula>
    </cfRule>
  </conditionalFormatting>
  <conditionalFormatting sqref="K78">
    <cfRule type="cellIs" dxfId="2014" priority="413" operator="equal">
      <formula>"NO VAR"</formula>
    </cfRule>
  </conditionalFormatting>
  <conditionalFormatting sqref="K78">
    <cfRule type="cellIs" dxfId="2013" priority="412" operator="equal">
      <formula>"HIDE-NO VAR"</formula>
    </cfRule>
  </conditionalFormatting>
  <conditionalFormatting sqref="K78">
    <cfRule type="cellIs" dxfId="2012" priority="411" operator="equal">
      <formula>"NO VAR"</formula>
    </cfRule>
  </conditionalFormatting>
  <conditionalFormatting sqref="K78">
    <cfRule type="cellIs" dxfId="2011" priority="410" operator="equal">
      <formula>"NO VAR"</formula>
    </cfRule>
  </conditionalFormatting>
  <conditionalFormatting sqref="K78">
    <cfRule type="cellIs" dxfId="2010" priority="409" operator="equal">
      <formula>"HIDE-NO VAR"</formula>
    </cfRule>
  </conditionalFormatting>
  <conditionalFormatting sqref="K78">
    <cfRule type="cellIs" dxfId="2009" priority="408" operator="equal">
      <formula>"NO VAR"</formula>
    </cfRule>
  </conditionalFormatting>
  <conditionalFormatting sqref="K78">
    <cfRule type="cellIs" dxfId="2008" priority="407" operator="equal">
      <formula>"NO VAR"</formula>
    </cfRule>
  </conditionalFormatting>
  <conditionalFormatting sqref="K78">
    <cfRule type="cellIs" dxfId="2007" priority="406" operator="equal">
      <formula>"HIDE-NO VAR"</formula>
    </cfRule>
  </conditionalFormatting>
  <conditionalFormatting sqref="K78">
    <cfRule type="cellIs" dxfId="2006" priority="405" operator="equal">
      <formula>"NO VAR"</formula>
    </cfRule>
  </conditionalFormatting>
  <conditionalFormatting sqref="K78">
    <cfRule type="cellIs" dxfId="2005" priority="404" operator="equal">
      <formula>"NO VAR"</formula>
    </cfRule>
  </conditionalFormatting>
  <conditionalFormatting sqref="K78">
    <cfRule type="cellIs" dxfId="2004" priority="403" operator="equal">
      <formula>"HIDE-NO VAR"</formula>
    </cfRule>
  </conditionalFormatting>
  <conditionalFormatting sqref="K78">
    <cfRule type="cellIs" dxfId="2003" priority="402" operator="equal">
      <formula>"NO VAR"</formula>
    </cfRule>
  </conditionalFormatting>
  <conditionalFormatting sqref="K78">
    <cfRule type="cellIs" dxfId="2002" priority="401" operator="equal">
      <formula>"NO VAR"</formula>
    </cfRule>
  </conditionalFormatting>
  <conditionalFormatting sqref="K78">
    <cfRule type="cellIs" dxfId="2001" priority="400" operator="equal">
      <formula>"HIDE-NO VAR"</formula>
    </cfRule>
  </conditionalFormatting>
  <conditionalFormatting sqref="K78">
    <cfRule type="cellIs" dxfId="2000" priority="399" operator="equal">
      <formula>"NO VAR"</formula>
    </cfRule>
  </conditionalFormatting>
  <conditionalFormatting sqref="K78">
    <cfRule type="cellIs" dxfId="1999" priority="398" operator="equal">
      <formula>"NO VAR"</formula>
    </cfRule>
  </conditionalFormatting>
  <conditionalFormatting sqref="K78">
    <cfRule type="cellIs" dxfId="1998" priority="397" operator="equal">
      <formula>"HIDE-NO VAR"</formula>
    </cfRule>
  </conditionalFormatting>
  <conditionalFormatting sqref="K78">
    <cfRule type="cellIs" dxfId="1997" priority="396" operator="equal">
      <formula>"NO VAR"</formula>
    </cfRule>
  </conditionalFormatting>
  <conditionalFormatting sqref="K78">
    <cfRule type="cellIs" dxfId="1996" priority="395" operator="equal">
      <formula>"NO VAR"</formula>
    </cfRule>
  </conditionalFormatting>
  <conditionalFormatting sqref="K78">
    <cfRule type="cellIs" dxfId="1995" priority="394" operator="equal">
      <formula>"HIDE-NO VAR"</formula>
    </cfRule>
  </conditionalFormatting>
  <conditionalFormatting sqref="K78">
    <cfRule type="cellIs" dxfId="1994" priority="393" operator="equal">
      <formula>"NO VAR"</formula>
    </cfRule>
  </conditionalFormatting>
  <conditionalFormatting sqref="K78">
    <cfRule type="cellIs" dxfId="1993" priority="392" operator="equal">
      <formula>"NO VAR"</formula>
    </cfRule>
  </conditionalFormatting>
  <conditionalFormatting sqref="K78">
    <cfRule type="cellIs" dxfId="1992" priority="391" operator="equal">
      <formula>"HIDE-NO VAR"</formula>
    </cfRule>
  </conditionalFormatting>
  <conditionalFormatting sqref="K78">
    <cfRule type="cellIs" dxfId="1991" priority="390" operator="equal">
      <formula>"NO VAR"</formula>
    </cfRule>
  </conditionalFormatting>
  <conditionalFormatting sqref="K78">
    <cfRule type="cellIs" dxfId="1990" priority="389" operator="equal">
      <formula>"NO VAR"</formula>
    </cfRule>
  </conditionalFormatting>
  <conditionalFormatting sqref="K78">
    <cfRule type="cellIs" dxfId="1989" priority="388" operator="equal">
      <formula>"INCORRECT LINE BEING PICKED UP"</formula>
    </cfRule>
  </conditionalFormatting>
  <conditionalFormatting sqref="J79 J81">
    <cfRule type="cellIs" dxfId="1988" priority="387" operator="equal">
      <formula>"NO VAR"</formula>
    </cfRule>
  </conditionalFormatting>
  <conditionalFormatting sqref="J79 J81">
    <cfRule type="cellIs" dxfId="1987" priority="386" operator="equal">
      <formula>"HIDE-NO VAR"</formula>
    </cfRule>
  </conditionalFormatting>
  <conditionalFormatting sqref="J79 J81">
    <cfRule type="cellIs" dxfId="1986" priority="385" operator="equal">
      <formula>"ERROR "</formula>
    </cfRule>
  </conditionalFormatting>
  <conditionalFormatting sqref="J79 J81">
    <cfRule type="cellIs" dxfId="1985" priority="384" operator="equal">
      <formula>"HIDE-NO VAR"</formula>
    </cfRule>
  </conditionalFormatting>
  <conditionalFormatting sqref="J79 J81">
    <cfRule type="cellIs" dxfId="1984" priority="383" operator="equal">
      <formula>"HIDE-NO VAR"</formula>
    </cfRule>
  </conditionalFormatting>
  <conditionalFormatting sqref="J79 J81">
    <cfRule type="cellIs" dxfId="1983" priority="382" operator="equal">
      <formula>"NO VAR"</formula>
    </cfRule>
  </conditionalFormatting>
  <conditionalFormatting sqref="J79 J81">
    <cfRule type="cellIs" dxfId="1982" priority="381" operator="equal">
      <formula>"HIDE-NO VAR"</formula>
    </cfRule>
  </conditionalFormatting>
  <conditionalFormatting sqref="J79 J81">
    <cfRule type="cellIs" dxfId="1981" priority="380" operator="equal">
      <formula>"NO VAR"</formula>
    </cfRule>
  </conditionalFormatting>
  <conditionalFormatting sqref="J79 J81">
    <cfRule type="cellIs" dxfId="1980" priority="379" operator="equal">
      <formula>"HIDE-NO VAR"</formula>
    </cfRule>
  </conditionalFormatting>
  <conditionalFormatting sqref="J79 J81">
    <cfRule type="cellIs" dxfId="1979" priority="378" operator="equal">
      <formula>"NO VAR"</formula>
    </cfRule>
  </conditionalFormatting>
  <conditionalFormatting sqref="J79 J81">
    <cfRule type="cellIs" dxfId="1978" priority="377" operator="equal">
      <formula>"NO VAR"</formula>
    </cfRule>
  </conditionalFormatting>
  <conditionalFormatting sqref="J79 J81">
    <cfRule type="cellIs" dxfId="1977" priority="376" operator="equal">
      <formula>"HIDE-NO VAR"</formula>
    </cfRule>
  </conditionalFormatting>
  <conditionalFormatting sqref="J79 J81">
    <cfRule type="cellIs" dxfId="1976" priority="375" operator="equal">
      <formula>"NO VAR"</formula>
    </cfRule>
  </conditionalFormatting>
  <conditionalFormatting sqref="J79 J81">
    <cfRule type="cellIs" dxfId="1975" priority="374" operator="equal">
      <formula>"NO VAR"</formula>
    </cfRule>
  </conditionalFormatting>
  <conditionalFormatting sqref="J79 J81">
    <cfRule type="cellIs" dxfId="1974" priority="373" operator="equal">
      <formula>"HIDE-NO VAR"</formula>
    </cfRule>
  </conditionalFormatting>
  <conditionalFormatting sqref="J79 J81">
    <cfRule type="cellIs" dxfId="1973" priority="372" operator="equal">
      <formula>"NO VAR"</formula>
    </cfRule>
  </conditionalFormatting>
  <conditionalFormatting sqref="J79 J81">
    <cfRule type="cellIs" dxfId="1972" priority="371" operator="equal">
      <formula>"NO VAR"</formula>
    </cfRule>
  </conditionalFormatting>
  <conditionalFormatting sqref="J79 J81">
    <cfRule type="cellIs" dxfId="1971" priority="370" operator="equal">
      <formula>"HIDE-NO VAR"</formula>
    </cfRule>
  </conditionalFormatting>
  <conditionalFormatting sqref="J79 J81">
    <cfRule type="cellIs" dxfId="1970" priority="369" operator="equal">
      <formula>"NO VAR"</formula>
    </cfRule>
  </conditionalFormatting>
  <conditionalFormatting sqref="J79 J81">
    <cfRule type="cellIs" dxfId="1969" priority="368" operator="equal">
      <formula>"NO VAR"</formula>
    </cfRule>
  </conditionalFormatting>
  <conditionalFormatting sqref="J79 J81">
    <cfRule type="cellIs" dxfId="1968" priority="367" operator="equal">
      <formula>"HIDE-NO VAR"</formula>
    </cfRule>
  </conditionalFormatting>
  <conditionalFormatting sqref="J79 J81">
    <cfRule type="cellIs" dxfId="1967" priority="366" operator="equal">
      <formula>"NO VAR"</formula>
    </cfRule>
  </conditionalFormatting>
  <conditionalFormatting sqref="J79 J81">
    <cfRule type="cellIs" dxfId="1966" priority="365" operator="equal">
      <formula>"NO VAR"</formula>
    </cfRule>
  </conditionalFormatting>
  <conditionalFormatting sqref="J79 J81">
    <cfRule type="cellIs" dxfId="1965" priority="364" operator="equal">
      <formula>"HIDE-NO VAR"</formula>
    </cfRule>
  </conditionalFormatting>
  <conditionalFormatting sqref="J79 J81">
    <cfRule type="cellIs" dxfId="1964" priority="363" operator="equal">
      <formula>"NO VAR"</formula>
    </cfRule>
  </conditionalFormatting>
  <conditionalFormatting sqref="J79 J81">
    <cfRule type="cellIs" dxfId="1963" priority="362" operator="equal">
      <formula>"NO VAR"</formula>
    </cfRule>
  </conditionalFormatting>
  <conditionalFormatting sqref="J79 J81">
    <cfRule type="cellIs" dxfId="1962" priority="361" operator="equal">
      <formula>"HIDE-NO VAR"</formula>
    </cfRule>
  </conditionalFormatting>
  <conditionalFormatting sqref="J79 J81">
    <cfRule type="cellIs" dxfId="1961" priority="360" operator="equal">
      <formula>"NO VAR"</formula>
    </cfRule>
  </conditionalFormatting>
  <conditionalFormatting sqref="J79 J81">
    <cfRule type="cellIs" dxfId="1960" priority="359" operator="equal">
      <formula>"NO VAR"</formula>
    </cfRule>
  </conditionalFormatting>
  <conditionalFormatting sqref="J79 J81">
    <cfRule type="cellIs" dxfId="1959" priority="358" operator="equal">
      <formula>"HIDE-NO VAR"</formula>
    </cfRule>
  </conditionalFormatting>
  <conditionalFormatting sqref="J79 J81">
    <cfRule type="cellIs" dxfId="1958" priority="357" operator="equal">
      <formula>"NO VAR"</formula>
    </cfRule>
  </conditionalFormatting>
  <conditionalFormatting sqref="J79 J81">
    <cfRule type="cellIs" dxfId="1957" priority="356" operator="equal">
      <formula>"NO VAR"</formula>
    </cfRule>
  </conditionalFormatting>
  <conditionalFormatting sqref="K79 K81">
    <cfRule type="cellIs" dxfId="1956" priority="355" operator="equal">
      <formula>"NO VAR"</formula>
    </cfRule>
  </conditionalFormatting>
  <conditionalFormatting sqref="K79 K81">
    <cfRule type="cellIs" dxfId="1955" priority="354" operator="equal">
      <formula>"HIDE-NO VAR"</formula>
    </cfRule>
  </conditionalFormatting>
  <conditionalFormatting sqref="K79 K81">
    <cfRule type="cellIs" dxfId="1954" priority="353" operator="equal">
      <formula>"ERROR "</formula>
    </cfRule>
  </conditionalFormatting>
  <conditionalFormatting sqref="K79 K81">
    <cfRule type="cellIs" dxfId="1953" priority="352" operator="equal">
      <formula>"HIDE-NO VAR"</formula>
    </cfRule>
  </conditionalFormatting>
  <conditionalFormatting sqref="K79 K81">
    <cfRule type="cellIs" dxfId="1952" priority="351" operator="equal">
      <formula>"HIDE-NO VAR"</formula>
    </cfRule>
  </conditionalFormatting>
  <conditionalFormatting sqref="K79 K81">
    <cfRule type="cellIs" dxfId="1951" priority="350" operator="equal">
      <formula>"NO VAR"</formula>
    </cfRule>
  </conditionalFormatting>
  <conditionalFormatting sqref="K79 K81">
    <cfRule type="cellIs" dxfId="1950" priority="349" operator="equal">
      <formula>"HIDE-NO VAR"</formula>
    </cfRule>
  </conditionalFormatting>
  <conditionalFormatting sqref="K79 K81">
    <cfRule type="cellIs" dxfId="1949" priority="348" operator="equal">
      <formula>"NO VAR"</formula>
    </cfRule>
  </conditionalFormatting>
  <conditionalFormatting sqref="K79 K81">
    <cfRule type="cellIs" dxfId="1948" priority="347" operator="equal">
      <formula>"HIDE-NO VAR"</formula>
    </cfRule>
  </conditionalFormatting>
  <conditionalFormatting sqref="K79 K81">
    <cfRule type="cellIs" dxfId="1947" priority="346" operator="equal">
      <formula>"NO VAR"</formula>
    </cfRule>
  </conditionalFormatting>
  <conditionalFormatting sqref="K79 K81">
    <cfRule type="cellIs" dxfId="1946" priority="345" operator="equal">
      <formula>"NO VAR"</formula>
    </cfRule>
  </conditionalFormatting>
  <conditionalFormatting sqref="K79 K81">
    <cfRule type="cellIs" dxfId="1945" priority="344" operator="equal">
      <formula>"HIDE-NO VAR"</formula>
    </cfRule>
  </conditionalFormatting>
  <conditionalFormatting sqref="K79 K81">
    <cfRule type="cellIs" dxfId="1944" priority="343" operator="equal">
      <formula>"NO VAR"</formula>
    </cfRule>
  </conditionalFormatting>
  <conditionalFormatting sqref="K79 K81">
    <cfRule type="cellIs" dxfId="1943" priority="342" operator="equal">
      <formula>"NO VAR"</formula>
    </cfRule>
  </conditionalFormatting>
  <conditionalFormatting sqref="K79 K81">
    <cfRule type="cellIs" dxfId="1942" priority="341" operator="equal">
      <formula>"HIDE-NO VAR"</formula>
    </cfRule>
  </conditionalFormatting>
  <conditionalFormatting sqref="K79 K81">
    <cfRule type="cellIs" dxfId="1941" priority="340" operator="equal">
      <formula>"NO VAR"</formula>
    </cfRule>
  </conditionalFormatting>
  <conditionalFormatting sqref="K79 K81">
    <cfRule type="cellIs" dxfId="1940" priority="339" operator="equal">
      <formula>"NO VAR"</formula>
    </cfRule>
  </conditionalFormatting>
  <conditionalFormatting sqref="K79 K81">
    <cfRule type="cellIs" dxfId="1939" priority="338" operator="equal">
      <formula>"HIDE-NO VAR"</formula>
    </cfRule>
  </conditionalFormatting>
  <conditionalFormatting sqref="K79 K81">
    <cfRule type="cellIs" dxfId="1938" priority="337" operator="equal">
      <formula>"NO VAR"</formula>
    </cfRule>
  </conditionalFormatting>
  <conditionalFormatting sqref="K79 K81">
    <cfRule type="cellIs" dxfId="1937" priority="336" operator="equal">
      <formula>"NO VAR"</formula>
    </cfRule>
  </conditionalFormatting>
  <conditionalFormatting sqref="K79 K81">
    <cfRule type="cellIs" dxfId="1936" priority="335" operator="equal">
      <formula>"HIDE-NO VAR"</formula>
    </cfRule>
  </conditionalFormatting>
  <conditionalFormatting sqref="K79 K81">
    <cfRule type="cellIs" dxfId="1935" priority="334" operator="equal">
      <formula>"NO VAR"</formula>
    </cfRule>
  </conditionalFormatting>
  <conditionalFormatting sqref="K79 K81">
    <cfRule type="cellIs" dxfId="1934" priority="333" operator="equal">
      <formula>"NO VAR"</formula>
    </cfRule>
  </conditionalFormatting>
  <conditionalFormatting sqref="K79 K81">
    <cfRule type="cellIs" dxfId="1933" priority="332" operator="equal">
      <formula>"HIDE-NO VAR"</formula>
    </cfRule>
  </conditionalFormatting>
  <conditionalFormatting sqref="K79 K81">
    <cfRule type="cellIs" dxfId="1932" priority="331" operator="equal">
      <formula>"NO VAR"</formula>
    </cfRule>
  </conditionalFormatting>
  <conditionalFormatting sqref="K79 K81">
    <cfRule type="cellIs" dxfId="1931" priority="330" operator="equal">
      <formula>"NO VAR"</formula>
    </cfRule>
  </conditionalFormatting>
  <conditionalFormatting sqref="K79 K81">
    <cfRule type="cellIs" dxfId="1930" priority="329" operator="equal">
      <formula>"HIDE-NO VAR"</formula>
    </cfRule>
  </conditionalFormatting>
  <conditionalFormatting sqref="K79 K81">
    <cfRule type="cellIs" dxfId="1929" priority="328" operator="equal">
      <formula>"NO VAR"</formula>
    </cfRule>
  </conditionalFormatting>
  <conditionalFormatting sqref="K79 K81">
    <cfRule type="cellIs" dxfId="1928" priority="327" operator="equal">
      <formula>"NO VAR"</formula>
    </cfRule>
  </conditionalFormatting>
  <conditionalFormatting sqref="K79 K81">
    <cfRule type="cellIs" dxfId="1927" priority="326" operator="equal">
      <formula>"HIDE-NO VAR"</formula>
    </cfRule>
  </conditionalFormatting>
  <conditionalFormatting sqref="K79 K81">
    <cfRule type="cellIs" dxfId="1926" priority="325" operator="equal">
      <formula>"NO VAR"</formula>
    </cfRule>
  </conditionalFormatting>
  <conditionalFormatting sqref="K79 K81">
    <cfRule type="cellIs" dxfId="1925" priority="324" operator="equal">
      <formula>"NO VAR"</formula>
    </cfRule>
  </conditionalFormatting>
  <conditionalFormatting sqref="K79 K81">
    <cfRule type="cellIs" dxfId="1924" priority="323" operator="equal">
      <formula>"HIDE-NO VAR"</formula>
    </cfRule>
  </conditionalFormatting>
  <conditionalFormatting sqref="K79 K81">
    <cfRule type="cellIs" dxfId="1923" priority="322" operator="equal">
      <formula>"NO VAR"</formula>
    </cfRule>
  </conditionalFormatting>
  <conditionalFormatting sqref="K79 K81">
    <cfRule type="cellIs" dxfId="1922" priority="321" operator="equal">
      <formula>"NO VAR"</formula>
    </cfRule>
  </conditionalFormatting>
  <conditionalFormatting sqref="K79 K81">
    <cfRule type="cellIs" dxfId="1921" priority="320" operator="equal">
      <formula>"HIDE-NO VAR"</formula>
    </cfRule>
  </conditionalFormatting>
  <conditionalFormatting sqref="K79 K81">
    <cfRule type="cellIs" dxfId="1920" priority="319" operator="equal">
      <formula>"NO VAR"</formula>
    </cfRule>
  </conditionalFormatting>
  <conditionalFormatting sqref="K79 K81">
    <cfRule type="cellIs" dxfId="1919" priority="318" operator="equal">
      <formula>"NO VAR"</formula>
    </cfRule>
  </conditionalFormatting>
  <conditionalFormatting sqref="K79 K81">
    <cfRule type="cellIs" dxfId="1918" priority="317" operator="equal">
      <formula>"HIDE-NO VAR"</formula>
    </cfRule>
  </conditionalFormatting>
  <conditionalFormatting sqref="K79 K81">
    <cfRule type="cellIs" dxfId="1917" priority="316" operator="equal">
      <formula>"NO VAR"</formula>
    </cfRule>
  </conditionalFormatting>
  <conditionalFormatting sqref="K79 K81">
    <cfRule type="cellIs" dxfId="1916" priority="315" operator="equal">
      <formula>"NO VAR"</formula>
    </cfRule>
  </conditionalFormatting>
  <conditionalFormatting sqref="K79 K81">
    <cfRule type="cellIs" dxfId="1915" priority="314" operator="equal">
      <formula>"INCORRECT LINE BEING PICKED UP"</formula>
    </cfRule>
  </conditionalFormatting>
  <conditionalFormatting sqref="J80">
    <cfRule type="cellIs" dxfId="1914" priority="313" operator="equal">
      <formula>"NO VAR"</formula>
    </cfRule>
  </conditionalFormatting>
  <conditionalFormatting sqref="J80">
    <cfRule type="cellIs" dxfId="1913" priority="312" operator="equal">
      <formula>"HIDE-NO VAR"</formula>
    </cfRule>
  </conditionalFormatting>
  <conditionalFormatting sqref="J80">
    <cfRule type="cellIs" dxfId="1912" priority="311" operator="equal">
      <formula>"ERROR "</formula>
    </cfRule>
  </conditionalFormatting>
  <conditionalFormatting sqref="J80">
    <cfRule type="cellIs" dxfId="1911" priority="310" operator="equal">
      <formula>"HIDE-NO VAR"</formula>
    </cfRule>
  </conditionalFormatting>
  <conditionalFormatting sqref="J80">
    <cfRule type="cellIs" dxfId="1910" priority="309" operator="equal">
      <formula>"HIDE-NO VAR"</formula>
    </cfRule>
  </conditionalFormatting>
  <conditionalFormatting sqref="J80">
    <cfRule type="cellIs" dxfId="1909" priority="308" operator="equal">
      <formula>"NO VAR"</formula>
    </cfRule>
  </conditionalFormatting>
  <conditionalFormatting sqref="J80">
    <cfRule type="cellIs" dxfId="1908" priority="307" operator="equal">
      <formula>"HIDE-NO VAR"</formula>
    </cfRule>
  </conditionalFormatting>
  <conditionalFormatting sqref="J80">
    <cfRule type="cellIs" dxfId="1907" priority="306" operator="equal">
      <formula>"NO VAR"</formula>
    </cfRule>
  </conditionalFormatting>
  <conditionalFormatting sqref="J80">
    <cfRule type="cellIs" dxfId="1906" priority="305" operator="equal">
      <formula>"HIDE-NO VAR"</formula>
    </cfRule>
  </conditionalFormatting>
  <conditionalFormatting sqref="J80">
    <cfRule type="cellIs" dxfId="1905" priority="304" operator="equal">
      <formula>"NO VAR"</formula>
    </cfRule>
  </conditionalFormatting>
  <conditionalFormatting sqref="J80">
    <cfRule type="cellIs" dxfId="1904" priority="303" operator="equal">
      <formula>"NO VAR"</formula>
    </cfRule>
  </conditionalFormatting>
  <conditionalFormatting sqref="J80">
    <cfRule type="cellIs" dxfId="1903" priority="302" operator="equal">
      <formula>"HIDE-NO VAR"</formula>
    </cfRule>
  </conditionalFormatting>
  <conditionalFormatting sqref="J80">
    <cfRule type="cellIs" dxfId="1902" priority="301" operator="equal">
      <formula>"NO VAR"</formula>
    </cfRule>
  </conditionalFormatting>
  <conditionalFormatting sqref="J80">
    <cfRule type="cellIs" dxfId="1901" priority="300" operator="equal">
      <formula>"NO VAR"</formula>
    </cfRule>
  </conditionalFormatting>
  <conditionalFormatting sqref="J80">
    <cfRule type="cellIs" dxfId="1900" priority="299" operator="equal">
      <formula>"HIDE-NO VAR"</formula>
    </cfRule>
  </conditionalFormatting>
  <conditionalFormatting sqref="J80">
    <cfRule type="cellIs" dxfId="1899" priority="298" operator="equal">
      <formula>"NO VAR"</formula>
    </cfRule>
  </conditionalFormatting>
  <conditionalFormatting sqref="J80">
    <cfRule type="cellIs" dxfId="1898" priority="297" operator="equal">
      <formula>"NO VAR"</formula>
    </cfRule>
  </conditionalFormatting>
  <conditionalFormatting sqref="J80">
    <cfRule type="cellIs" dxfId="1897" priority="296" operator="equal">
      <formula>"HIDE-NO VAR"</formula>
    </cfRule>
  </conditionalFormatting>
  <conditionalFormatting sqref="J80">
    <cfRule type="cellIs" dxfId="1896" priority="295" operator="equal">
      <formula>"NO VAR"</formula>
    </cfRule>
  </conditionalFormatting>
  <conditionalFormatting sqref="J80">
    <cfRule type="cellIs" dxfId="1895" priority="294" operator="equal">
      <formula>"NO VAR"</formula>
    </cfRule>
  </conditionalFormatting>
  <conditionalFormatting sqref="J80">
    <cfRule type="cellIs" dxfId="1894" priority="293" operator="equal">
      <formula>"HIDE-NO VAR"</formula>
    </cfRule>
  </conditionalFormatting>
  <conditionalFormatting sqref="J80">
    <cfRule type="cellIs" dxfId="1893" priority="292" operator="equal">
      <formula>"NO VAR"</formula>
    </cfRule>
  </conditionalFormatting>
  <conditionalFormatting sqref="J80">
    <cfRule type="cellIs" dxfId="1892" priority="291" operator="equal">
      <formula>"NO VAR"</formula>
    </cfRule>
  </conditionalFormatting>
  <conditionalFormatting sqref="J80">
    <cfRule type="cellIs" dxfId="1891" priority="290" operator="equal">
      <formula>"HIDE-NO VAR"</formula>
    </cfRule>
  </conditionalFormatting>
  <conditionalFormatting sqref="J80">
    <cfRule type="cellIs" dxfId="1890" priority="289" operator="equal">
      <formula>"NO VAR"</formula>
    </cfRule>
  </conditionalFormatting>
  <conditionalFormatting sqref="J80">
    <cfRule type="cellIs" dxfId="1889" priority="288" operator="equal">
      <formula>"NO VAR"</formula>
    </cfRule>
  </conditionalFormatting>
  <conditionalFormatting sqref="J80">
    <cfRule type="cellIs" dxfId="1888" priority="287" operator="equal">
      <formula>"HIDE-NO VAR"</formula>
    </cfRule>
  </conditionalFormatting>
  <conditionalFormatting sqref="J80">
    <cfRule type="cellIs" dxfId="1887" priority="286" operator="equal">
      <formula>"NO VAR"</formula>
    </cfRule>
  </conditionalFormatting>
  <conditionalFormatting sqref="J80">
    <cfRule type="cellIs" dxfId="1886" priority="285" operator="equal">
      <formula>"NO VAR"</formula>
    </cfRule>
  </conditionalFormatting>
  <conditionalFormatting sqref="J80">
    <cfRule type="cellIs" dxfId="1885" priority="284" operator="equal">
      <formula>"HIDE-NO VAR"</formula>
    </cfRule>
  </conditionalFormatting>
  <conditionalFormatting sqref="J80">
    <cfRule type="cellIs" dxfId="1884" priority="283" operator="equal">
      <formula>"NO VAR"</formula>
    </cfRule>
  </conditionalFormatting>
  <conditionalFormatting sqref="J80">
    <cfRule type="cellIs" dxfId="1883" priority="282" operator="equal">
      <formula>"NO VAR"</formula>
    </cfRule>
  </conditionalFormatting>
  <conditionalFormatting sqref="K80">
    <cfRule type="cellIs" dxfId="1882" priority="281" operator="equal">
      <formula>"NO VAR"</formula>
    </cfRule>
  </conditionalFormatting>
  <conditionalFormatting sqref="K80">
    <cfRule type="cellIs" dxfId="1881" priority="280" operator="equal">
      <formula>"HIDE-NO VAR"</formula>
    </cfRule>
  </conditionalFormatting>
  <conditionalFormatting sqref="K80">
    <cfRule type="cellIs" dxfId="1880" priority="279" operator="equal">
      <formula>"ERROR "</formula>
    </cfRule>
  </conditionalFormatting>
  <conditionalFormatting sqref="K80">
    <cfRule type="cellIs" dxfId="1879" priority="278" operator="equal">
      <formula>"HIDE-NO VAR"</formula>
    </cfRule>
  </conditionalFormatting>
  <conditionalFormatting sqref="K80">
    <cfRule type="cellIs" dxfId="1878" priority="277" operator="equal">
      <formula>"HIDE-NO VAR"</formula>
    </cfRule>
  </conditionalFormatting>
  <conditionalFormatting sqref="K80">
    <cfRule type="cellIs" dxfId="1877" priority="276" operator="equal">
      <formula>"NO VAR"</formula>
    </cfRule>
  </conditionalFormatting>
  <conditionalFormatting sqref="K80">
    <cfRule type="cellIs" dxfId="1876" priority="275" operator="equal">
      <formula>"HIDE-NO VAR"</formula>
    </cfRule>
  </conditionalFormatting>
  <conditionalFormatting sqref="K80">
    <cfRule type="cellIs" dxfId="1875" priority="274" operator="equal">
      <formula>"NO VAR"</formula>
    </cfRule>
  </conditionalFormatting>
  <conditionalFormatting sqref="K80">
    <cfRule type="cellIs" dxfId="1874" priority="273" operator="equal">
      <formula>"HIDE-NO VAR"</formula>
    </cfRule>
  </conditionalFormatting>
  <conditionalFormatting sqref="K80">
    <cfRule type="cellIs" dxfId="1873" priority="272" operator="equal">
      <formula>"NO VAR"</formula>
    </cfRule>
  </conditionalFormatting>
  <conditionalFormatting sqref="K80">
    <cfRule type="cellIs" dxfId="1872" priority="271" operator="equal">
      <formula>"NO VAR"</formula>
    </cfRule>
  </conditionalFormatting>
  <conditionalFormatting sqref="K80">
    <cfRule type="cellIs" dxfId="1871" priority="270" operator="equal">
      <formula>"HIDE-NO VAR"</formula>
    </cfRule>
  </conditionalFormatting>
  <conditionalFormatting sqref="K80">
    <cfRule type="cellIs" dxfId="1870" priority="269" operator="equal">
      <formula>"NO VAR"</formula>
    </cfRule>
  </conditionalFormatting>
  <conditionalFormatting sqref="K80">
    <cfRule type="cellIs" dxfId="1869" priority="268" operator="equal">
      <formula>"NO VAR"</formula>
    </cfRule>
  </conditionalFormatting>
  <conditionalFormatting sqref="K80">
    <cfRule type="cellIs" dxfId="1868" priority="267" operator="equal">
      <formula>"HIDE-NO VAR"</formula>
    </cfRule>
  </conditionalFormatting>
  <conditionalFormatting sqref="K80">
    <cfRule type="cellIs" dxfId="1867" priority="266" operator="equal">
      <formula>"NO VAR"</formula>
    </cfRule>
  </conditionalFormatting>
  <conditionalFormatting sqref="K80">
    <cfRule type="cellIs" dxfId="1866" priority="265" operator="equal">
      <formula>"NO VAR"</formula>
    </cfRule>
  </conditionalFormatting>
  <conditionalFormatting sqref="K80">
    <cfRule type="cellIs" dxfId="1865" priority="264" operator="equal">
      <formula>"HIDE-NO VAR"</formula>
    </cfRule>
  </conditionalFormatting>
  <conditionalFormatting sqref="K80">
    <cfRule type="cellIs" dxfId="1864" priority="263" operator="equal">
      <formula>"NO VAR"</formula>
    </cfRule>
  </conditionalFormatting>
  <conditionalFormatting sqref="K80">
    <cfRule type="cellIs" dxfId="1863" priority="262" operator="equal">
      <formula>"NO VAR"</formula>
    </cfRule>
  </conditionalFormatting>
  <conditionalFormatting sqref="K80">
    <cfRule type="cellIs" dxfId="1862" priority="261" operator="equal">
      <formula>"HIDE-NO VAR"</formula>
    </cfRule>
  </conditionalFormatting>
  <conditionalFormatting sqref="K80">
    <cfRule type="cellIs" dxfId="1861" priority="260" operator="equal">
      <formula>"NO VAR"</formula>
    </cfRule>
  </conditionalFormatting>
  <conditionalFormatting sqref="K80">
    <cfRule type="cellIs" dxfId="1860" priority="259" operator="equal">
      <formula>"NO VAR"</formula>
    </cfRule>
  </conditionalFormatting>
  <conditionalFormatting sqref="K80">
    <cfRule type="cellIs" dxfId="1859" priority="258" operator="equal">
      <formula>"HIDE-NO VAR"</formula>
    </cfRule>
  </conditionalFormatting>
  <conditionalFormatting sqref="K80">
    <cfRule type="cellIs" dxfId="1858" priority="257" operator="equal">
      <formula>"NO VAR"</formula>
    </cfRule>
  </conditionalFormatting>
  <conditionalFormatting sqref="K80">
    <cfRule type="cellIs" dxfId="1857" priority="256" operator="equal">
      <formula>"NO VAR"</formula>
    </cfRule>
  </conditionalFormatting>
  <conditionalFormatting sqref="K80">
    <cfRule type="cellIs" dxfId="1856" priority="255" operator="equal">
      <formula>"HIDE-NO VAR"</formula>
    </cfRule>
  </conditionalFormatting>
  <conditionalFormatting sqref="K80">
    <cfRule type="cellIs" dxfId="1855" priority="254" operator="equal">
      <formula>"NO VAR"</formula>
    </cfRule>
  </conditionalFormatting>
  <conditionalFormatting sqref="K80">
    <cfRule type="cellIs" dxfId="1854" priority="253" operator="equal">
      <formula>"NO VAR"</formula>
    </cfRule>
  </conditionalFormatting>
  <conditionalFormatting sqref="K80">
    <cfRule type="cellIs" dxfId="1853" priority="252" operator="equal">
      <formula>"HIDE-NO VAR"</formula>
    </cfRule>
  </conditionalFormatting>
  <conditionalFormatting sqref="K80">
    <cfRule type="cellIs" dxfId="1852" priority="251" operator="equal">
      <formula>"NO VAR"</formula>
    </cfRule>
  </conditionalFormatting>
  <conditionalFormatting sqref="K80">
    <cfRule type="cellIs" dxfId="1851" priority="250" operator="equal">
      <formula>"NO VAR"</formula>
    </cfRule>
  </conditionalFormatting>
  <conditionalFormatting sqref="K80">
    <cfRule type="cellIs" dxfId="1850" priority="249" operator="equal">
      <formula>"HIDE-NO VAR"</formula>
    </cfRule>
  </conditionalFormatting>
  <conditionalFormatting sqref="K80">
    <cfRule type="cellIs" dxfId="1849" priority="248" operator="equal">
      <formula>"NO VAR"</formula>
    </cfRule>
  </conditionalFormatting>
  <conditionalFormatting sqref="K80">
    <cfRule type="cellIs" dxfId="1848" priority="247" operator="equal">
      <formula>"NO VAR"</formula>
    </cfRule>
  </conditionalFormatting>
  <conditionalFormatting sqref="K80">
    <cfRule type="cellIs" dxfId="1847" priority="246" operator="equal">
      <formula>"HIDE-NO VAR"</formula>
    </cfRule>
  </conditionalFormatting>
  <conditionalFormatting sqref="K80">
    <cfRule type="cellIs" dxfId="1846" priority="245" operator="equal">
      <formula>"NO VAR"</formula>
    </cfRule>
  </conditionalFormatting>
  <conditionalFormatting sqref="K80">
    <cfRule type="cellIs" dxfId="1845" priority="244" operator="equal">
      <formula>"NO VAR"</formula>
    </cfRule>
  </conditionalFormatting>
  <conditionalFormatting sqref="K80">
    <cfRule type="cellIs" dxfId="1844" priority="243" operator="equal">
      <formula>"HIDE-NO VAR"</formula>
    </cfRule>
  </conditionalFormatting>
  <conditionalFormatting sqref="K80">
    <cfRule type="cellIs" dxfId="1843" priority="242" operator="equal">
      <formula>"NO VAR"</formula>
    </cfRule>
  </conditionalFormatting>
  <conditionalFormatting sqref="K80">
    <cfRule type="cellIs" dxfId="1842" priority="241" operator="equal">
      <formula>"NO VAR"</formula>
    </cfRule>
  </conditionalFormatting>
  <conditionalFormatting sqref="K80">
    <cfRule type="cellIs" dxfId="1841" priority="240" operator="equal">
      <formula>"INCORRECT LINE BEING PICKED UP"</formula>
    </cfRule>
  </conditionalFormatting>
  <conditionalFormatting sqref="L23">
    <cfRule type="cellIs" dxfId="1840" priority="237" operator="equal">
      <formula>"NO VAR"</formula>
    </cfRule>
  </conditionalFormatting>
  <conditionalFormatting sqref="L23">
    <cfRule type="cellIs" dxfId="1839" priority="236" operator="equal">
      <formula>"HIDE-NO VAR"</formula>
    </cfRule>
  </conditionalFormatting>
  <conditionalFormatting sqref="L23">
    <cfRule type="cellIs" dxfId="1838" priority="235" operator="equal">
      <formula>"ERROR "</formula>
    </cfRule>
  </conditionalFormatting>
  <conditionalFormatting sqref="L23">
    <cfRule type="cellIs" dxfId="1837" priority="234" operator="equal">
      <formula>"HIDE-NO VAR"</formula>
    </cfRule>
  </conditionalFormatting>
  <conditionalFormatting sqref="L23">
    <cfRule type="cellIs" dxfId="1836" priority="233" operator="equal">
      <formula>"HIDE-NO VAR"</formula>
    </cfRule>
  </conditionalFormatting>
  <conditionalFormatting sqref="L23">
    <cfRule type="cellIs" dxfId="1835" priority="232" operator="equal">
      <formula>"NO VAR"</formula>
    </cfRule>
  </conditionalFormatting>
  <conditionalFormatting sqref="L23">
    <cfRule type="cellIs" dxfId="1834" priority="231" operator="equal">
      <formula>"HIDE-NO VAR"</formula>
    </cfRule>
  </conditionalFormatting>
  <conditionalFormatting sqref="L23">
    <cfRule type="cellIs" dxfId="1833" priority="230" operator="equal">
      <formula>"NO VAR"</formula>
    </cfRule>
  </conditionalFormatting>
  <conditionalFormatting sqref="L23">
    <cfRule type="cellIs" dxfId="1832" priority="229" operator="equal">
      <formula>"HIDE-NO VAR"</formula>
    </cfRule>
  </conditionalFormatting>
  <conditionalFormatting sqref="L23">
    <cfRule type="cellIs" dxfId="1831" priority="228" operator="equal">
      <formula>"NO VAR"</formula>
    </cfRule>
  </conditionalFormatting>
  <conditionalFormatting sqref="L23">
    <cfRule type="cellIs" dxfId="1830" priority="227" operator="equal">
      <formula>"NO VAR"</formula>
    </cfRule>
  </conditionalFormatting>
  <conditionalFormatting sqref="L23">
    <cfRule type="cellIs" dxfId="1829" priority="226" operator="equal">
      <formula>"HIDE-NO VAR"</formula>
    </cfRule>
  </conditionalFormatting>
  <conditionalFormatting sqref="L23">
    <cfRule type="cellIs" dxfId="1828" priority="225" operator="equal">
      <formula>"NO VAR"</formula>
    </cfRule>
  </conditionalFormatting>
  <conditionalFormatting sqref="L23">
    <cfRule type="cellIs" dxfId="1827" priority="224" operator="equal">
      <formula>"NO VAR"</formula>
    </cfRule>
  </conditionalFormatting>
  <conditionalFormatting sqref="L23">
    <cfRule type="cellIs" dxfId="1826" priority="223" operator="equal">
      <formula>"HIDE-NO VAR"</formula>
    </cfRule>
  </conditionalFormatting>
  <conditionalFormatting sqref="L23">
    <cfRule type="cellIs" dxfId="1825" priority="222" operator="equal">
      <formula>"NO VAR"</formula>
    </cfRule>
  </conditionalFormatting>
  <conditionalFormatting sqref="L23">
    <cfRule type="cellIs" dxfId="1824" priority="221" operator="equal">
      <formula>"NO VAR"</formula>
    </cfRule>
  </conditionalFormatting>
  <conditionalFormatting sqref="L23">
    <cfRule type="cellIs" dxfId="1823" priority="220" operator="equal">
      <formula>"HIDE-NO VAR"</formula>
    </cfRule>
  </conditionalFormatting>
  <conditionalFormatting sqref="L23">
    <cfRule type="cellIs" dxfId="1822" priority="219" operator="equal">
      <formula>"NO VAR"</formula>
    </cfRule>
  </conditionalFormatting>
  <conditionalFormatting sqref="L23">
    <cfRule type="cellIs" dxfId="1821" priority="218" operator="equal">
      <formula>"NO VAR"</formula>
    </cfRule>
  </conditionalFormatting>
  <conditionalFormatting sqref="L23">
    <cfRule type="cellIs" dxfId="1820" priority="217" operator="equal">
      <formula>"HIDE-NO VAR"</formula>
    </cfRule>
  </conditionalFormatting>
  <conditionalFormatting sqref="L23">
    <cfRule type="cellIs" dxfId="1819" priority="216" operator="equal">
      <formula>"NO VAR"</formula>
    </cfRule>
  </conditionalFormatting>
  <conditionalFormatting sqref="L23">
    <cfRule type="cellIs" dxfId="1818" priority="215" operator="equal">
      <formula>"NO VAR"</formula>
    </cfRule>
  </conditionalFormatting>
  <conditionalFormatting sqref="L23">
    <cfRule type="cellIs" dxfId="1817" priority="214" operator="equal">
      <formula>"HIDE-NO VAR"</formula>
    </cfRule>
  </conditionalFormatting>
  <conditionalFormatting sqref="L23">
    <cfRule type="cellIs" dxfId="1816" priority="213" operator="equal">
      <formula>"NO VAR"</formula>
    </cfRule>
  </conditionalFormatting>
  <conditionalFormatting sqref="L23">
    <cfRule type="cellIs" dxfId="1815" priority="212" operator="equal">
      <formula>"NO VAR"</formula>
    </cfRule>
  </conditionalFormatting>
  <conditionalFormatting sqref="L23">
    <cfRule type="cellIs" dxfId="1814" priority="211" operator="equal">
      <formula>"HIDE-NO VAR"</formula>
    </cfRule>
  </conditionalFormatting>
  <conditionalFormatting sqref="L23">
    <cfRule type="cellIs" dxfId="1813" priority="210" operator="equal">
      <formula>"NO VAR"</formula>
    </cfRule>
  </conditionalFormatting>
  <conditionalFormatting sqref="L23">
    <cfRule type="cellIs" dxfId="1812" priority="209" operator="equal">
      <formula>"NO VAR"</formula>
    </cfRule>
  </conditionalFormatting>
  <conditionalFormatting sqref="L23">
    <cfRule type="cellIs" dxfId="1811" priority="208" operator="equal">
      <formula>"HIDE-NO VAR"</formula>
    </cfRule>
  </conditionalFormatting>
  <conditionalFormatting sqref="L23">
    <cfRule type="cellIs" dxfId="1810" priority="207" operator="equal">
      <formula>"NO VAR"</formula>
    </cfRule>
  </conditionalFormatting>
  <conditionalFormatting sqref="L23">
    <cfRule type="cellIs" dxfId="1809" priority="206" operator="equal">
      <formula>"NO VAR"</formula>
    </cfRule>
  </conditionalFormatting>
  <conditionalFormatting sqref="K64">
    <cfRule type="cellIs" dxfId="1808" priority="205" operator="equal">
      <formula>"NO VAR"</formula>
    </cfRule>
  </conditionalFormatting>
  <conditionalFormatting sqref="K64">
    <cfRule type="cellIs" dxfId="1807" priority="204" operator="equal">
      <formula>"HIDE-NO VAR"</formula>
    </cfRule>
  </conditionalFormatting>
  <conditionalFormatting sqref="K64">
    <cfRule type="cellIs" dxfId="1806" priority="203" operator="equal">
      <formula>"ERROR "</formula>
    </cfRule>
  </conditionalFormatting>
  <conditionalFormatting sqref="K64">
    <cfRule type="cellIs" dxfId="1805" priority="202" operator="equal">
      <formula>"HIDE-NO VAR"</formula>
    </cfRule>
  </conditionalFormatting>
  <conditionalFormatting sqref="K64">
    <cfRule type="cellIs" dxfId="1804" priority="201" operator="equal">
      <formula>"HIDE-NO VAR"</formula>
    </cfRule>
  </conditionalFormatting>
  <conditionalFormatting sqref="K64">
    <cfRule type="cellIs" dxfId="1803" priority="200" operator="equal">
      <formula>"NO VAR"</formula>
    </cfRule>
  </conditionalFormatting>
  <conditionalFormatting sqref="K64">
    <cfRule type="cellIs" dxfId="1802" priority="199" operator="equal">
      <formula>"HIDE-NO VAR"</formula>
    </cfRule>
  </conditionalFormatting>
  <conditionalFormatting sqref="K64">
    <cfRule type="cellIs" dxfId="1801" priority="198" operator="equal">
      <formula>"NO VAR"</formula>
    </cfRule>
  </conditionalFormatting>
  <conditionalFormatting sqref="K64">
    <cfRule type="cellIs" dxfId="1800" priority="197" operator="equal">
      <formula>"HIDE-NO VAR"</formula>
    </cfRule>
  </conditionalFormatting>
  <conditionalFormatting sqref="K64">
    <cfRule type="cellIs" dxfId="1799" priority="196" operator="equal">
      <formula>"NO VAR"</formula>
    </cfRule>
  </conditionalFormatting>
  <conditionalFormatting sqref="K64">
    <cfRule type="cellIs" dxfId="1798" priority="195" operator="equal">
      <formula>"NO VAR"</formula>
    </cfRule>
  </conditionalFormatting>
  <conditionalFormatting sqref="K64">
    <cfRule type="cellIs" dxfId="1797" priority="194" operator="equal">
      <formula>"HIDE-NO VAR"</formula>
    </cfRule>
  </conditionalFormatting>
  <conditionalFormatting sqref="K64">
    <cfRule type="cellIs" dxfId="1796" priority="193" operator="equal">
      <formula>"NO VAR"</formula>
    </cfRule>
  </conditionalFormatting>
  <conditionalFormatting sqref="K64">
    <cfRule type="cellIs" dxfId="1795" priority="192" operator="equal">
      <formula>"NO VAR"</formula>
    </cfRule>
  </conditionalFormatting>
  <conditionalFormatting sqref="K64">
    <cfRule type="cellIs" dxfId="1794" priority="191" operator="equal">
      <formula>"HIDE-NO VAR"</formula>
    </cfRule>
  </conditionalFormatting>
  <conditionalFormatting sqref="K64">
    <cfRule type="cellIs" dxfId="1793" priority="190" operator="equal">
      <formula>"NO VAR"</formula>
    </cfRule>
  </conditionalFormatting>
  <conditionalFormatting sqref="K64">
    <cfRule type="cellIs" dxfId="1792" priority="189" operator="equal">
      <formula>"NO VAR"</formula>
    </cfRule>
  </conditionalFormatting>
  <conditionalFormatting sqref="K64">
    <cfRule type="cellIs" dxfId="1791" priority="188" operator="equal">
      <formula>"HIDE-NO VAR"</formula>
    </cfRule>
  </conditionalFormatting>
  <conditionalFormatting sqref="K64">
    <cfRule type="cellIs" dxfId="1790" priority="187" operator="equal">
      <formula>"NO VAR"</formula>
    </cfRule>
  </conditionalFormatting>
  <conditionalFormatting sqref="K64">
    <cfRule type="cellIs" dxfId="1789" priority="186" operator="equal">
      <formula>"NO VAR"</formula>
    </cfRule>
  </conditionalFormatting>
  <conditionalFormatting sqref="K64">
    <cfRule type="cellIs" dxfId="1788" priority="185" operator="equal">
      <formula>"HIDE-NO VAR"</formula>
    </cfRule>
  </conditionalFormatting>
  <conditionalFormatting sqref="K64">
    <cfRule type="cellIs" dxfId="1787" priority="184" operator="equal">
      <formula>"NO VAR"</formula>
    </cfRule>
  </conditionalFormatting>
  <conditionalFormatting sqref="K64">
    <cfRule type="cellIs" dxfId="1786" priority="183" operator="equal">
      <formula>"NO VAR"</formula>
    </cfRule>
  </conditionalFormatting>
  <conditionalFormatting sqref="K64">
    <cfRule type="cellIs" dxfId="1785" priority="182" operator="equal">
      <formula>"HIDE-NO VAR"</formula>
    </cfRule>
  </conditionalFormatting>
  <conditionalFormatting sqref="K64">
    <cfRule type="cellIs" dxfId="1784" priority="181" operator="equal">
      <formula>"NO VAR"</formula>
    </cfRule>
  </conditionalFormatting>
  <conditionalFormatting sqref="K64">
    <cfRule type="cellIs" dxfId="1783" priority="180" operator="equal">
      <formula>"NO VAR"</formula>
    </cfRule>
  </conditionalFormatting>
  <conditionalFormatting sqref="K64">
    <cfRule type="cellIs" dxfId="1782" priority="179" operator="equal">
      <formula>"HIDE-NO VAR"</formula>
    </cfRule>
  </conditionalFormatting>
  <conditionalFormatting sqref="K64">
    <cfRule type="cellIs" dxfId="1781" priority="178" operator="equal">
      <formula>"NO VAR"</formula>
    </cfRule>
  </conditionalFormatting>
  <conditionalFormatting sqref="K64">
    <cfRule type="cellIs" dxfId="1780" priority="177" operator="equal">
      <formula>"NO VAR"</formula>
    </cfRule>
  </conditionalFormatting>
  <conditionalFormatting sqref="K64">
    <cfRule type="cellIs" dxfId="1779" priority="176" operator="equal">
      <formula>"HIDE-NO VAR"</formula>
    </cfRule>
  </conditionalFormatting>
  <conditionalFormatting sqref="K64">
    <cfRule type="cellIs" dxfId="1778" priority="175" operator="equal">
      <formula>"NO VAR"</formula>
    </cfRule>
  </conditionalFormatting>
  <conditionalFormatting sqref="K64">
    <cfRule type="cellIs" dxfId="1777" priority="174" operator="equal">
      <formula>"NO VAR"</formula>
    </cfRule>
  </conditionalFormatting>
  <conditionalFormatting sqref="K64">
    <cfRule type="cellIs" dxfId="1776" priority="173" operator="equal">
      <formula>"HIDE-NO VAR"</formula>
    </cfRule>
  </conditionalFormatting>
  <conditionalFormatting sqref="K64">
    <cfRule type="cellIs" dxfId="1775" priority="172" operator="equal">
      <formula>"NO VAR"</formula>
    </cfRule>
  </conditionalFormatting>
  <conditionalFormatting sqref="K64">
    <cfRule type="cellIs" dxfId="1774" priority="171" operator="equal">
      <formula>"NO VAR"</formula>
    </cfRule>
  </conditionalFormatting>
  <conditionalFormatting sqref="K64">
    <cfRule type="cellIs" dxfId="1773" priority="170" operator="equal">
      <formula>"HIDE-NO VAR"</formula>
    </cfRule>
  </conditionalFormatting>
  <conditionalFormatting sqref="K64">
    <cfRule type="cellIs" dxfId="1772" priority="169" operator="equal">
      <formula>"NO VAR"</formula>
    </cfRule>
  </conditionalFormatting>
  <conditionalFormatting sqref="K64">
    <cfRule type="cellIs" dxfId="1771" priority="168" operator="equal">
      <formula>"NO VAR"</formula>
    </cfRule>
  </conditionalFormatting>
  <conditionalFormatting sqref="K64">
    <cfRule type="cellIs" dxfId="1770" priority="167" operator="equal">
      <formula>"HIDE-NO VAR"</formula>
    </cfRule>
  </conditionalFormatting>
  <conditionalFormatting sqref="K64">
    <cfRule type="cellIs" dxfId="1769" priority="166" operator="equal">
      <formula>"NO VAR"</formula>
    </cfRule>
  </conditionalFormatting>
  <conditionalFormatting sqref="K64">
    <cfRule type="cellIs" dxfId="1768" priority="165" operator="equal">
      <formula>"NO VAR"</formula>
    </cfRule>
  </conditionalFormatting>
  <conditionalFormatting sqref="K64">
    <cfRule type="cellIs" dxfId="1767" priority="164" operator="equal">
      <formula>"INCORRECT LINE BEING PICKED UP"</formula>
    </cfRule>
  </conditionalFormatting>
  <conditionalFormatting sqref="K52">
    <cfRule type="cellIs" dxfId="1766" priority="163" operator="equal">
      <formula>"HIDE-NO VAR"</formula>
    </cfRule>
  </conditionalFormatting>
  <conditionalFormatting sqref="K52">
    <cfRule type="cellIs" dxfId="1765" priority="162" operator="equal">
      <formula>"NO VAR"</formula>
    </cfRule>
  </conditionalFormatting>
  <conditionalFormatting sqref="K52">
    <cfRule type="cellIs" dxfId="1764" priority="161" operator="equal">
      <formula>"NO VAR"</formula>
    </cfRule>
  </conditionalFormatting>
  <conditionalFormatting sqref="K52">
    <cfRule type="cellIs" dxfId="1763" priority="160" operator="equal">
      <formula>"HIDE-NO VAR"</formula>
    </cfRule>
  </conditionalFormatting>
  <conditionalFormatting sqref="K52">
    <cfRule type="cellIs" dxfId="1762" priority="159" operator="equal">
      <formula>"HIDE-NO VAR"</formula>
    </cfRule>
  </conditionalFormatting>
  <conditionalFormatting sqref="K52">
    <cfRule type="cellIs" dxfId="1761" priority="158" operator="equal">
      <formula>"NO VAR"</formula>
    </cfRule>
  </conditionalFormatting>
  <conditionalFormatting sqref="K52">
    <cfRule type="cellIs" dxfId="1760" priority="157" operator="equal">
      <formula>"HIDE-NO VAR"</formula>
    </cfRule>
  </conditionalFormatting>
  <conditionalFormatting sqref="K52">
    <cfRule type="cellIs" dxfId="1759" priority="156" operator="equal">
      <formula>"NO VAR"</formula>
    </cfRule>
  </conditionalFormatting>
  <conditionalFormatting sqref="K52">
    <cfRule type="cellIs" dxfId="1758" priority="155" operator="equal">
      <formula>"HIDE-NO VAR"</formula>
    </cfRule>
  </conditionalFormatting>
  <conditionalFormatting sqref="K52">
    <cfRule type="cellIs" dxfId="1757" priority="154" operator="equal">
      <formula>"NO VAR"</formula>
    </cfRule>
  </conditionalFormatting>
  <conditionalFormatting sqref="K52">
    <cfRule type="cellIs" dxfId="1756" priority="153" operator="equal">
      <formula>"NO VAR"</formula>
    </cfRule>
  </conditionalFormatting>
  <conditionalFormatting sqref="D25">
    <cfRule type="cellIs" dxfId="1755" priority="77" operator="equal">
      <formula>"HIDE "</formula>
    </cfRule>
  </conditionalFormatting>
  <conditionalFormatting sqref="B25 E25">
    <cfRule type="cellIs" dxfId="1754" priority="152" operator="equal">
      <formula>"HIDE "</formula>
    </cfRule>
  </conditionalFormatting>
  <conditionalFormatting sqref="J25">
    <cfRule type="cellIs" dxfId="1753" priority="151" operator="equal">
      <formula>"NO VAR"</formula>
    </cfRule>
  </conditionalFormatting>
  <conditionalFormatting sqref="J25">
    <cfRule type="cellIs" dxfId="1752" priority="150" operator="equal">
      <formula>"HIDE-NO VAR"</formula>
    </cfRule>
  </conditionalFormatting>
  <conditionalFormatting sqref="J25">
    <cfRule type="cellIs" dxfId="1751" priority="149" operator="equal">
      <formula>"ERROR "</formula>
    </cfRule>
  </conditionalFormatting>
  <conditionalFormatting sqref="J25">
    <cfRule type="cellIs" dxfId="1750" priority="148" operator="equal">
      <formula>"HIDE-NO VAR"</formula>
    </cfRule>
  </conditionalFormatting>
  <conditionalFormatting sqref="J25">
    <cfRule type="cellIs" dxfId="1749" priority="147" operator="equal">
      <formula>"HIDE-NO VAR"</formula>
    </cfRule>
  </conditionalFormatting>
  <conditionalFormatting sqref="J25">
    <cfRule type="cellIs" dxfId="1748" priority="146" operator="equal">
      <formula>"NO VAR"</formula>
    </cfRule>
  </conditionalFormatting>
  <conditionalFormatting sqref="J25">
    <cfRule type="cellIs" dxfId="1747" priority="145" operator="equal">
      <formula>"HIDE-NO VAR"</formula>
    </cfRule>
  </conditionalFormatting>
  <conditionalFormatting sqref="J25">
    <cfRule type="cellIs" dxfId="1746" priority="144" operator="equal">
      <formula>"NO VAR"</formula>
    </cfRule>
  </conditionalFormatting>
  <conditionalFormatting sqref="J25">
    <cfRule type="cellIs" dxfId="1745" priority="143" operator="equal">
      <formula>"HIDE-NO VAR"</formula>
    </cfRule>
  </conditionalFormatting>
  <conditionalFormatting sqref="J25">
    <cfRule type="cellIs" dxfId="1744" priority="142" operator="equal">
      <formula>"NO VAR"</formula>
    </cfRule>
  </conditionalFormatting>
  <conditionalFormatting sqref="J25">
    <cfRule type="cellIs" dxfId="1743" priority="141" operator="equal">
      <formula>"NO VAR"</formula>
    </cfRule>
  </conditionalFormatting>
  <conditionalFormatting sqref="J25">
    <cfRule type="cellIs" dxfId="1742" priority="140" operator="equal">
      <formula>"HIDE-NO VAR"</formula>
    </cfRule>
  </conditionalFormatting>
  <conditionalFormatting sqref="J25">
    <cfRule type="cellIs" dxfId="1741" priority="139" operator="equal">
      <formula>"NO VAR"</formula>
    </cfRule>
  </conditionalFormatting>
  <conditionalFormatting sqref="J25">
    <cfRule type="cellIs" dxfId="1740" priority="138" operator="equal">
      <formula>"NO VAR"</formula>
    </cfRule>
  </conditionalFormatting>
  <conditionalFormatting sqref="J25">
    <cfRule type="cellIs" dxfId="1739" priority="137" operator="equal">
      <formula>"HIDE-NO VAR"</formula>
    </cfRule>
  </conditionalFormatting>
  <conditionalFormatting sqref="J25">
    <cfRule type="cellIs" dxfId="1738" priority="136" operator="equal">
      <formula>"NO VAR"</formula>
    </cfRule>
  </conditionalFormatting>
  <conditionalFormatting sqref="J25">
    <cfRule type="cellIs" dxfId="1737" priority="135" operator="equal">
      <formula>"NO VAR"</formula>
    </cfRule>
  </conditionalFormatting>
  <conditionalFormatting sqref="J25">
    <cfRule type="cellIs" dxfId="1736" priority="134" operator="equal">
      <formula>"HIDE-NO VAR"</formula>
    </cfRule>
  </conditionalFormatting>
  <conditionalFormatting sqref="J25">
    <cfRule type="cellIs" dxfId="1735" priority="133" operator="equal">
      <formula>"NO VAR"</formula>
    </cfRule>
  </conditionalFormatting>
  <conditionalFormatting sqref="J25">
    <cfRule type="cellIs" dxfId="1734" priority="132" operator="equal">
      <formula>"NO VAR"</formula>
    </cfRule>
  </conditionalFormatting>
  <conditionalFormatting sqref="J25">
    <cfRule type="cellIs" dxfId="1733" priority="131" operator="equal">
      <formula>"HIDE-NO VAR"</formula>
    </cfRule>
  </conditionalFormatting>
  <conditionalFormatting sqref="J25">
    <cfRule type="cellIs" dxfId="1732" priority="130" operator="equal">
      <formula>"NO VAR"</formula>
    </cfRule>
  </conditionalFormatting>
  <conditionalFormatting sqref="J25">
    <cfRule type="cellIs" dxfId="1731" priority="129" operator="equal">
      <formula>"NO VAR"</formula>
    </cfRule>
  </conditionalFormatting>
  <conditionalFormatting sqref="J25">
    <cfRule type="cellIs" dxfId="1730" priority="128" operator="equal">
      <formula>"HIDE-NO VAR"</formula>
    </cfRule>
  </conditionalFormatting>
  <conditionalFormatting sqref="J25">
    <cfRule type="cellIs" dxfId="1729" priority="127" operator="equal">
      <formula>"NO VAR"</formula>
    </cfRule>
  </conditionalFormatting>
  <conditionalFormatting sqref="J25">
    <cfRule type="cellIs" dxfId="1728" priority="126" operator="equal">
      <formula>"NO VAR"</formula>
    </cfRule>
  </conditionalFormatting>
  <conditionalFormatting sqref="J25">
    <cfRule type="cellIs" dxfId="1727" priority="125" operator="equal">
      <formula>"HIDE-NO VAR"</formula>
    </cfRule>
  </conditionalFormatting>
  <conditionalFormatting sqref="J25">
    <cfRule type="cellIs" dxfId="1726" priority="124" operator="equal">
      <formula>"NO VAR"</formula>
    </cfRule>
  </conditionalFormatting>
  <conditionalFormatting sqref="J25">
    <cfRule type="cellIs" dxfId="1725" priority="123" operator="equal">
      <formula>"NO VAR"</formula>
    </cfRule>
  </conditionalFormatting>
  <conditionalFormatting sqref="J25">
    <cfRule type="cellIs" dxfId="1724" priority="122" operator="equal">
      <formula>"HIDE-NO VAR"</formula>
    </cfRule>
  </conditionalFormatting>
  <conditionalFormatting sqref="J25">
    <cfRule type="cellIs" dxfId="1723" priority="121" operator="equal">
      <formula>"NO VAR"</formula>
    </cfRule>
  </conditionalFormatting>
  <conditionalFormatting sqref="J25">
    <cfRule type="cellIs" dxfId="1722" priority="120" operator="equal">
      <formula>"NO VAR"</formula>
    </cfRule>
  </conditionalFormatting>
  <conditionalFormatting sqref="K25">
    <cfRule type="cellIs" dxfId="1721" priority="119" operator="equal">
      <formula>"NO VAR"</formula>
    </cfRule>
  </conditionalFormatting>
  <conditionalFormatting sqref="K25">
    <cfRule type="cellIs" dxfId="1720" priority="118" operator="equal">
      <formula>"HIDE-NO VAR"</formula>
    </cfRule>
  </conditionalFormatting>
  <conditionalFormatting sqref="K25">
    <cfRule type="cellIs" dxfId="1719" priority="117" operator="equal">
      <formula>"ERROR "</formula>
    </cfRule>
  </conditionalFormatting>
  <conditionalFormatting sqref="K25">
    <cfRule type="cellIs" dxfId="1718" priority="116" operator="equal">
      <formula>"HIDE-NO VAR"</formula>
    </cfRule>
  </conditionalFormatting>
  <conditionalFormatting sqref="K25">
    <cfRule type="cellIs" dxfId="1717" priority="115" operator="equal">
      <formula>"HIDE-NO VAR"</formula>
    </cfRule>
  </conditionalFormatting>
  <conditionalFormatting sqref="K25">
    <cfRule type="cellIs" dxfId="1716" priority="114" operator="equal">
      <formula>"NO VAR"</formula>
    </cfRule>
  </conditionalFormatting>
  <conditionalFormatting sqref="K25">
    <cfRule type="cellIs" dxfId="1715" priority="113" operator="equal">
      <formula>"HIDE-NO VAR"</formula>
    </cfRule>
  </conditionalFormatting>
  <conditionalFormatting sqref="K25">
    <cfRule type="cellIs" dxfId="1714" priority="112" operator="equal">
      <formula>"NO VAR"</formula>
    </cfRule>
  </conditionalFormatting>
  <conditionalFormatting sqref="K25">
    <cfRule type="cellIs" dxfId="1713" priority="111" operator="equal">
      <formula>"HIDE-NO VAR"</formula>
    </cfRule>
  </conditionalFormatting>
  <conditionalFormatting sqref="K25">
    <cfRule type="cellIs" dxfId="1712" priority="110" operator="equal">
      <formula>"NO VAR"</formula>
    </cfRule>
  </conditionalFormatting>
  <conditionalFormatting sqref="K25">
    <cfRule type="cellIs" dxfId="1711" priority="109" operator="equal">
      <formula>"NO VAR"</formula>
    </cfRule>
  </conditionalFormatting>
  <conditionalFormatting sqref="K25">
    <cfRule type="cellIs" dxfId="1710" priority="108" operator="equal">
      <formula>"HIDE-NO VAR"</formula>
    </cfRule>
  </conditionalFormatting>
  <conditionalFormatting sqref="K25">
    <cfRule type="cellIs" dxfId="1709" priority="107" operator="equal">
      <formula>"NO VAR"</formula>
    </cfRule>
  </conditionalFormatting>
  <conditionalFormatting sqref="K25">
    <cfRule type="cellIs" dxfId="1708" priority="106" operator="equal">
      <formula>"NO VAR"</formula>
    </cfRule>
  </conditionalFormatting>
  <conditionalFormatting sqref="K25">
    <cfRule type="cellIs" dxfId="1707" priority="105" operator="equal">
      <formula>"HIDE-NO VAR"</formula>
    </cfRule>
  </conditionalFormatting>
  <conditionalFormatting sqref="K25">
    <cfRule type="cellIs" dxfId="1706" priority="104" operator="equal">
      <formula>"NO VAR"</formula>
    </cfRule>
  </conditionalFormatting>
  <conditionalFormatting sqref="K25">
    <cfRule type="cellIs" dxfId="1705" priority="103" operator="equal">
      <formula>"NO VAR"</formula>
    </cfRule>
  </conditionalFormatting>
  <conditionalFormatting sqref="K25">
    <cfRule type="cellIs" dxfId="1704" priority="102" operator="equal">
      <formula>"HIDE-NO VAR"</formula>
    </cfRule>
  </conditionalFormatting>
  <conditionalFormatting sqref="K25">
    <cfRule type="cellIs" dxfId="1703" priority="101" operator="equal">
      <formula>"NO VAR"</formula>
    </cfRule>
  </conditionalFormatting>
  <conditionalFormatting sqref="K25">
    <cfRule type="cellIs" dxfId="1702" priority="100" operator="equal">
      <formula>"NO VAR"</formula>
    </cfRule>
  </conditionalFormatting>
  <conditionalFormatting sqref="K25">
    <cfRule type="cellIs" dxfId="1701" priority="99" operator="equal">
      <formula>"HIDE-NO VAR"</formula>
    </cfRule>
  </conditionalFormatting>
  <conditionalFormatting sqref="K25">
    <cfRule type="cellIs" dxfId="1700" priority="98" operator="equal">
      <formula>"NO VAR"</formula>
    </cfRule>
  </conditionalFormatting>
  <conditionalFormatting sqref="K25">
    <cfRule type="cellIs" dxfId="1699" priority="97" operator="equal">
      <formula>"NO VAR"</formula>
    </cfRule>
  </conditionalFormatting>
  <conditionalFormatting sqref="K25">
    <cfRule type="cellIs" dxfId="1698" priority="96" operator="equal">
      <formula>"HIDE-NO VAR"</formula>
    </cfRule>
  </conditionalFormatting>
  <conditionalFormatting sqref="K25">
    <cfRule type="cellIs" dxfId="1697" priority="95" operator="equal">
      <formula>"NO VAR"</formula>
    </cfRule>
  </conditionalFormatting>
  <conditionalFormatting sqref="K25">
    <cfRule type="cellIs" dxfId="1696" priority="94" operator="equal">
      <formula>"NO VAR"</formula>
    </cfRule>
  </conditionalFormatting>
  <conditionalFormatting sqref="K25">
    <cfRule type="cellIs" dxfId="1695" priority="93" operator="equal">
      <formula>"HIDE-NO VAR"</formula>
    </cfRule>
  </conditionalFormatting>
  <conditionalFormatting sqref="K25">
    <cfRule type="cellIs" dxfId="1694" priority="92" operator="equal">
      <formula>"NO VAR"</formula>
    </cfRule>
  </conditionalFormatting>
  <conditionalFormatting sqref="K25">
    <cfRule type="cellIs" dxfId="1693" priority="91" operator="equal">
      <formula>"NO VAR"</formula>
    </cfRule>
  </conditionalFormatting>
  <conditionalFormatting sqref="K25">
    <cfRule type="cellIs" dxfId="1692" priority="90" operator="equal">
      <formula>"HIDE-NO VAR"</formula>
    </cfRule>
  </conditionalFormatting>
  <conditionalFormatting sqref="K25">
    <cfRule type="cellIs" dxfId="1691" priority="89" operator="equal">
      <formula>"NO VAR"</formula>
    </cfRule>
  </conditionalFormatting>
  <conditionalFormatting sqref="K25">
    <cfRule type="cellIs" dxfId="1690" priority="88" operator="equal">
      <formula>"NO VAR"</formula>
    </cfRule>
  </conditionalFormatting>
  <conditionalFormatting sqref="K25">
    <cfRule type="cellIs" dxfId="1689" priority="87" operator="equal">
      <formula>"HIDE-NO VAR"</formula>
    </cfRule>
  </conditionalFormatting>
  <conditionalFormatting sqref="K25">
    <cfRule type="cellIs" dxfId="1688" priority="86" operator="equal">
      <formula>"NO VAR"</formula>
    </cfRule>
  </conditionalFormatting>
  <conditionalFormatting sqref="K25">
    <cfRule type="cellIs" dxfId="1687" priority="85" operator="equal">
      <formula>"NO VAR"</formula>
    </cfRule>
  </conditionalFormatting>
  <conditionalFormatting sqref="K25">
    <cfRule type="cellIs" dxfId="1686" priority="84" operator="equal">
      <formula>"HIDE-NO VAR"</formula>
    </cfRule>
  </conditionalFormatting>
  <conditionalFormatting sqref="K25">
    <cfRule type="cellIs" dxfId="1685" priority="83" operator="equal">
      <formula>"NO VAR"</formula>
    </cfRule>
  </conditionalFormatting>
  <conditionalFormatting sqref="K25">
    <cfRule type="cellIs" dxfId="1684" priority="82" operator="equal">
      <formula>"NO VAR"</formula>
    </cfRule>
  </conditionalFormatting>
  <conditionalFormatting sqref="K25">
    <cfRule type="cellIs" dxfId="1683" priority="81" operator="equal">
      <formula>"HIDE-NO VAR"</formula>
    </cfRule>
  </conditionalFormatting>
  <conditionalFormatting sqref="K25">
    <cfRule type="cellIs" dxfId="1682" priority="80" operator="equal">
      <formula>"NO VAR"</formula>
    </cfRule>
  </conditionalFormatting>
  <conditionalFormatting sqref="K25">
    <cfRule type="cellIs" dxfId="1681" priority="79" operator="equal">
      <formula>"NO VAR"</formula>
    </cfRule>
  </conditionalFormatting>
  <conditionalFormatting sqref="K25">
    <cfRule type="cellIs" dxfId="1680" priority="78" operator="equal">
      <formula>"INCORRECT LINE BEING PICKED UP"</formula>
    </cfRule>
  </conditionalFormatting>
  <conditionalFormatting sqref="D63">
    <cfRule type="cellIs" dxfId="1679" priority="1" operator="equal">
      <formula>"HIDE "</formula>
    </cfRule>
  </conditionalFormatting>
  <conditionalFormatting sqref="B63 E63">
    <cfRule type="cellIs" dxfId="1678" priority="76" operator="equal">
      <formula>"HIDE "</formula>
    </cfRule>
  </conditionalFormatting>
  <conditionalFormatting sqref="J63">
    <cfRule type="cellIs" dxfId="1677" priority="75" operator="equal">
      <formula>"NO VAR"</formula>
    </cfRule>
  </conditionalFormatting>
  <conditionalFormatting sqref="J63">
    <cfRule type="cellIs" dxfId="1676" priority="74" operator="equal">
      <formula>"HIDE-NO VAR"</formula>
    </cfRule>
  </conditionalFormatting>
  <conditionalFormatting sqref="J63">
    <cfRule type="cellIs" dxfId="1675" priority="73" operator="equal">
      <formula>"ERROR "</formula>
    </cfRule>
  </conditionalFormatting>
  <conditionalFormatting sqref="J63">
    <cfRule type="cellIs" dxfId="1674" priority="72" operator="equal">
      <formula>"HIDE-NO VAR"</formula>
    </cfRule>
  </conditionalFormatting>
  <conditionalFormatting sqref="J63">
    <cfRule type="cellIs" dxfId="1673" priority="71" operator="equal">
      <formula>"HIDE-NO VAR"</formula>
    </cfRule>
  </conditionalFormatting>
  <conditionalFormatting sqref="J63">
    <cfRule type="cellIs" dxfId="1672" priority="70" operator="equal">
      <formula>"NO VAR"</formula>
    </cfRule>
  </conditionalFormatting>
  <conditionalFormatting sqref="J63">
    <cfRule type="cellIs" dxfId="1671" priority="69" operator="equal">
      <formula>"HIDE-NO VAR"</formula>
    </cfRule>
  </conditionalFormatting>
  <conditionalFormatting sqref="J63">
    <cfRule type="cellIs" dxfId="1670" priority="68" operator="equal">
      <formula>"NO VAR"</formula>
    </cfRule>
  </conditionalFormatting>
  <conditionalFormatting sqref="J63">
    <cfRule type="cellIs" dxfId="1669" priority="67" operator="equal">
      <formula>"HIDE-NO VAR"</formula>
    </cfRule>
  </conditionalFormatting>
  <conditionalFormatting sqref="J63">
    <cfRule type="cellIs" dxfId="1668" priority="66" operator="equal">
      <formula>"NO VAR"</formula>
    </cfRule>
  </conditionalFormatting>
  <conditionalFormatting sqref="J63">
    <cfRule type="cellIs" dxfId="1667" priority="65" operator="equal">
      <formula>"NO VAR"</formula>
    </cfRule>
  </conditionalFormatting>
  <conditionalFormatting sqref="J63">
    <cfRule type="cellIs" dxfId="1666" priority="64" operator="equal">
      <formula>"HIDE-NO VAR"</formula>
    </cfRule>
  </conditionalFormatting>
  <conditionalFormatting sqref="J63">
    <cfRule type="cellIs" dxfId="1665" priority="63" operator="equal">
      <formula>"NO VAR"</formula>
    </cfRule>
  </conditionalFormatting>
  <conditionalFormatting sqref="J63">
    <cfRule type="cellIs" dxfId="1664" priority="62" operator="equal">
      <formula>"NO VAR"</formula>
    </cfRule>
  </conditionalFormatting>
  <conditionalFormatting sqref="J63">
    <cfRule type="cellIs" dxfId="1663" priority="61" operator="equal">
      <formula>"HIDE-NO VAR"</formula>
    </cfRule>
  </conditionalFormatting>
  <conditionalFormatting sqref="J63">
    <cfRule type="cellIs" dxfId="1662" priority="60" operator="equal">
      <formula>"NO VAR"</formula>
    </cfRule>
  </conditionalFormatting>
  <conditionalFormatting sqref="J63">
    <cfRule type="cellIs" dxfId="1661" priority="59" operator="equal">
      <formula>"NO VAR"</formula>
    </cfRule>
  </conditionalFormatting>
  <conditionalFormatting sqref="J63">
    <cfRule type="cellIs" dxfId="1660" priority="58" operator="equal">
      <formula>"HIDE-NO VAR"</formula>
    </cfRule>
  </conditionalFormatting>
  <conditionalFormatting sqref="J63">
    <cfRule type="cellIs" dxfId="1659" priority="57" operator="equal">
      <formula>"NO VAR"</formula>
    </cfRule>
  </conditionalFormatting>
  <conditionalFormatting sqref="J63">
    <cfRule type="cellIs" dxfId="1658" priority="56" operator="equal">
      <formula>"NO VAR"</formula>
    </cfRule>
  </conditionalFormatting>
  <conditionalFormatting sqref="J63">
    <cfRule type="cellIs" dxfId="1657" priority="55" operator="equal">
      <formula>"HIDE-NO VAR"</formula>
    </cfRule>
  </conditionalFormatting>
  <conditionalFormatting sqref="J63">
    <cfRule type="cellIs" dxfId="1656" priority="54" operator="equal">
      <formula>"NO VAR"</formula>
    </cfRule>
  </conditionalFormatting>
  <conditionalFormatting sqref="J63">
    <cfRule type="cellIs" dxfId="1655" priority="53" operator="equal">
      <formula>"NO VAR"</formula>
    </cfRule>
  </conditionalFormatting>
  <conditionalFormatting sqref="J63">
    <cfRule type="cellIs" dxfId="1654" priority="52" operator="equal">
      <formula>"HIDE-NO VAR"</formula>
    </cfRule>
  </conditionalFormatting>
  <conditionalFormatting sqref="J63">
    <cfRule type="cellIs" dxfId="1653" priority="51" operator="equal">
      <formula>"NO VAR"</formula>
    </cfRule>
  </conditionalFormatting>
  <conditionalFormatting sqref="J63">
    <cfRule type="cellIs" dxfId="1652" priority="50" operator="equal">
      <formula>"NO VAR"</formula>
    </cfRule>
  </conditionalFormatting>
  <conditionalFormatting sqref="J63">
    <cfRule type="cellIs" dxfId="1651" priority="49" operator="equal">
      <formula>"HIDE-NO VAR"</formula>
    </cfRule>
  </conditionalFormatting>
  <conditionalFormatting sqref="J63">
    <cfRule type="cellIs" dxfId="1650" priority="48" operator="equal">
      <formula>"NO VAR"</formula>
    </cfRule>
  </conditionalFormatting>
  <conditionalFormatting sqref="J63">
    <cfRule type="cellIs" dxfId="1649" priority="47" operator="equal">
      <formula>"NO VAR"</formula>
    </cfRule>
  </conditionalFormatting>
  <conditionalFormatting sqref="J63">
    <cfRule type="cellIs" dxfId="1648" priority="46" operator="equal">
      <formula>"HIDE-NO VAR"</formula>
    </cfRule>
  </conditionalFormatting>
  <conditionalFormatting sqref="J63">
    <cfRule type="cellIs" dxfId="1647" priority="45" operator="equal">
      <formula>"NO VAR"</formula>
    </cfRule>
  </conditionalFormatting>
  <conditionalFormatting sqref="J63">
    <cfRule type="cellIs" dxfId="1646" priority="44" operator="equal">
      <formula>"NO VAR"</formula>
    </cfRule>
  </conditionalFormatting>
  <conditionalFormatting sqref="K63">
    <cfRule type="cellIs" dxfId="1645" priority="43" operator="equal">
      <formula>"NO VAR"</formula>
    </cfRule>
  </conditionalFormatting>
  <conditionalFormatting sqref="K63">
    <cfRule type="cellIs" dxfId="1644" priority="42" operator="equal">
      <formula>"HIDE-NO VAR"</formula>
    </cfRule>
  </conditionalFormatting>
  <conditionalFormatting sqref="K63">
    <cfRule type="cellIs" dxfId="1643" priority="41" operator="equal">
      <formula>"ERROR "</formula>
    </cfRule>
  </conditionalFormatting>
  <conditionalFormatting sqref="K63">
    <cfRule type="cellIs" dxfId="1642" priority="40" operator="equal">
      <formula>"HIDE-NO VAR"</formula>
    </cfRule>
  </conditionalFormatting>
  <conditionalFormatting sqref="K63">
    <cfRule type="cellIs" dxfId="1641" priority="39" operator="equal">
      <formula>"HIDE-NO VAR"</formula>
    </cfRule>
  </conditionalFormatting>
  <conditionalFormatting sqref="K63">
    <cfRule type="cellIs" dxfId="1640" priority="38" operator="equal">
      <formula>"NO VAR"</formula>
    </cfRule>
  </conditionalFormatting>
  <conditionalFormatting sqref="K63">
    <cfRule type="cellIs" dxfId="1639" priority="37" operator="equal">
      <formula>"HIDE-NO VAR"</formula>
    </cfRule>
  </conditionalFormatting>
  <conditionalFormatting sqref="K63">
    <cfRule type="cellIs" dxfId="1638" priority="36" operator="equal">
      <formula>"NO VAR"</formula>
    </cfRule>
  </conditionalFormatting>
  <conditionalFormatting sqref="K63">
    <cfRule type="cellIs" dxfId="1637" priority="35" operator="equal">
      <formula>"HIDE-NO VAR"</formula>
    </cfRule>
  </conditionalFormatting>
  <conditionalFormatting sqref="K63">
    <cfRule type="cellIs" dxfId="1636" priority="34" operator="equal">
      <formula>"NO VAR"</formula>
    </cfRule>
  </conditionalFormatting>
  <conditionalFormatting sqref="K63">
    <cfRule type="cellIs" dxfId="1635" priority="33" operator="equal">
      <formula>"NO VAR"</formula>
    </cfRule>
  </conditionalFormatting>
  <conditionalFormatting sqref="K63">
    <cfRule type="cellIs" dxfId="1634" priority="32" operator="equal">
      <formula>"HIDE-NO VAR"</formula>
    </cfRule>
  </conditionalFormatting>
  <conditionalFormatting sqref="K63">
    <cfRule type="cellIs" dxfId="1633" priority="31" operator="equal">
      <formula>"NO VAR"</formula>
    </cfRule>
  </conditionalFormatting>
  <conditionalFormatting sqref="K63">
    <cfRule type="cellIs" dxfId="1632" priority="30" operator="equal">
      <formula>"NO VAR"</formula>
    </cfRule>
  </conditionalFormatting>
  <conditionalFormatting sqref="K63">
    <cfRule type="cellIs" dxfId="1631" priority="29" operator="equal">
      <formula>"HIDE-NO VAR"</formula>
    </cfRule>
  </conditionalFormatting>
  <conditionalFormatting sqref="K63">
    <cfRule type="cellIs" dxfId="1630" priority="28" operator="equal">
      <formula>"NO VAR"</formula>
    </cfRule>
  </conditionalFormatting>
  <conditionalFormatting sqref="K63">
    <cfRule type="cellIs" dxfId="1629" priority="27" operator="equal">
      <formula>"NO VAR"</formula>
    </cfRule>
  </conditionalFormatting>
  <conditionalFormatting sqref="K63">
    <cfRule type="cellIs" dxfId="1628" priority="26" operator="equal">
      <formula>"HIDE-NO VAR"</formula>
    </cfRule>
  </conditionalFormatting>
  <conditionalFormatting sqref="K63">
    <cfRule type="cellIs" dxfId="1627" priority="25" operator="equal">
      <formula>"NO VAR"</formula>
    </cfRule>
  </conditionalFormatting>
  <conditionalFormatting sqref="K63">
    <cfRule type="cellIs" dxfId="1626" priority="24" operator="equal">
      <formula>"NO VAR"</formula>
    </cfRule>
  </conditionalFormatting>
  <conditionalFormatting sqref="K63">
    <cfRule type="cellIs" dxfId="1625" priority="23" operator="equal">
      <formula>"HIDE-NO VAR"</formula>
    </cfRule>
  </conditionalFormatting>
  <conditionalFormatting sqref="K63">
    <cfRule type="cellIs" dxfId="1624" priority="22" operator="equal">
      <formula>"NO VAR"</formula>
    </cfRule>
  </conditionalFormatting>
  <conditionalFormatting sqref="K63">
    <cfRule type="cellIs" dxfId="1623" priority="21" operator="equal">
      <formula>"NO VAR"</formula>
    </cfRule>
  </conditionalFormatting>
  <conditionalFormatting sqref="K63">
    <cfRule type="cellIs" dxfId="1622" priority="20" operator="equal">
      <formula>"HIDE-NO VAR"</formula>
    </cfRule>
  </conditionalFormatting>
  <conditionalFormatting sqref="K63">
    <cfRule type="cellIs" dxfId="1621" priority="19" operator="equal">
      <formula>"NO VAR"</formula>
    </cfRule>
  </conditionalFormatting>
  <conditionalFormatting sqref="K63">
    <cfRule type="cellIs" dxfId="1620" priority="18" operator="equal">
      <formula>"NO VAR"</formula>
    </cfRule>
  </conditionalFormatting>
  <conditionalFormatting sqref="K63">
    <cfRule type="cellIs" dxfId="1619" priority="17" operator="equal">
      <formula>"HIDE-NO VAR"</formula>
    </cfRule>
  </conditionalFormatting>
  <conditionalFormatting sqref="K63">
    <cfRule type="cellIs" dxfId="1618" priority="16" operator="equal">
      <formula>"NO VAR"</formula>
    </cfRule>
  </conditionalFormatting>
  <conditionalFormatting sqref="K63">
    <cfRule type="cellIs" dxfId="1617" priority="15" operator="equal">
      <formula>"NO VAR"</formula>
    </cfRule>
  </conditionalFormatting>
  <conditionalFormatting sqref="K63">
    <cfRule type="cellIs" dxfId="1616" priority="14" operator="equal">
      <formula>"HIDE-NO VAR"</formula>
    </cfRule>
  </conditionalFormatting>
  <conditionalFormatting sqref="K63">
    <cfRule type="cellIs" dxfId="1615" priority="13" operator="equal">
      <formula>"NO VAR"</formula>
    </cfRule>
  </conditionalFormatting>
  <conditionalFormatting sqref="K63">
    <cfRule type="cellIs" dxfId="1614" priority="12" operator="equal">
      <formula>"NO VAR"</formula>
    </cfRule>
  </conditionalFormatting>
  <conditionalFormatting sqref="K63">
    <cfRule type="cellIs" dxfId="1613" priority="11" operator="equal">
      <formula>"HIDE-NO VAR"</formula>
    </cfRule>
  </conditionalFormatting>
  <conditionalFormatting sqref="K63">
    <cfRule type="cellIs" dxfId="1612" priority="10" operator="equal">
      <formula>"NO VAR"</formula>
    </cfRule>
  </conditionalFormatting>
  <conditionalFormatting sqref="K63">
    <cfRule type="cellIs" dxfId="1611" priority="9" operator="equal">
      <formula>"NO VAR"</formula>
    </cfRule>
  </conditionalFormatting>
  <conditionalFormatting sqref="K63">
    <cfRule type="cellIs" dxfId="1610" priority="8" operator="equal">
      <formula>"HIDE-NO VAR"</formula>
    </cfRule>
  </conditionalFormatting>
  <conditionalFormatting sqref="K63">
    <cfRule type="cellIs" dxfId="1609" priority="7" operator="equal">
      <formula>"NO VAR"</formula>
    </cfRule>
  </conditionalFormatting>
  <conditionalFormatting sqref="K63">
    <cfRule type="cellIs" dxfId="1608" priority="6" operator="equal">
      <formula>"NO VAR"</formula>
    </cfRule>
  </conditionalFormatting>
  <conditionalFormatting sqref="K63">
    <cfRule type="cellIs" dxfId="1607" priority="5" operator="equal">
      <formula>"HIDE-NO VAR"</formula>
    </cfRule>
  </conditionalFormatting>
  <conditionalFormatting sqref="K63">
    <cfRule type="cellIs" dxfId="1606" priority="4" operator="equal">
      <formula>"NO VAR"</formula>
    </cfRule>
  </conditionalFormatting>
  <conditionalFormatting sqref="K63">
    <cfRule type="cellIs" dxfId="1605" priority="3" operator="equal">
      <formula>"NO VAR"</formula>
    </cfRule>
  </conditionalFormatting>
  <conditionalFormatting sqref="K63">
    <cfRule type="cellIs" dxfId="1604" priority="2" operator="equal">
      <formula>"INCORRECT LINE BEING PICKED UP"</formula>
    </cfRule>
  </conditionalFormatting>
  <printOptions horizontalCentered="1"/>
  <pageMargins left="0.7" right="0.7" top="0.5" bottom="0.25" header="0.3" footer="0.3"/>
  <pageSetup scale="55" orientation="landscape" r:id="rId1"/>
  <rowBreaks count="1" manualBreakCount="1">
    <brk id="44" max="5" man="1"/>
  </rowBreaks>
  <drawing r:id="rId2"/>
  <legacyDrawing r:id="rId3"/>
  <controls>
    <mc:AlternateContent xmlns:mc="http://schemas.openxmlformats.org/markup-compatibility/2006">
      <mc:Choice Requires="x14">
        <control shapeId="4097" r:id="rId4" name="CommandButton1">
          <controlPr defaultSize="0" autoLine="0" r:id="rId5">
            <anchor moveWithCells="1">
              <from>
                <xdr:col>7</xdr:col>
                <xdr:colOff>38100</xdr:colOff>
                <xdr:row>0</xdr:row>
                <xdr:rowOff>133350</xdr:rowOff>
              </from>
              <to>
                <xdr:col>8</xdr:col>
                <xdr:colOff>962025</xdr:colOff>
                <xdr:row>2</xdr:row>
                <xdr:rowOff>9525</xdr:rowOff>
              </to>
            </anchor>
          </controlPr>
        </control>
      </mc:Choice>
      <mc:Fallback>
        <control shapeId="4097" r:id="rId4" name="CommandButton1"/>
      </mc:Fallback>
    </mc:AlternateContent>
    <mc:AlternateContent xmlns:mc="http://schemas.openxmlformats.org/markup-compatibility/2006">
      <mc:Choice Requires="x14">
        <control shapeId="4098" r:id="rId6" name="CommandButton2">
          <controlPr defaultSize="0" autoLine="0" r:id="rId7">
            <anchor moveWithCells="1">
              <from>
                <xdr:col>7</xdr:col>
                <xdr:colOff>28575</xdr:colOff>
                <xdr:row>2</xdr:row>
                <xdr:rowOff>190500</xdr:rowOff>
              </from>
              <to>
                <xdr:col>8</xdr:col>
                <xdr:colOff>942975</xdr:colOff>
                <xdr:row>4</xdr:row>
                <xdr:rowOff>171450</xdr:rowOff>
              </to>
            </anchor>
          </controlPr>
        </control>
      </mc:Choice>
      <mc:Fallback>
        <control shapeId="4098" r:id="rId6" name="CommandButton2"/>
      </mc:Fallback>
    </mc:AlternateContent>
    <mc:AlternateContent xmlns:mc="http://schemas.openxmlformats.org/markup-compatibility/2006">
      <mc:Choice Requires="x14">
        <control shapeId="4099" r:id="rId8" name="Button 3">
          <controlPr defaultSize="0" print="0" autoFill="0" autoPict="0" macro="[0]!Macro8">
            <anchor moveWithCells="1" sizeWithCells="1">
              <from>
                <xdr:col>9</xdr:col>
                <xdr:colOff>28575</xdr:colOff>
                <xdr:row>0</xdr:row>
                <xdr:rowOff>133350</xdr:rowOff>
              </from>
              <to>
                <xdr:col>10</xdr:col>
                <xdr:colOff>1295400</xdr:colOff>
                <xdr:row>1</xdr:row>
                <xdr:rowOff>276225</xdr:rowOff>
              </to>
            </anchor>
          </controlPr>
        </control>
      </mc:Choice>
    </mc:AlternateContent>
    <mc:AlternateContent xmlns:mc="http://schemas.openxmlformats.org/markup-compatibility/2006">
      <mc:Choice Requires="x14">
        <control shapeId="4100" r:id="rId9" name="Button 4">
          <controlPr defaultSize="0" print="0" autoFill="0" autoPict="0" macro="[0]!Macro9">
            <anchor moveWithCells="1" sizeWithCells="1">
              <from>
                <xdr:col>9</xdr:col>
                <xdr:colOff>28575</xdr:colOff>
                <xdr:row>2</xdr:row>
                <xdr:rowOff>209550</xdr:rowOff>
              </from>
              <to>
                <xdr:col>10</xdr:col>
                <xdr:colOff>1314450</xdr:colOff>
                <xdr:row>4</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6" tint="-0.249977111117893"/>
  </sheetPr>
  <dimension ref="A1:AE157"/>
  <sheetViews>
    <sheetView zoomScale="70" zoomScaleNormal="70" workbookViewId="0">
      <selection activeCell="F124" sqref="F124"/>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s>
  <sheetData>
    <row r="1" spans="1:31" s="72" customFormat="1" ht="28.5" x14ac:dyDescent="0.45">
      <c r="A1" s="178" t="s">
        <v>0</v>
      </c>
      <c r="B1" s="178"/>
      <c r="C1" s="178"/>
      <c r="D1" s="178"/>
      <c r="E1" s="178"/>
      <c r="F1" s="178"/>
      <c r="G1" s="178"/>
      <c r="H1" s="178"/>
      <c r="I1" s="178"/>
      <c r="J1" s="178"/>
      <c r="K1" s="178"/>
      <c r="L1" s="178"/>
      <c r="M1" s="178"/>
      <c r="N1" s="178"/>
      <c r="O1" s="178"/>
      <c r="P1" s="178"/>
      <c r="Q1" s="178"/>
      <c r="R1" s="178"/>
      <c r="S1" s="178"/>
      <c r="T1" s="178"/>
      <c r="U1" s="178"/>
      <c r="V1" s="178"/>
    </row>
    <row r="2" spans="1:31" s="6" customFormat="1" ht="22.5" customHeight="1" x14ac:dyDescent="0.4">
      <c r="A2" s="187" t="s">
        <v>112</v>
      </c>
      <c r="B2" s="187"/>
      <c r="C2" s="187"/>
      <c r="D2" s="187"/>
      <c r="E2" s="187"/>
      <c r="F2" s="187"/>
      <c r="G2" s="187"/>
      <c r="H2" s="187"/>
      <c r="I2" s="187"/>
      <c r="J2" s="187"/>
      <c r="K2" s="187"/>
      <c r="L2" s="187"/>
      <c r="M2" s="187"/>
      <c r="N2" s="187"/>
      <c r="O2" s="187"/>
      <c r="P2" s="187"/>
      <c r="Q2" s="187"/>
      <c r="R2" s="187"/>
      <c r="S2" s="187"/>
      <c r="T2" s="187"/>
      <c r="U2" s="187"/>
      <c r="V2" s="83"/>
    </row>
    <row r="3" spans="1:31" s="73" customFormat="1" ht="22.5" customHeight="1" x14ac:dyDescent="0.4">
      <c r="A3" s="179" t="s">
        <v>60</v>
      </c>
      <c r="B3" s="179"/>
      <c r="C3" s="179"/>
      <c r="D3" s="179"/>
      <c r="E3" s="179"/>
      <c r="F3" s="179"/>
      <c r="G3" s="179"/>
      <c r="H3" s="179"/>
      <c r="I3" s="179"/>
      <c r="J3" s="179"/>
      <c r="K3" s="179"/>
      <c r="L3" s="179"/>
      <c r="M3" s="179"/>
      <c r="N3" s="179"/>
      <c r="O3" s="179"/>
      <c r="P3" s="179"/>
      <c r="Q3" s="179"/>
      <c r="R3" s="179"/>
      <c r="S3" s="179"/>
      <c r="T3" s="179"/>
      <c r="U3" s="179"/>
      <c r="V3" s="179"/>
    </row>
    <row r="4" spans="1:31" s="74" customFormat="1" ht="22.5" customHeight="1" x14ac:dyDescent="0.35">
      <c r="A4" s="180" t="s">
        <v>116</v>
      </c>
      <c r="B4" s="181"/>
      <c r="C4" s="181"/>
      <c r="D4" s="181"/>
      <c r="E4" s="181"/>
      <c r="F4" s="181"/>
      <c r="G4" s="181"/>
      <c r="H4" s="181"/>
      <c r="I4" s="181"/>
      <c r="J4" s="181"/>
      <c r="K4" s="181"/>
      <c r="L4" s="181"/>
      <c r="M4" s="181"/>
      <c r="N4" s="181"/>
      <c r="O4" s="181"/>
      <c r="P4" s="181"/>
      <c r="Q4" s="181"/>
      <c r="R4" s="181"/>
      <c r="S4" s="181"/>
      <c r="T4" s="181"/>
      <c r="U4" s="181"/>
      <c r="V4" s="181"/>
    </row>
    <row r="5" spans="1:31" s="75" customFormat="1" ht="20.25" customHeight="1" x14ac:dyDescent="0.35">
      <c r="A5" s="182" t="s">
        <v>5</v>
      </c>
      <c r="B5" s="183"/>
      <c r="C5" s="183"/>
      <c r="D5" s="183"/>
      <c r="E5" s="183"/>
      <c r="F5" s="183"/>
      <c r="G5" s="183"/>
      <c r="H5" s="183"/>
      <c r="I5" s="183"/>
      <c r="J5" s="183"/>
      <c r="K5" s="183"/>
      <c r="L5" s="183"/>
      <c r="M5" s="183"/>
      <c r="N5" s="183"/>
      <c r="O5" s="183"/>
      <c r="P5" s="183"/>
      <c r="Q5" s="183"/>
      <c r="R5" s="183"/>
      <c r="S5" s="183"/>
      <c r="T5" s="183"/>
      <c r="U5" s="183"/>
      <c r="V5" s="183"/>
    </row>
    <row r="7" spans="1:31" ht="17.25" customHeight="1" x14ac:dyDescent="0.25"/>
    <row r="8" spans="1:31" s="79" customFormat="1" ht="22.5" customHeight="1" x14ac:dyDescent="0.25">
      <c r="A8" s="76"/>
      <c r="B8" s="77"/>
      <c r="C8" s="78"/>
      <c r="D8" s="207" t="s">
        <v>51</v>
      </c>
      <c r="E8" s="208"/>
      <c r="F8" s="208"/>
      <c r="G8" s="207" t="s">
        <v>52</v>
      </c>
      <c r="H8" s="208"/>
      <c r="I8" s="208"/>
      <c r="J8" s="207" t="s">
        <v>53</v>
      </c>
      <c r="K8" s="208"/>
      <c r="L8" s="208"/>
      <c r="M8" s="207" t="s">
        <v>54</v>
      </c>
      <c r="N8" s="208"/>
      <c r="O8" s="209"/>
      <c r="P8" s="207" t="s">
        <v>55</v>
      </c>
      <c r="Q8" s="208"/>
      <c r="R8" s="209"/>
      <c r="S8" s="207" t="s">
        <v>56</v>
      </c>
      <c r="T8" s="208"/>
      <c r="U8" s="209"/>
    </row>
    <row r="9" spans="1:31" s="1" customFormat="1" ht="18" customHeight="1" x14ac:dyDescent="0.3">
      <c r="A9" s="15"/>
      <c r="B9" s="16"/>
      <c r="C9" s="16"/>
      <c r="D9" s="43" t="s">
        <v>114</v>
      </c>
      <c r="E9" s="212" t="s">
        <v>77</v>
      </c>
      <c r="F9" s="210" t="s">
        <v>4</v>
      </c>
      <c r="G9" s="43" t="s">
        <v>114</v>
      </c>
      <c r="H9" s="212" t="s">
        <v>77</v>
      </c>
      <c r="I9" s="210" t="s">
        <v>4</v>
      </c>
      <c r="J9" s="43" t="s">
        <v>114</v>
      </c>
      <c r="K9" s="212" t="s">
        <v>77</v>
      </c>
      <c r="L9" s="210" t="s">
        <v>4</v>
      </c>
      <c r="M9" s="43" t="s">
        <v>114</v>
      </c>
      <c r="N9" s="212" t="s">
        <v>77</v>
      </c>
      <c r="O9" s="210" t="s">
        <v>4</v>
      </c>
      <c r="P9" s="43" t="s">
        <v>114</v>
      </c>
      <c r="Q9" s="212" t="s">
        <v>77</v>
      </c>
      <c r="R9" s="210" t="s">
        <v>4</v>
      </c>
      <c r="S9" s="43" t="s">
        <v>114</v>
      </c>
      <c r="T9" s="212" t="s">
        <v>77</v>
      </c>
      <c r="U9" s="210" t="s">
        <v>4</v>
      </c>
      <c r="X9" s="79"/>
      <c r="Y9" s="79"/>
      <c r="Z9" s="79"/>
      <c r="AA9" s="79"/>
      <c r="AB9" s="79"/>
      <c r="AC9" s="79"/>
      <c r="AD9" s="79"/>
    </row>
    <row r="10" spans="1:31" s="1" customFormat="1" ht="15.75" customHeight="1" x14ac:dyDescent="0.3">
      <c r="A10" s="15"/>
      <c r="B10" s="16"/>
      <c r="C10" s="16"/>
      <c r="D10" s="44" t="s">
        <v>115</v>
      </c>
      <c r="E10" s="213"/>
      <c r="F10" s="211"/>
      <c r="G10" s="45" t="s">
        <v>115</v>
      </c>
      <c r="H10" s="213"/>
      <c r="I10" s="211"/>
      <c r="J10" s="45" t="s">
        <v>115</v>
      </c>
      <c r="K10" s="213"/>
      <c r="L10" s="211"/>
      <c r="M10" s="45" t="s">
        <v>115</v>
      </c>
      <c r="N10" s="213"/>
      <c r="O10" s="211"/>
      <c r="P10" s="45" t="s">
        <v>115</v>
      </c>
      <c r="Q10" s="213"/>
      <c r="R10" s="211"/>
      <c r="S10" s="45" t="s">
        <v>115</v>
      </c>
      <c r="T10" s="213"/>
      <c r="U10" s="211"/>
      <c r="X10" s="79"/>
      <c r="Y10" s="79"/>
      <c r="Z10" s="79"/>
      <c r="AA10" s="79"/>
      <c r="AB10" s="79"/>
      <c r="AC10" s="79"/>
      <c r="AD10" s="79"/>
    </row>
    <row r="11" spans="1:31" s="1" customFormat="1" ht="15" customHeight="1" x14ac:dyDescent="0.3">
      <c r="A11" s="15"/>
      <c r="B11" s="16"/>
      <c r="C11" s="16"/>
      <c r="D11" s="11"/>
      <c r="E11" s="46"/>
      <c r="F11" s="47"/>
      <c r="G11" s="11"/>
      <c r="H11" s="46"/>
      <c r="I11" s="47"/>
      <c r="J11" s="11"/>
      <c r="K11" s="46"/>
      <c r="L11" s="47"/>
      <c r="M11" s="11"/>
      <c r="N11" s="46"/>
      <c r="O11" s="47"/>
      <c r="P11" s="11"/>
      <c r="Q11" s="46"/>
      <c r="R11" s="47"/>
      <c r="S11" s="11"/>
      <c r="T11" s="46"/>
      <c r="U11" s="47"/>
      <c r="X11" s="79"/>
      <c r="Y11" s="79"/>
      <c r="Z11" s="79"/>
      <c r="AA11" s="79"/>
      <c r="AB11" s="79"/>
      <c r="AC11" s="79"/>
      <c r="AD11" s="79"/>
    </row>
    <row r="12" spans="1:31" s="1" customFormat="1" ht="18" customHeight="1" x14ac:dyDescent="0.3">
      <c r="A12" s="15"/>
      <c r="B12" s="23" t="s">
        <v>1</v>
      </c>
      <c r="C12" s="16"/>
      <c r="D12" s="15"/>
      <c r="E12" s="48"/>
      <c r="F12" s="49"/>
      <c r="G12" s="15"/>
      <c r="H12" s="48"/>
      <c r="I12" s="49"/>
      <c r="J12" s="15"/>
      <c r="K12" s="48"/>
      <c r="L12" s="49"/>
      <c r="M12" s="15"/>
      <c r="N12" s="48"/>
      <c r="O12" s="49"/>
      <c r="P12" s="15"/>
      <c r="Q12" s="48"/>
      <c r="R12" s="49"/>
      <c r="S12" s="15"/>
      <c r="T12" s="48"/>
      <c r="U12" s="49"/>
      <c r="X12" s="79"/>
      <c r="Y12" s="79"/>
      <c r="Z12" s="79"/>
      <c r="AA12" s="79"/>
      <c r="AB12" s="79"/>
      <c r="AC12" s="79"/>
      <c r="AD12" s="79"/>
    </row>
    <row r="13" spans="1:31" s="1" customFormat="1" ht="18" customHeight="1" x14ac:dyDescent="0.3">
      <c r="A13" s="15"/>
      <c r="B13" s="40" t="s">
        <v>2</v>
      </c>
      <c r="C13" s="16"/>
      <c r="D13" s="138">
        <v>140.25161266768058</v>
      </c>
      <c r="E13" s="139">
        <v>0</v>
      </c>
      <c r="F13" s="140">
        <v>-140.25161266768058</v>
      </c>
      <c r="G13" s="138">
        <v>65.287507609861521</v>
      </c>
      <c r="H13" s="139">
        <v>0</v>
      </c>
      <c r="I13" s="140">
        <v>-65.287507609861521</v>
      </c>
      <c r="J13" s="138">
        <v>0.50148922736132906</v>
      </c>
      <c r="K13" s="139">
        <v>0</v>
      </c>
      <c r="L13" s="140">
        <v>-0.50148922736132906</v>
      </c>
      <c r="M13" s="138">
        <v>0</v>
      </c>
      <c r="N13" s="139">
        <v>0</v>
      </c>
      <c r="O13" s="140">
        <v>0</v>
      </c>
      <c r="P13" s="138">
        <v>0</v>
      </c>
      <c r="Q13" s="139">
        <v>0</v>
      </c>
      <c r="R13" s="140">
        <v>0</v>
      </c>
      <c r="S13" s="138">
        <f>SUM(P13,M13,J13,G13,D13)</f>
        <v>206.04060950490344</v>
      </c>
      <c r="T13" s="139">
        <f>SUM(Q13,N13,K13,H13,E13)</f>
        <v>0</v>
      </c>
      <c r="U13" s="140">
        <f t="shared" ref="U13" si="0">T13-S13</f>
        <v>-206.04060950490344</v>
      </c>
      <c r="X13" s="79"/>
      <c r="Y13" s="79"/>
      <c r="Z13" s="79"/>
      <c r="AA13" s="79"/>
      <c r="AB13" s="79"/>
      <c r="AC13" s="79"/>
      <c r="AD13" s="79"/>
    </row>
    <row r="14" spans="1:31" s="1" customFormat="1" ht="18" customHeight="1" x14ac:dyDescent="0.3">
      <c r="A14" s="15"/>
      <c r="B14" s="40" t="s">
        <v>3</v>
      </c>
      <c r="C14" s="16"/>
      <c r="D14" s="138">
        <v>41.709821136824978</v>
      </c>
      <c r="E14" s="139">
        <v>35.5</v>
      </c>
      <c r="F14" s="140">
        <v>-6.2098211368249778</v>
      </c>
      <c r="G14" s="138">
        <v>7.3605566712044075</v>
      </c>
      <c r="H14" s="139">
        <v>6.2</v>
      </c>
      <c r="I14" s="140">
        <v>-1.1605566712044073</v>
      </c>
      <c r="J14" s="138">
        <v>0</v>
      </c>
      <c r="K14" s="139">
        <v>0</v>
      </c>
      <c r="L14" s="140">
        <v>0</v>
      </c>
      <c r="M14" s="138">
        <v>0</v>
      </c>
      <c r="N14" s="139">
        <v>0</v>
      </c>
      <c r="O14" s="140">
        <v>0</v>
      </c>
      <c r="P14" s="138">
        <v>0</v>
      </c>
      <c r="Q14" s="139">
        <v>0</v>
      </c>
      <c r="R14" s="140">
        <v>0</v>
      </c>
      <c r="S14" s="138">
        <f t="shared" ref="S14:S19" si="1">SUM(P14,M14,J14,G14,D14)</f>
        <v>49.070377808029384</v>
      </c>
      <c r="T14" s="139">
        <f t="shared" ref="T14:T19" si="2">SUM(Q14,N14,K14,H14,E14)</f>
        <v>41.7</v>
      </c>
      <c r="U14" s="140">
        <f t="shared" ref="U14:U19" si="3">T14-S14</f>
        <v>-7.3703778080293816</v>
      </c>
      <c r="V14" s="51"/>
      <c r="W14" s="51"/>
      <c r="X14" s="79"/>
      <c r="Y14" s="79"/>
      <c r="Z14" s="79"/>
      <c r="AA14" s="79"/>
      <c r="AB14" s="79"/>
      <c r="AC14" s="79"/>
      <c r="AD14" s="79"/>
      <c r="AE14" s="51"/>
    </row>
    <row r="15" spans="1:31" s="1" customFormat="1" ht="18" customHeight="1" x14ac:dyDescent="0.3">
      <c r="A15" s="15"/>
      <c r="B15" s="40" t="s">
        <v>65</v>
      </c>
      <c r="C15" s="16"/>
      <c r="D15" s="138">
        <v>0</v>
      </c>
      <c r="E15" s="139">
        <v>0</v>
      </c>
      <c r="F15" s="140">
        <v>0</v>
      </c>
      <c r="G15" s="138">
        <v>0</v>
      </c>
      <c r="H15" s="139">
        <v>0</v>
      </c>
      <c r="I15" s="140">
        <v>0</v>
      </c>
      <c r="J15" s="138">
        <v>0</v>
      </c>
      <c r="K15" s="139">
        <v>0</v>
      </c>
      <c r="L15" s="140">
        <v>0</v>
      </c>
      <c r="M15" s="138">
        <v>0</v>
      </c>
      <c r="N15" s="139">
        <v>0</v>
      </c>
      <c r="O15" s="140">
        <v>0</v>
      </c>
      <c r="P15" s="138">
        <v>26.723844809332501</v>
      </c>
      <c r="Q15" s="139">
        <v>16.560300519999998</v>
      </c>
      <c r="R15" s="140">
        <v>-10.163544289332503</v>
      </c>
      <c r="S15" s="138">
        <f t="shared" si="1"/>
        <v>26.723844809332501</v>
      </c>
      <c r="T15" s="139">
        <f t="shared" si="2"/>
        <v>16.560300519999998</v>
      </c>
      <c r="U15" s="140">
        <f t="shared" si="3"/>
        <v>-10.163544289332503</v>
      </c>
      <c r="V15" s="51"/>
      <c r="W15" s="51"/>
      <c r="X15" s="79"/>
      <c r="Y15" s="79"/>
      <c r="Z15" s="79"/>
      <c r="AA15" s="79"/>
      <c r="AB15" s="79"/>
      <c r="AC15" s="79"/>
      <c r="AD15" s="79"/>
      <c r="AE15" s="51"/>
    </row>
    <row r="16" spans="1:31" s="1" customFormat="1" ht="18" customHeight="1" x14ac:dyDescent="0.3">
      <c r="A16" s="15"/>
      <c r="B16" s="40" t="s">
        <v>66</v>
      </c>
      <c r="C16" s="16"/>
      <c r="D16" s="138">
        <v>0</v>
      </c>
      <c r="E16" s="139">
        <v>0</v>
      </c>
      <c r="F16" s="140">
        <v>0</v>
      </c>
      <c r="G16" s="138">
        <v>0</v>
      </c>
      <c r="H16" s="139">
        <v>0</v>
      </c>
      <c r="I16" s="140">
        <v>0</v>
      </c>
      <c r="J16" s="138">
        <v>0</v>
      </c>
      <c r="K16" s="139">
        <v>0</v>
      </c>
      <c r="L16" s="140">
        <v>0</v>
      </c>
      <c r="M16" s="138">
        <v>0</v>
      </c>
      <c r="N16" s="139">
        <v>0</v>
      </c>
      <c r="O16" s="140">
        <v>0</v>
      </c>
      <c r="P16" s="138">
        <v>10.48167841609531</v>
      </c>
      <c r="Q16" s="139">
        <v>9.5125026100000021</v>
      </c>
      <c r="R16" s="140">
        <v>-0.96917580609530773</v>
      </c>
      <c r="S16" s="138">
        <f t="shared" si="1"/>
        <v>10.48167841609531</v>
      </c>
      <c r="T16" s="139">
        <f t="shared" si="2"/>
        <v>9.5125026100000021</v>
      </c>
      <c r="U16" s="140">
        <f t="shared" si="3"/>
        <v>-0.96917580609530773</v>
      </c>
      <c r="V16" s="51"/>
      <c r="W16" s="51"/>
      <c r="X16" s="51"/>
      <c r="Y16" s="51"/>
      <c r="Z16" s="51"/>
      <c r="AA16" s="51"/>
      <c r="AB16" s="51"/>
      <c r="AC16" s="51"/>
      <c r="AD16" s="51"/>
      <c r="AE16" s="51"/>
    </row>
    <row r="17" spans="1:31" s="1" customFormat="1" ht="18" customHeight="1" x14ac:dyDescent="0.3">
      <c r="A17" s="15"/>
      <c r="B17" s="40" t="s">
        <v>6</v>
      </c>
      <c r="C17" s="16"/>
      <c r="D17" s="138">
        <v>0</v>
      </c>
      <c r="E17" s="139">
        <v>0</v>
      </c>
      <c r="F17" s="140">
        <v>0</v>
      </c>
      <c r="G17" s="138">
        <v>0</v>
      </c>
      <c r="H17" s="139">
        <v>0</v>
      </c>
      <c r="I17" s="140">
        <v>0</v>
      </c>
      <c r="J17" s="138">
        <v>0</v>
      </c>
      <c r="K17" s="139">
        <v>0</v>
      </c>
      <c r="L17" s="140">
        <v>0</v>
      </c>
      <c r="M17" s="138">
        <v>0</v>
      </c>
      <c r="N17" s="139">
        <v>0</v>
      </c>
      <c r="O17" s="140">
        <v>0</v>
      </c>
      <c r="P17" s="138">
        <v>0</v>
      </c>
      <c r="Q17" s="139">
        <v>0</v>
      </c>
      <c r="R17" s="140">
        <v>0</v>
      </c>
      <c r="S17" s="138">
        <f t="shared" si="1"/>
        <v>0</v>
      </c>
      <c r="T17" s="139">
        <f t="shared" si="2"/>
        <v>0</v>
      </c>
      <c r="U17" s="140">
        <f t="shared" si="3"/>
        <v>0</v>
      </c>
      <c r="V17" s="51"/>
      <c r="W17" s="51"/>
      <c r="X17" s="51"/>
      <c r="Y17" s="51"/>
      <c r="Z17" s="51"/>
      <c r="AA17" s="51"/>
      <c r="AB17" s="51"/>
      <c r="AC17" s="51"/>
      <c r="AD17" s="51"/>
      <c r="AE17" s="51"/>
    </row>
    <row r="18" spans="1:31" s="1" customFormat="1" ht="18" customHeight="1" x14ac:dyDescent="0.3">
      <c r="A18" s="15"/>
      <c r="B18" s="40" t="s">
        <v>7</v>
      </c>
      <c r="C18" s="16"/>
      <c r="D18" s="138">
        <v>43.384105741111064</v>
      </c>
      <c r="E18" s="139">
        <v>13.534331400000001</v>
      </c>
      <c r="F18" s="140">
        <v>-29.849774341111065</v>
      </c>
      <c r="G18" s="138">
        <v>0</v>
      </c>
      <c r="H18" s="139">
        <v>0</v>
      </c>
      <c r="I18" s="140">
        <v>0</v>
      </c>
      <c r="J18" s="138">
        <v>0</v>
      </c>
      <c r="K18" s="139">
        <v>0</v>
      </c>
      <c r="L18" s="140">
        <v>0</v>
      </c>
      <c r="M18" s="138">
        <v>0</v>
      </c>
      <c r="N18" s="139">
        <v>0</v>
      </c>
      <c r="O18" s="140">
        <v>0</v>
      </c>
      <c r="P18" s="138">
        <v>0</v>
      </c>
      <c r="Q18" s="139">
        <v>0</v>
      </c>
      <c r="R18" s="140">
        <v>0</v>
      </c>
      <c r="S18" s="138">
        <f t="shared" si="1"/>
        <v>43.384105741111064</v>
      </c>
      <c r="T18" s="139">
        <f t="shared" si="2"/>
        <v>13.534331400000001</v>
      </c>
      <c r="U18" s="140">
        <f t="shared" si="3"/>
        <v>-29.849774341111065</v>
      </c>
      <c r="V18" s="51"/>
      <c r="W18" s="51"/>
      <c r="X18" s="51"/>
      <c r="Y18" s="51"/>
      <c r="Z18" s="51"/>
      <c r="AA18" s="51"/>
      <c r="AB18" s="51"/>
      <c r="AC18" s="51"/>
      <c r="AD18" s="51"/>
      <c r="AE18" s="51"/>
    </row>
    <row r="19" spans="1:31" s="1" customFormat="1" ht="18" customHeight="1" x14ac:dyDescent="0.3">
      <c r="A19" s="15"/>
      <c r="B19" s="40" t="s">
        <v>8</v>
      </c>
      <c r="C19" s="16"/>
      <c r="D19" s="138">
        <v>0</v>
      </c>
      <c r="E19" s="139">
        <v>0</v>
      </c>
      <c r="F19" s="140">
        <v>0</v>
      </c>
      <c r="G19" s="138">
        <v>0</v>
      </c>
      <c r="H19" s="139">
        <v>0</v>
      </c>
      <c r="I19" s="140">
        <v>0</v>
      </c>
      <c r="J19" s="138">
        <v>0</v>
      </c>
      <c r="K19" s="139">
        <v>0</v>
      </c>
      <c r="L19" s="140">
        <v>0</v>
      </c>
      <c r="M19" s="138">
        <v>0</v>
      </c>
      <c r="N19" s="139">
        <v>0</v>
      </c>
      <c r="O19" s="140">
        <v>0</v>
      </c>
      <c r="P19" s="138">
        <v>0</v>
      </c>
      <c r="Q19" s="139">
        <v>0</v>
      </c>
      <c r="R19" s="140">
        <v>0</v>
      </c>
      <c r="S19" s="138">
        <f t="shared" si="1"/>
        <v>0</v>
      </c>
      <c r="T19" s="139">
        <f t="shared" si="2"/>
        <v>0</v>
      </c>
      <c r="U19" s="140">
        <f t="shared" si="3"/>
        <v>0</v>
      </c>
      <c r="V19" s="51"/>
      <c r="W19" s="51"/>
      <c r="X19" s="51"/>
      <c r="Y19" s="51"/>
      <c r="Z19" s="51"/>
      <c r="AA19" s="51"/>
      <c r="AB19" s="51"/>
      <c r="AC19" s="51"/>
      <c r="AD19" s="51"/>
      <c r="AE19" s="51"/>
    </row>
    <row r="20" spans="1:31" s="54" customFormat="1" ht="18" customHeight="1" x14ac:dyDescent="0.3">
      <c r="A20" s="52"/>
      <c r="B20" s="16"/>
      <c r="C20" s="53"/>
      <c r="D20" s="151">
        <f>SUM(D13:D19)</f>
        <v>225.34553954561662</v>
      </c>
      <c r="E20" s="152">
        <f>SUM(E13:E19)</f>
        <v>49.034331399999999</v>
      </c>
      <c r="F20" s="153">
        <f t="shared" ref="F20" si="4">E20-D20</f>
        <v>-176.3112081456166</v>
      </c>
      <c r="G20" s="151">
        <f>SUM(G13:G19)</f>
        <v>72.648064281065928</v>
      </c>
      <c r="H20" s="152">
        <f>SUM(H13:H19)</f>
        <v>6.2</v>
      </c>
      <c r="I20" s="153">
        <f t="shared" ref="I20" si="5">H20-G20</f>
        <v>-66.448064281065925</v>
      </c>
      <c r="J20" s="151">
        <f>SUM(J13:J19)</f>
        <v>0.50148922736132906</v>
      </c>
      <c r="K20" s="152">
        <f>SUM(K13:K19)</f>
        <v>0</v>
      </c>
      <c r="L20" s="153">
        <f t="shared" ref="L20" si="6">K20-J20</f>
        <v>-0.50148922736132906</v>
      </c>
      <c r="M20" s="151">
        <f>SUM(M13:M19)</f>
        <v>0</v>
      </c>
      <c r="N20" s="152">
        <f>SUM(N13:N19)</f>
        <v>0</v>
      </c>
      <c r="O20" s="153">
        <f t="shared" ref="O20" si="7">N20-M20</f>
        <v>0</v>
      </c>
      <c r="P20" s="151">
        <f>SUM(P13:P19)</f>
        <v>37.205523225427811</v>
      </c>
      <c r="Q20" s="152">
        <f>SUM(Q13:Q19)</f>
        <v>26.07280313</v>
      </c>
      <c r="R20" s="153">
        <f t="shared" ref="R20" si="8">Q20-P20</f>
        <v>-11.13272009542781</v>
      </c>
      <c r="S20" s="151">
        <f>SUM(S13:S19)</f>
        <v>335.70061627947166</v>
      </c>
      <c r="T20" s="152">
        <f>SUM(T13:T19)</f>
        <v>81.307134529999999</v>
      </c>
      <c r="U20" s="153">
        <f t="shared" ref="U20" si="9">T20-S20</f>
        <v>-254.39348174947168</v>
      </c>
      <c r="V20" s="54">
        <f>SUM(D20:U20)</f>
        <v>325.22853812000005</v>
      </c>
    </row>
    <row r="21" spans="1:31" s="54" customFormat="1" ht="15" customHeight="1" x14ac:dyDescent="0.3">
      <c r="A21" s="52"/>
      <c r="B21" s="16"/>
      <c r="C21" s="53"/>
      <c r="D21" s="52"/>
      <c r="E21" s="55"/>
      <c r="F21" s="56"/>
      <c r="G21" s="52"/>
      <c r="H21" s="55"/>
      <c r="I21" s="56"/>
      <c r="J21" s="52"/>
      <c r="K21" s="55"/>
      <c r="L21" s="56"/>
      <c r="M21" s="52"/>
      <c r="N21" s="55"/>
      <c r="O21" s="56"/>
      <c r="P21" s="52"/>
      <c r="Q21" s="55"/>
      <c r="R21" s="56"/>
      <c r="S21" s="52"/>
      <c r="T21" s="55"/>
      <c r="U21" s="56"/>
    </row>
    <row r="22" spans="1:31" s="54" customFormat="1" ht="18" customHeight="1" x14ac:dyDescent="0.3">
      <c r="A22" s="52"/>
      <c r="B22" s="23" t="s">
        <v>11</v>
      </c>
      <c r="C22" s="53"/>
      <c r="D22" s="52"/>
      <c r="E22" s="55"/>
      <c r="F22" s="56"/>
      <c r="G22" s="52"/>
      <c r="H22" s="55"/>
      <c r="I22" s="56"/>
      <c r="J22" s="52"/>
      <c r="K22" s="55"/>
      <c r="L22" s="56"/>
      <c r="M22" s="52"/>
      <c r="N22" s="55"/>
      <c r="O22" s="56"/>
      <c r="P22" s="52"/>
      <c r="Q22" s="55"/>
      <c r="R22" s="56"/>
      <c r="S22" s="52"/>
      <c r="T22" s="55"/>
      <c r="U22" s="56"/>
    </row>
    <row r="23" spans="1:31" s="54" customFormat="1" ht="18" customHeight="1" x14ac:dyDescent="0.3">
      <c r="A23" s="52"/>
      <c r="B23" s="40" t="s">
        <v>12</v>
      </c>
      <c r="C23" s="53"/>
      <c r="D23" s="138">
        <v>83.511193706038554</v>
      </c>
      <c r="E23" s="139">
        <v>63.304423990000004</v>
      </c>
      <c r="F23" s="140">
        <v>-20.206769716038551</v>
      </c>
      <c r="G23" s="138">
        <v>90.094776575878484</v>
      </c>
      <c r="H23" s="139">
        <v>53.558090290000003</v>
      </c>
      <c r="I23" s="140">
        <v>-36.536686285878481</v>
      </c>
      <c r="J23" s="138">
        <v>0</v>
      </c>
      <c r="K23" s="139">
        <v>0</v>
      </c>
      <c r="L23" s="140">
        <v>0</v>
      </c>
      <c r="M23" s="138">
        <v>0</v>
      </c>
      <c r="N23" s="139">
        <v>0</v>
      </c>
      <c r="O23" s="140">
        <v>0</v>
      </c>
      <c r="P23" s="138">
        <v>0</v>
      </c>
      <c r="Q23" s="139">
        <v>0</v>
      </c>
      <c r="R23" s="140">
        <v>0</v>
      </c>
      <c r="S23" s="138">
        <f t="shared" ref="S23:S25" si="10">SUM(P23,M23,J23,G23,D23)</f>
        <v>173.60597028191705</v>
      </c>
      <c r="T23" s="139">
        <f t="shared" ref="T23:T25" si="11">SUM(Q23,N23,K23,H23,E23)</f>
        <v>116.86251428</v>
      </c>
      <c r="U23" s="140">
        <f t="shared" ref="U23:U25" si="12">T23-S23</f>
        <v>-56.743456001917053</v>
      </c>
    </row>
    <row r="24" spans="1:31" s="54" customFormat="1" ht="18" customHeight="1" x14ac:dyDescent="0.3">
      <c r="A24" s="52"/>
      <c r="B24" s="40" t="s">
        <v>13</v>
      </c>
      <c r="C24" s="53"/>
      <c r="D24" s="138">
        <v>34.195</v>
      </c>
      <c r="E24" s="139">
        <v>0</v>
      </c>
      <c r="F24" s="140">
        <v>-34.195</v>
      </c>
      <c r="G24" s="138">
        <v>14.654999999999999</v>
      </c>
      <c r="H24" s="139">
        <v>0</v>
      </c>
      <c r="I24" s="140">
        <v>-14.654999999999999</v>
      </c>
      <c r="J24" s="138">
        <v>0</v>
      </c>
      <c r="K24" s="139">
        <v>0</v>
      </c>
      <c r="L24" s="140">
        <v>0</v>
      </c>
      <c r="M24" s="138">
        <v>0</v>
      </c>
      <c r="N24" s="139">
        <v>0</v>
      </c>
      <c r="O24" s="140">
        <v>0</v>
      </c>
      <c r="P24" s="138">
        <v>0</v>
      </c>
      <c r="Q24" s="139">
        <v>0</v>
      </c>
      <c r="R24" s="140">
        <v>0</v>
      </c>
      <c r="S24" s="138">
        <f t="shared" si="10"/>
        <v>48.85</v>
      </c>
      <c r="T24" s="139">
        <f t="shared" si="11"/>
        <v>0</v>
      </c>
      <c r="U24" s="140">
        <f t="shared" si="12"/>
        <v>-48.85</v>
      </c>
    </row>
    <row r="25" spans="1:31" s="54" customFormat="1" ht="18" customHeight="1" x14ac:dyDescent="0.3">
      <c r="A25" s="52"/>
      <c r="B25" s="40" t="s">
        <v>14</v>
      </c>
      <c r="C25" s="53"/>
      <c r="D25" s="138">
        <v>0</v>
      </c>
      <c r="E25" s="139">
        <v>0</v>
      </c>
      <c r="F25" s="140">
        <v>0</v>
      </c>
      <c r="G25" s="138">
        <v>0</v>
      </c>
      <c r="H25" s="139">
        <v>0</v>
      </c>
      <c r="I25" s="140">
        <v>0</v>
      </c>
      <c r="J25" s="138">
        <v>0</v>
      </c>
      <c r="K25" s="139">
        <v>0</v>
      </c>
      <c r="L25" s="140">
        <v>0</v>
      </c>
      <c r="M25" s="138">
        <v>0</v>
      </c>
      <c r="N25" s="139">
        <v>0</v>
      </c>
      <c r="O25" s="140">
        <v>0</v>
      </c>
      <c r="P25" s="138">
        <v>0</v>
      </c>
      <c r="Q25" s="139">
        <v>0</v>
      </c>
      <c r="R25" s="140">
        <v>0</v>
      </c>
      <c r="S25" s="138">
        <f t="shared" si="10"/>
        <v>0</v>
      </c>
      <c r="T25" s="139">
        <f t="shared" si="11"/>
        <v>0</v>
      </c>
      <c r="U25" s="140">
        <f t="shared" si="12"/>
        <v>0</v>
      </c>
    </row>
    <row r="26" spans="1:31" s="54" customFormat="1" ht="18" customHeight="1" x14ac:dyDescent="0.3">
      <c r="A26" s="52"/>
      <c r="B26" s="16"/>
      <c r="C26" s="53"/>
      <c r="D26" s="151">
        <f>SUM(D23:D25)</f>
        <v>117.70619370603856</v>
      </c>
      <c r="E26" s="152">
        <f>SUM(E23:E25)</f>
        <v>63.304423990000004</v>
      </c>
      <c r="F26" s="153">
        <f t="shared" ref="F26" si="13">E26-D26</f>
        <v>-54.401769716038558</v>
      </c>
      <c r="G26" s="151">
        <f>SUM(G23:G25)</f>
        <v>104.74977657587849</v>
      </c>
      <c r="H26" s="152">
        <f>SUM(H23:H25)</f>
        <v>53.558090290000003</v>
      </c>
      <c r="I26" s="153">
        <f t="shared" ref="I26" si="14">H26-G26</f>
        <v>-51.191686285878482</v>
      </c>
      <c r="J26" s="151">
        <f>SUM(J23:J25)</f>
        <v>0</v>
      </c>
      <c r="K26" s="152">
        <f>SUM(K23:K25)</f>
        <v>0</v>
      </c>
      <c r="L26" s="153">
        <f t="shared" ref="L26" si="15">K26-J26</f>
        <v>0</v>
      </c>
      <c r="M26" s="151">
        <f>SUM(M23:M25)</f>
        <v>0</v>
      </c>
      <c r="N26" s="152">
        <f>SUM(N23:N25)</f>
        <v>0</v>
      </c>
      <c r="O26" s="153">
        <f t="shared" ref="O26" si="16">N26-M26</f>
        <v>0</v>
      </c>
      <c r="P26" s="151">
        <f>SUM(P23:P25)</f>
        <v>0</v>
      </c>
      <c r="Q26" s="152">
        <f>SUM(Q23:Q25)</f>
        <v>0</v>
      </c>
      <c r="R26" s="153">
        <f t="shared" ref="R26" si="17">Q26-P26</f>
        <v>0</v>
      </c>
      <c r="S26" s="151">
        <f>SUM(S23:S25)</f>
        <v>222.45597028191705</v>
      </c>
      <c r="T26" s="152">
        <f>SUM(T23:T25)</f>
        <v>116.86251428</v>
      </c>
      <c r="U26" s="153">
        <f t="shared" ref="U26" si="18">T26-S26</f>
        <v>-105.59345600191705</v>
      </c>
      <c r="V26" s="54">
        <f>SUM(D26:U26)</f>
        <v>467.45005712</v>
      </c>
    </row>
    <row r="27" spans="1:31" s="54" customFormat="1" ht="15" customHeight="1" x14ac:dyDescent="0.3">
      <c r="A27" s="52"/>
      <c r="B27" s="16"/>
      <c r="C27" s="53"/>
      <c r="D27" s="57"/>
      <c r="E27" s="58"/>
      <c r="F27" s="50"/>
      <c r="G27" s="57"/>
      <c r="H27" s="58"/>
      <c r="I27" s="50"/>
      <c r="J27" s="57"/>
      <c r="K27" s="58"/>
      <c r="L27" s="50"/>
      <c r="M27" s="57"/>
      <c r="N27" s="58"/>
      <c r="O27" s="50"/>
      <c r="P27" s="57"/>
      <c r="Q27" s="58"/>
      <c r="R27" s="50"/>
      <c r="S27" s="57"/>
      <c r="T27" s="58"/>
      <c r="U27" s="50"/>
    </row>
    <row r="28" spans="1:31" s="54" customFormat="1" ht="18" customHeight="1" x14ac:dyDescent="0.3">
      <c r="A28" s="52"/>
      <c r="B28" s="23" t="s">
        <v>15</v>
      </c>
      <c r="C28" s="53"/>
      <c r="D28" s="57"/>
      <c r="E28" s="58"/>
      <c r="F28" s="50"/>
      <c r="G28" s="57"/>
      <c r="H28" s="58"/>
      <c r="I28" s="50"/>
      <c r="J28" s="57"/>
      <c r="K28" s="58"/>
      <c r="L28" s="50"/>
      <c r="M28" s="57"/>
      <c r="N28" s="58"/>
      <c r="O28" s="50"/>
      <c r="P28" s="57"/>
      <c r="Q28" s="58"/>
      <c r="R28" s="50"/>
      <c r="S28" s="57"/>
      <c r="T28" s="58"/>
      <c r="U28" s="50"/>
    </row>
    <row r="29" spans="1:31" s="54" customFormat="1" ht="18" customHeight="1" x14ac:dyDescent="0.3">
      <c r="A29" s="52"/>
      <c r="B29" s="41" t="s">
        <v>20</v>
      </c>
      <c r="C29" s="53"/>
      <c r="D29" s="52"/>
      <c r="E29" s="55"/>
      <c r="F29" s="56"/>
      <c r="G29" s="52"/>
      <c r="H29" s="55"/>
      <c r="I29" s="56"/>
      <c r="J29" s="52"/>
      <c r="K29" s="55"/>
      <c r="L29" s="56"/>
      <c r="M29" s="52"/>
      <c r="N29" s="55"/>
      <c r="O29" s="56"/>
      <c r="P29" s="52"/>
      <c r="Q29" s="55"/>
      <c r="R29" s="56"/>
      <c r="S29" s="52"/>
      <c r="T29" s="55"/>
      <c r="U29" s="56"/>
    </row>
    <row r="30" spans="1:31" s="54" customFormat="1" ht="18" hidden="1" customHeight="1" x14ac:dyDescent="0.3">
      <c r="A30" s="52"/>
      <c r="B30" s="28" t="s">
        <v>75</v>
      </c>
      <c r="C30" s="85"/>
      <c r="D30" s="128">
        <v>0</v>
      </c>
      <c r="E30" s="129">
        <v>0</v>
      </c>
      <c r="F30" s="127">
        <v>0</v>
      </c>
      <c r="G30" s="128">
        <v>0</v>
      </c>
      <c r="H30" s="129">
        <v>0</v>
      </c>
      <c r="I30" s="127">
        <v>0</v>
      </c>
      <c r="J30" s="128">
        <v>0</v>
      </c>
      <c r="K30" s="129">
        <v>0</v>
      </c>
      <c r="L30" s="127">
        <v>0</v>
      </c>
      <c r="M30" s="128">
        <v>0</v>
      </c>
      <c r="N30" s="129">
        <v>0</v>
      </c>
      <c r="O30" s="127">
        <v>0</v>
      </c>
      <c r="P30" s="128">
        <v>0</v>
      </c>
      <c r="Q30" s="129">
        <v>0</v>
      </c>
      <c r="R30" s="127">
        <v>0</v>
      </c>
      <c r="S30" s="128">
        <f t="shared" ref="S30:S31" si="19">SUM(P30,M30,J30,G30,D30)</f>
        <v>0</v>
      </c>
      <c r="T30" s="129">
        <f t="shared" ref="T30:T31" si="20">SUM(Q30,N30,K30,H30,E30)</f>
        <v>0</v>
      </c>
      <c r="U30" s="127">
        <f t="shared" ref="U30:U31" si="21">T30-S30</f>
        <v>0</v>
      </c>
    </row>
    <row r="31" spans="1:31" s="54" customFormat="1" ht="18" hidden="1" customHeight="1" x14ac:dyDescent="0.3">
      <c r="A31" s="52"/>
      <c r="B31" s="28" t="s">
        <v>76</v>
      </c>
      <c r="C31" s="85"/>
      <c r="D31" s="128">
        <v>0</v>
      </c>
      <c r="E31" s="129">
        <v>0</v>
      </c>
      <c r="F31" s="127">
        <v>0</v>
      </c>
      <c r="G31" s="128">
        <v>0</v>
      </c>
      <c r="H31" s="129">
        <v>0</v>
      </c>
      <c r="I31" s="127">
        <v>0</v>
      </c>
      <c r="J31" s="128">
        <v>0</v>
      </c>
      <c r="K31" s="129">
        <v>0</v>
      </c>
      <c r="L31" s="127">
        <v>0</v>
      </c>
      <c r="M31" s="128">
        <v>0</v>
      </c>
      <c r="N31" s="129">
        <v>0</v>
      </c>
      <c r="O31" s="127">
        <v>0</v>
      </c>
      <c r="P31" s="128">
        <v>0</v>
      </c>
      <c r="Q31" s="129">
        <v>0</v>
      </c>
      <c r="R31" s="127">
        <v>0</v>
      </c>
      <c r="S31" s="128">
        <f t="shared" si="19"/>
        <v>0</v>
      </c>
      <c r="T31" s="129">
        <f t="shared" si="20"/>
        <v>0</v>
      </c>
      <c r="U31" s="127">
        <f t="shared" si="21"/>
        <v>0</v>
      </c>
    </row>
    <row r="32" spans="1:31" s="54" customFormat="1" ht="18" customHeight="1" x14ac:dyDescent="0.3">
      <c r="A32" s="52"/>
      <c r="B32" s="25" t="s">
        <v>18</v>
      </c>
      <c r="C32" s="53"/>
      <c r="D32" s="141">
        <v>37.625</v>
      </c>
      <c r="E32" s="142">
        <v>14.337343150000001</v>
      </c>
      <c r="F32" s="140">
        <v>-23.287656849999998</v>
      </c>
      <c r="G32" s="141">
        <v>0</v>
      </c>
      <c r="H32" s="142">
        <v>0</v>
      </c>
      <c r="I32" s="140">
        <v>0</v>
      </c>
      <c r="J32" s="141">
        <v>0</v>
      </c>
      <c r="K32" s="142">
        <v>0</v>
      </c>
      <c r="L32" s="140">
        <v>0</v>
      </c>
      <c r="M32" s="141">
        <v>0</v>
      </c>
      <c r="N32" s="142">
        <v>0</v>
      </c>
      <c r="O32" s="140">
        <v>0</v>
      </c>
      <c r="P32" s="141">
        <v>0</v>
      </c>
      <c r="Q32" s="142">
        <v>0</v>
      </c>
      <c r="R32" s="140">
        <v>0</v>
      </c>
      <c r="S32" s="141">
        <f>SUM(S33:S37)</f>
        <v>37.625</v>
      </c>
      <c r="T32" s="142">
        <f>SUM(T33:T37)</f>
        <v>14.337343150000001</v>
      </c>
      <c r="U32" s="140">
        <f t="shared" ref="U32:U37" si="22">T32-S32</f>
        <v>-23.287656849999998</v>
      </c>
    </row>
    <row r="33" spans="1:21" s="65" customFormat="1" ht="18" customHeight="1" x14ac:dyDescent="0.3">
      <c r="A33" s="63"/>
      <c r="B33" s="42" t="s">
        <v>21</v>
      </c>
      <c r="C33" s="64"/>
      <c r="D33" s="143">
        <v>37.625</v>
      </c>
      <c r="E33" s="144">
        <v>14.337343150000001</v>
      </c>
      <c r="F33" s="145">
        <v>-23.287656849999998</v>
      </c>
      <c r="G33" s="143">
        <v>0</v>
      </c>
      <c r="H33" s="144">
        <v>0</v>
      </c>
      <c r="I33" s="145">
        <v>0</v>
      </c>
      <c r="J33" s="143">
        <v>0</v>
      </c>
      <c r="K33" s="144">
        <v>0</v>
      </c>
      <c r="L33" s="145">
        <v>0</v>
      </c>
      <c r="M33" s="143">
        <v>0</v>
      </c>
      <c r="N33" s="144">
        <v>0</v>
      </c>
      <c r="O33" s="145">
        <v>0</v>
      </c>
      <c r="P33" s="143">
        <v>0</v>
      </c>
      <c r="Q33" s="144">
        <v>0</v>
      </c>
      <c r="R33" s="145">
        <v>0</v>
      </c>
      <c r="S33" s="143">
        <f t="shared" ref="S33:S37" si="23">SUM(P33,M33,J33,G33,D33)</f>
        <v>37.625</v>
      </c>
      <c r="T33" s="144">
        <f t="shared" ref="T33:T37" si="24">SUM(Q33,N33,K33,H33,E33)</f>
        <v>14.337343150000001</v>
      </c>
      <c r="U33" s="145">
        <f t="shared" si="22"/>
        <v>-23.287656849999998</v>
      </c>
    </row>
    <row r="34" spans="1:21" s="65" customFormat="1" ht="18" customHeight="1" x14ac:dyDescent="0.3">
      <c r="A34" s="63"/>
      <c r="B34" s="42" t="s">
        <v>22</v>
      </c>
      <c r="C34" s="64"/>
      <c r="D34" s="143">
        <v>0</v>
      </c>
      <c r="E34" s="144">
        <v>0</v>
      </c>
      <c r="F34" s="145">
        <v>0</v>
      </c>
      <c r="G34" s="143">
        <v>0</v>
      </c>
      <c r="H34" s="144">
        <v>0</v>
      </c>
      <c r="I34" s="145">
        <v>0</v>
      </c>
      <c r="J34" s="143">
        <v>0</v>
      </c>
      <c r="K34" s="144">
        <v>0</v>
      </c>
      <c r="L34" s="145">
        <v>0</v>
      </c>
      <c r="M34" s="143">
        <v>0</v>
      </c>
      <c r="N34" s="144">
        <v>0</v>
      </c>
      <c r="O34" s="145">
        <v>0</v>
      </c>
      <c r="P34" s="143">
        <v>0</v>
      </c>
      <c r="Q34" s="144">
        <v>0</v>
      </c>
      <c r="R34" s="145">
        <v>0</v>
      </c>
      <c r="S34" s="143">
        <f t="shared" si="23"/>
        <v>0</v>
      </c>
      <c r="T34" s="144">
        <f t="shared" si="24"/>
        <v>0</v>
      </c>
      <c r="U34" s="145">
        <f t="shared" si="22"/>
        <v>0</v>
      </c>
    </row>
    <row r="35" spans="1:21" s="65" customFormat="1" ht="18" customHeight="1" x14ac:dyDescent="0.3">
      <c r="A35" s="63"/>
      <c r="B35" s="42" t="s">
        <v>23</v>
      </c>
      <c r="C35" s="64"/>
      <c r="D35" s="143">
        <v>0</v>
      </c>
      <c r="E35" s="144">
        <v>0</v>
      </c>
      <c r="F35" s="145">
        <v>0</v>
      </c>
      <c r="G35" s="143">
        <v>0</v>
      </c>
      <c r="H35" s="144">
        <v>0</v>
      </c>
      <c r="I35" s="145">
        <v>0</v>
      </c>
      <c r="J35" s="143">
        <v>0</v>
      </c>
      <c r="K35" s="144">
        <v>0</v>
      </c>
      <c r="L35" s="145">
        <v>0</v>
      </c>
      <c r="M35" s="143">
        <v>0</v>
      </c>
      <c r="N35" s="144">
        <v>0</v>
      </c>
      <c r="O35" s="145">
        <v>0</v>
      </c>
      <c r="P35" s="143">
        <v>0</v>
      </c>
      <c r="Q35" s="144">
        <v>0</v>
      </c>
      <c r="R35" s="145">
        <v>0</v>
      </c>
      <c r="S35" s="143">
        <f t="shared" si="23"/>
        <v>0</v>
      </c>
      <c r="T35" s="144">
        <f t="shared" si="24"/>
        <v>0</v>
      </c>
      <c r="U35" s="145">
        <f t="shared" si="22"/>
        <v>0</v>
      </c>
    </row>
    <row r="36" spans="1:21" s="65" customFormat="1" ht="18" customHeight="1" x14ac:dyDescent="0.3">
      <c r="A36" s="63"/>
      <c r="B36" s="42" t="s">
        <v>24</v>
      </c>
      <c r="C36" s="64"/>
      <c r="D36" s="143">
        <v>0</v>
      </c>
      <c r="E36" s="144">
        <v>0</v>
      </c>
      <c r="F36" s="145">
        <v>0</v>
      </c>
      <c r="G36" s="143">
        <v>0</v>
      </c>
      <c r="H36" s="144">
        <v>0</v>
      </c>
      <c r="I36" s="145">
        <v>0</v>
      </c>
      <c r="J36" s="143">
        <v>0</v>
      </c>
      <c r="K36" s="144">
        <v>0</v>
      </c>
      <c r="L36" s="145">
        <v>0</v>
      </c>
      <c r="M36" s="143">
        <v>0</v>
      </c>
      <c r="N36" s="144">
        <v>0</v>
      </c>
      <c r="O36" s="145">
        <v>0</v>
      </c>
      <c r="P36" s="143">
        <v>0</v>
      </c>
      <c r="Q36" s="144">
        <v>0</v>
      </c>
      <c r="R36" s="145">
        <v>0</v>
      </c>
      <c r="S36" s="143">
        <f t="shared" si="23"/>
        <v>0</v>
      </c>
      <c r="T36" s="144">
        <f t="shared" si="24"/>
        <v>0</v>
      </c>
      <c r="U36" s="145">
        <f t="shared" si="22"/>
        <v>0</v>
      </c>
    </row>
    <row r="37" spans="1:21" s="65" customFormat="1" ht="18" customHeight="1" x14ac:dyDescent="0.3">
      <c r="A37" s="63"/>
      <c r="B37" s="42" t="s">
        <v>25</v>
      </c>
      <c r="C37" s="64"/>
      <c r="D37" s="143">
        <v>0</v>
      </c>
      <c r="E37" s="144">
        <v>0</v>
      </c>
      <c r="F37" s="145">
        <v>0</v>
      </c>
      <c r="G37" s="143">
        <v>0</v>
      </c>
      <c r="H37" s="144">
        <v>0</v>
      </c>
      <c r="I37" s="145">
        <v>0</v>
      </c>
      <c r="J37" s="143">
        <v>0</v>
      </c>
      <c r="K37" s="144">
        <v>0</v>
      </c>
      <c r="L37" s="145">
        <v>0</v>
      </c>
      <c r="M37" s="143">
        <v>0</v>
      </c>
      <c r="N37" s="144">
        <v>0</v>
      </c>
      <c r="O37" s="145">
        <v>0</v>
      </c>
      <c r="P37" s="143">
        <v>0</v>
      </c>
      <c r="Q37" s="144">
        <v>0</v>
      </c>
      <c r="R37" s="145">
        <v>0</v>
      </c>
      <c r="S37" s="143">
        <f t="shared" si="23"/>
        <v>0</v>
      </c>
      <c r="T37" s="144">
        <f t="shared" si="24"/>
        <v>0</v>
      </c>
      <c r="U37" s="145">
        <f t="shared" si="22"/>
        <v>0</v>
      </c>
    </row>
    <row r="38" spans="1:21" s="54" customFormat="1" ht="18" customHeight="1" x14ac:dyDescent="0.3">
      <c r="A38" s="52"/>
      <c r="B38" s="41" t="s">
        <v>69</v>
      </c>
      <c r="C38" s="53"/>
      <c r="D38" s="141">
        <v>2.2470872411111387</v>
      </c>
      <c r="E38" s="142">
        <v>2.1796746300000009</v>
      </c>
      <c r="F38" s="140">
        <v>-6.7412611111137721E-2</v>
      </c>
      <c r="G38" s="141">
        <v>0.56177181027778289</v>
      </c>
      <c r="H38" s="142">
        <v>0.56177179999999982</v>
      </c>
      <c r="I38" s="140">
        <v>-1.0277783069057023E-8</v>
      </c>
      <c r="J38" s="141">
        <v>0</v>
      </c>
      <c r="K38" s="142">
        <v>0</v>
      </c>
      <c r="L38" s="140">
        <v>0</v>
      </c>
      <c r="M38" s="141">
        <v>0</v>
      </c>
      <c r="N38" s="142">
        <v>0</v>
      </c>
      <c r="O38" s="140">
        <v>0</v>
      </c>
      <c r="P38" s="141">
        <v>0</v>
      </c>
      <c r="Q38" s="142">
        <v>0</v>
      </c>
      <c r="R38" s="140">
        <v>0</v>
      </c>
      <c r="S38" s="141">
        <f t="shared" ref="S38" si="25">SUM(S39:S42)</f>
        <v>2.8088590513889216</v>
      </c>
      <c r="T38" s="142">
        <f t="shared" ref="T38" si="26">SUM(T39:T42)</f>
        <v>2.7414464300000034</v>
      </c>
      <c r="U38" s="140">
        <f t="shared" ref="U38" si="27">SUM(U39:U42)</f>
        <v>-6.7412621388918126E-2</v>
      </c>
    </row>
    <row r="39" spans="1:21" s="65" customFormat="1" ht="18" customHeight="1" x14ac:dyDescent="0.3">
      <c r="A39" s="63"/>
      <c r="B39" s="42" t="s">
        <v>19</v>
      </c>
      <c r="C39" s="64"/>
      <c r="D39" s="168">
        <v>0</v>
      </c>
      <c r="E39" s="169">
        <v>0</v>
      </c>
      <c r="F39" s="145">
        <v>0</v>
      </c>
      <c r="G39" s="168">
        <v>0</v>
      </c>
      <c r="H39" s="169">
        <v>0</v>
      </c>
      <c r="I39" s="145">
        <v>0</v>
      </c>
      <c r="J39" s="168">
        <v>0</v>
      </c>
      <c r="K39" s="169">
        <v>0</v>
      </c>
      <c r="L39" s="145">
        <v>0</v>
      </c>
      <c r="M39" s="168">
        <v>0</v>
      </c>
      <c r="N39" s="169">
        <v>0</v>
      </c>
      <c r="O39" s="145">
        <v>0</v>
      </c>
      <c r="P39" s="168">
        <v>0</v>
      </c>
      <c r="Q39" s="169">
        <v>0</v>
      </c>
      <c r="R39" s="145">
        <v>0</v>
      </c>
      <c r="S39" s="168">
        <f t="shared" ref="S39:S42" si="28">SUM(P39,M39,J39,G39,D39)</f>
        <v>0</v>
      </c>
      <c r="T39" s="169">
        <f t="shared" ref="T39:T42" si="29">SUM(Q39,N39,K39,H39,E39)</f>
        <v>0</v>
      </c>
      <c r="U39" s="145">
        <f t="shared" ref="U39:U42" si="30">T39-S39</f>
        <v>0</v>
      </c>
    </row>
    <row r="40" spans="1:21" s="65" customFormat="1" ht="18" customHeight="1" x14ac:dyDescent="0.3">
      <c r="A40" s="63"/>
      <c r="B40" s="42" t="s">
        <v>27</v>
      </c>
      <c r="C40" s="64"/>
      <c r="D40" s="168">
        <v>24.899832</v>
      </c>
      <c r="E40" s="169">
        <v>11.189054650000001</v>
      </c>
      <c r="F40" s="145">
        <v>-13.710777349999999</v>
      </c>
      <c r="G40" s="168">
        <v>6.2249579999999991</v>
      </c>
      <c r="H40" s="169">
        <v>2.79726366</v>
      </c>
      <c r="I40" s="145">
        <v>-3.4276943399999991</v>
      </c>
      <c r="J40" s="168">
        <v>0</v>
      </c>
      <c r="K40" s="169">
        <v>0</v>
      </c>
      <c r="L40" s="145">
        <v>0</v>
      </c>
      <c r="M40" s="168">
        <v>0</v>
      </c>
      <c r="N40" s="169">
        <v>0</v>
      </c>
      <c r="O40" s="145">
        <v>0</v>
      </c>
      <c r="P40" s="168">
        <v>0</v>
      </c>
      <c r="Q40" s="169">
        <v>0</v>
      </c>
      <c r="R40" s="145">
        <v>0</v>
      </c>
      <c r="S40" s="168">
        <f t="shared" si="28"/>
        <v>31.124789999999997</v>
      </c>
      <c r="T40" s="169">
        <f t="shared" si="29"/>
        <v>13.986318310000001</v>
      </c>
      <c r="U40" s="145">
        <f t="shared" si="30"/>
        <v>-17.138471689999996</v>
      </c>
    </row>
    <row r="41" spans="1:21" s="65" customFormat="1" ht="18" customHeight="1" x14ac:dyDescent="0.3">
      <c r="A41" s="63"/>
      <c r="B41" s="42" t="s">
        <v>28</v>
      </c>
      <c r="C41" s="64"/>
      <c r="D41" s="168">
        <v>18.833282361111134</v>
      </c>
      <c r="E41" s="169">
        <v>11.333333339999999</v>
      </c>
      <c r="F41" s="145">
        <v>-7.499949021111135</v>
      </c>
      <c r="G41" s="168">
        <v>4.7083205902777827</v>
      </c>
      <c r="H41" s="169">
        <v>2.8333333299999999</v>
      </c>
      <c r="I41" s="145">
        <v>-1.8749872602777828</v>
      </c>
      <c r="J41" s="168">
        <v>0</v>
      </c>
      <c r="K41" s="169">
        <v>0</v>
      </c>
      <c r="L41" s="145">
        <v>0</v>
      </c>
      <c r="M41" s="168">
        <v>0</v>
      </c>
      <c r="N41" s="169">
        <v>0</v>
      </c>
      <c r="O41" s="145">
        <v>0</v>
      </c>
      <c r="P41" s="168">
        <v>0</v>
      </c>
      <c r="Q41" s="169">
        <v>0</v>
      </c>
      <c r="R41" s="145">
        <v>0</v>
      </c>
      <c r="S41" s="168">
        <f t="shared" si="28"/>
        <v>23.541602951388917</v>
      </c>
      <c r="T41" s="169">
        <f t="shared" si="29"/>
        <v>14.16666667</v>
      </c>
      <c r="U41" s="145">
        <f t="shared" si="30"/>
        <v>-9.3749362813889174</v>
      </c>
    </row>
    <row r="42" spans="1:21" s="65" customFormat="1" ht="18" customHeight="1" x14ac:dyDescent="0.3">
      <c r="A42" s="63"/>
      <c r="B42" s="42" t="s">
        <v>29</v>
      </c>
      <c r="C42" s="64"/>
      <c r="D42" s="168">
        <v>-41.486027119999996</v>
      </c>
      <c r="E42" s="169">
        <v>-20.342713359999998</v>
      </c>
      <c r="F42" s="145">
        <v>21.143313759999998</v>
      </c>
      <c r="G42" s="168">
        <v>-10.371506779999999</v>
      </c>
      <c r="H42" s="169">
        <v>-5.0688251900000001</v>
      </c>
      <c r="I42" s="145">
        <v>5.3026815899999988</v>
      </c>
      <c r="J42" s="168">
        <v>0</v>
      </c>
      <c r="K42" s="169">
        <v>0</v>
      </c>
      <c r="L42" s="145">
        <v>0</v>
      </c>
      <c r="M42" s="168">
        <v>0</v>
      </c>
      <c r="N42" s="169">
        <v>0</v>
      </c>
      <c r="O42" s="145">
        <v>0</v>
      </c>
      <c r="P42" s="168">
        <v>0</v>
      </c>
      <c r="Q42" s="169">
        <v>0</v>
      </c>
      <c r="R42" s="145">
        <v>0</v>
      </c>
      <c r="S42" s="168">
        <f t="shared" si="28"/>
        <v>-51.857533899999993</v>
      </c>
      <c r="T42" s="169">
        <f t="shared" si="29"/>
        <v>-25.411538549999996</v>
      </c>
      <c r="U42" s="145">
        <f t="shared" si="30"/>
        <v>26.445995349999997</v>
      </c>
    </row>
    <row r="43" spans="1:21" s="54" customFormat="1" ht="18" customHeight="1" x14ac:dyDescent="0.3">
      <c r="A43" s="52"/>
      <c r="B43" s="25"/>
      <c r="C43" s="53"/>
      <c r="D43" s="151">
        <f>SUM(D30:D32,D38)</f>
        <v>39.872087241111139</v>
      </c>
      <c r="E43" s="152">
        <f t="shared" ref="E43:U43" si="31">SUM(E30:E32,E38)</f>
        <v>16.517017780000003</v>
      </c>
      <c r="F43" s="153">
        <f t="shared" si="31"/>
        <v>-23.355069461111135</v>
      </c>
      <c r="G43" s="151">
        <f t="shared" si="31"/>
        <v>0.56177181027778289</v>
      </c>
      <c r="H43" s="152">
        <f t="shared" si="31"/>
        <v>0.56177179999999982</v>
      </c>
      <c r="I43" s="153">
        <f t="shared" si="31"/>
        <v>-1.0277783069057023E-8</v>
      </c>
      <c r="J43" s="151">
        <f t="shared" si="31"/>
        <v>0</v>
      </c>
      <c r="K43" s="152">
        <f t="shared" si="31"/>
        <v>0</v>
      </c>
      <c r="L43" s="153">
        <f t="shared" si="31"/>
        <v>0</v>
      </c>
      <c r="M43" s="151">
        <f t="shared" si="31"/>
        <v>0</v>
      </c>
      <c r="N43" s="152">
        <f t="shared" si="31"/>
        <v>0</v>
      </c>
      <c r="O43" s="153">
        <f t="shared" si="31"/>
        <v>0</v>
      </c>
      <c r="P43" s="151">
        <f t="shared" si="31"/>
        <v>0</v>
      </c>
      <c r="Q43" s="152">
        <f t="shared" si="31"/>
        <v>0</v>
      </c>
      <c r="R43" s="153">
        <f t="shared" si="31"/>
        <v>0</v>
      </c>
      <c r="S43" s="151">
        <f t="shared" si="31"/>
        <v>40.433859051388922</v>
      </c>
      <c r="T43" s="152">
        <f t="shared" si="31"/>
        <v>17.078789580000006</v>
      </c>
      <c r="U43" s="153">
        <f t="shared" si="31"/>
        <v>-23.355069471388916</v>
      </c>
    </row>
    <row r="44" spans="1:21" s="54" customFormat="1" ht="15" customHeight="1" x14ac:dyDescent="0.3">
      <c r="A44" s="52"/>
      <c r="B44" s="25"/>
      <c r="C44" s="53"/>
      <c r="D44" s="66"/>
      <c r="E44" s="67"/>
      <c r="F44" s="68"/>
      <c r="G44" s="66"/>
      <c r="H44" s="67"/>
      <c r="I44" s="68"/>
      <c r="J44" s="66"/>
      <c r="K44" s="67"/>
      <c r="L44" s="68"/>
      <c r="M44" s="66"/>
      <c r="N44" s="67"/>
      <c r="O44" s="68"/>
      <c r="P44" s="66"/>
      <c r="Q44" s="67"/>
      <c r="R44" s="68"/>
      <c r="S44" s="66"/>
      <c r="T44" s="67"/>
      <c r="U44" s="68"/>
    </row>
    <row r="45" spans="1:21" s="54" customFormat="1" ht="18" customHeight="1" x14ac:dyDescent="0.3">
      <c r="A45" s="52"/>
      <c r="B45" s="23" t="s">
        <v>30</v>
      </c>
      <c r="C45" s="53"/>
      <c r="D45" s="52"/>
      <c r="E45" s="55"/>
      <c r="F45" s="56"/>
      <c r="G45" s="52"/>
      <c r="H45" s="55"/>
      <c r="I45" s="56"/>
      <c r="J45" s="52"/>
      <c r="K45" s="55"/>
      <c r="L45" s="56"/>
      <c r="M45" s="52"/>
      <c r="N45" s="55"/>
      <c r="O45" s="56"/>
      <c r="P45" s="52"/>
      <c r="Q45" s="55"/>
      <c r="R45" s="56"/>
      <c r="S45" s="52"/>
      <c r="T45" s="55"/>
      <c r="U45" s="56"/>
    </row>
    <row r="46" spans="1:21" s="54" customFormat="1" ht="18" customHeight="1" x14ac:dyDescent="0.3">
      <c r="A46" s="52"/>
      <c r="B46" s="40" t="s">
        <v>31</v>
      </c>
      <c r="C46" s="53"/>
      <c r="D46" s="138">
        <v>39.526666882800008</v>
      </c>
      <c r="E46" s="139">
        <v>0</v>
      </c>
      <c r="F46" s="140">
        <v>-39.526666882800008</v>
      </c>
      <c r="G46" s="138">
        <v>7.3129999999999997</v>
      </c>
      <c r="H46" s="139">
        <v>0</v>
      </c>
      <c r="I46" s="140">
        <v>-7.3129999999999997</v>
      </c>
      <c r="J46" s="138">
        <v>0.1413331172</v>
      </c>
      <c r="K46" s="139">
        <v>0</v>
      </c>
      <c r="L46" s="140">
        <v>-0.1413331172</v>
      </c>
      <c r="M46" s="138">
        <v>0</v>
      </c>
      <c r="N46" s="139">
        <v>0</v>
      </c>
      <c r="O46" s="140">
        <v>0</v>
      </c>
      <c r="P46" s="138">
        <v>0</v>
      </c>
      <c r="Q46" s="139">
        <v>0</v>
      </c>
      <c r="R46" s="140">
        <v>0</v>
      </c>
      <c r="S46" s="138">
        <f t="shared" ref="S46" si="32">SUM(P46,M46,J46,G46,D46)</f>
        <v>46.981000000000009</v>
      </c>
      <c r="T46" s="139">
        <f t="shared" ref="T46" si="33">SUM(Q46,N46,K46,H46,E46)</f>
        <v>0</v>
      </c>
      <c r="U46" s="140">
        <f t="shared" ref="U46" si="34">T46-S46</f>
        <v>-46.981000000000009</v>
      </c>
    </row>
    <row r="47" spans="1:21" s="54" customFormat="1" ht="18" customHeight="1" x14ac:dyDescent="0.3">
      <c r="A47" s="52"/>
      <c r="B47" s="40" t="s">
        <v>32</v>
      </c>
      <c r="C47" s="53"/>
      <c r="D47" s="146"/>
      <c r="E47" s="147"/>
      <c r="F47" s="148"/>
      <c r="G47" s="146"/>
      <c r="H47" s="147"/>
      <c r="I47" s="148"/>
      <c r="J47" s="146"/>
      <c r="K47" s="147"/>
      <c r="L47" s="148"/>
      <c r="M47" s="146"/>
      <c r="N47" s="147"/>
      <c r="O47" s="148"/>
      <c r="P47" s="146"/>
      <c r="Q47" s="147"/>
      <c r="R47" s="148"/>
      <c r="S47" s="146"/>
      <c r="T47" s="147"/>
      <c r="U47" s="148"/>
    </row>
    <row r="48" spans="1:21" s="54" customFormat="1" ht="18" hidden="1" customHeight="1" x14ac:dyDescent="0.3">
      <c r="A48" s="52"/>
      <c r="B48" s="84"/>
      <c r="C48" s="85"/>
      <c r="D48" s="149">
        <v>0</v>
      </c>
      <c r="E48" s="150">
        <v>0</v>
      </c>
      <c r="F48" s="127">
        <v>0</v>
      </c>
      <c r="G48" s="149">
        <v>0</v>
      </c>
      <c r="H48" s="150">
        <v>0</v>
      </c>
      <c r="I48" s="127">
        <v>0</v>
      </c>
      <c r="J48" s="149">
        <v>0</v>
      </c>
      <c r="K48" s="150">
        <v>0</v>
      </c>
      <c r="L48" s="127">
        <v>0</v>
      </c>
      <c r="M48" s="149">
        <v>0</v>
      </c>
      <c r="N48" s="150">
        <v>0</v>
      </c>
      <c r="O48" s="127">
        <v>0</v>
      </c>
      <c r="P48" s="149">
        <v>0</v>
      </c>
      <c r="Q48" s="150">
        <v>0</v>
      </c>
      <c r="R48" s="127">
        <v>0</v>
      </c>
      <c r="S48" s="149">
        <f t="shared" ref="S48:S50" si="35">SUM(P48,M48,J48,G48,D48)</f>
        <v>0</v>
      </c>
      <c r="T48" s="150">
        <f t="shared" ref="T48:T50" si="36">SUM(Q48,N48,K48,H48,E48)</f>
        <v>0</v>
      </c>
      <c r="U48" s="127">
        <f t="shared" ref="U48:U50" si="37">T48-S48</f>
        <v>0</v>
      </c>
    </row>
    <row r="49" spans="1:21" s="54" customFormat="1" ht="18" hidden="1" customHeight="1" x14ac:dyDescent="0.3">
      <c r="A49" s="52"/>
      <c r="B49" s="84"/>
      <c r="C49" s="85"/>
      <c r="D49" s="149">
        <v>0</v>
      </c>
      <c r="E49" s="150">
        <v>0</v>
      </c>
      <c r="F49" s="127">
        <v>0</v>
      </c>
      <c r="G49" s="149">
        <v>0</v>
      </c>
      <c r="H49" s="150">
        <v>0</v>
      </c>
      <c r="I49" s="127">
        <v>0</v>
      </c>
      <c r="J49" s="149">
        <v>0</v>
      </c>
      <c r="K49" s="150">
        <v>0</v>
      </c>
      <c r="L49" s="127">
        <v>0</v>
      </c>
      <c r="M49" s="149">
        <v>0</v>
      </c>
      <c r="N49" s="150">
        <v>0</v>
      </c>
      <c r="O49" s="127">
        <v>0</v>
      </c>
      <c r="P49" s="149">
        <v>0</v>
      </c>
      <c r="Q49" s="150">
        <v>0</v>
      </c>
      <c r="R49" s="127">
        <v>0</v>
      </c>
      <c r="S49" s="149">
        <f t="shared" si="35"/>
        <v>0</v>
      </c>
      <c r="T49" s="150">
        <f t="shared" si="36"/>
        <v>0</v>
      </c>
      <c r="U49" s="127">
        <f t="shared" si="37"/>
        <v>0</v>
      </c>
    </row>
    <row r="50" spans="1:21" s="54" customFormat="1" ht="18" hidden="1" customHeight="1" x14ac:dyDescent="0.3">
      <c r="A50" s="52"/>
      <c r="B50" s="84"/>
      <c r="C50" s="85"/>
      <c r="D50" s="149">
        <v>0</v>
      </c>
      <c r="E50" s="150">
        <v>0</v>
      </c>
      <c r="F50" s="127">
        <v>0</v>
      </c>
      <c r="G50" s="149">
        <v>0</v>
      </c>
      <c r="H50" s="150">
        <v>0</v>
      </c>
      <c r="I50" s="127">
        <v>0</v>
      </c>
      <c r="J50" s="149">
        <v>0</v>
      </c>
      <c r="K50" s="150">
        <v>0</v>
      </c>
      <c r="L50" s="127">
        <v>0</v>
      </c>
      <c r="M50" s="149">
        <v>0</v>
      </c>
      <c r="N50" s="150">
        <v>0</v>
      </c>
      <c r="O50" s="127">
        <v>0</v>
      </c>
      <c r="P50" s="149">
        <v>0</v>
      </c>
      <c r="Q50" s="150">
        <v>0</v>
      </c>
      <c r="R50" s="127">
        <v>0</v>
      </c>
      <c r="S50" s="149">
        <f t="shared" si="35"/>
        <v>0</v>
      </c>
      <c r="T50" s="150">
        <f t="shared" si="36"/>
        <v>0</v>
      </c>
      <c r="U50" s="127">
        <f t="shared" si="37"/>
        <v>0</v>
      </c>
    </row>
    <row r="51" spans="1:21" s="54" customFormat="1" ht="18" customHeight="1" x14ac:dyDescent="0.3">
      <c r="A51" s="52"/>
      <c r="B51" s="25" t="s">
        <v>33</v>
      </c>
      <c r="C51" s="53"/>
      <c r="D51" s="138">
        <v>0</v>
      </c>
      <c r="E51" s="139">
        <v>0</v>
      </c>
      <c r="F51" s="140">
        <v>0</v>
      </c>
      <c r="G51" s="138">
        <v>0</v>
      </c>
      <c r="H51" s="139">
        <v>0</v>
      </c>
      <c r="I51" s="140">
        <v>0</v>
      </c>
      <c r="J51" s="138">
        <v>0</v>
      </c>
      <c r="K51" s="139">
        <v>0</v>
      </c>
      <c r="L51" s="140">
        <v>0</v>
      </c>
      <c r="M51" s="138">
        <v>0</v>
      </c>
      <c r="N51" s="139">
        <v>0</v>
      </c>
      <c r="O51" s="140">
        <v>0</v>
      </c>
      <c r="P51" s="138">
        <v>0</v>
      </c>
      <c r="Q51" s="139">
        <v>0</v>
      </c>
      <c r="R51" s="140">
        <v>0</v>
      </c>
      <c r="S51" s="138">
        <f t="shared" ref="S51:T59" si="38">SUM(P51,M51,J51,G51,D51)</f>
        <v>0</v>
      </c>
      <c r="T51" s="139">
        <f t="shared" si="38"/>
        <v>0</v>
      </c>
      <c r="U51" s="140">
        <f t="shared" ref="U51:U60" si="39">T51-S51</f>
        <v>0</v>
      </c>
    </row>
    <row r="52" spans="1:21" s="54" customFormat="1" ht="18" customHeight="1" x14ac:dyDescent="0.3">
      <c r="A52" s="52"/>
      <c r="B52" s="25" t="s">
        <v>34</v>
      </c>
      <c r="C52" s="53"/>
      <c r="D52" s="138">
        <v>0</v>
      </c>
      <c r="E52" s="139">
        <v>0</v>
      </c>
      <c r="F52" s="140">
        <v>0</v>
      </c>
      <c r="G52" s="138">
        <v>0</v>
      </c>
      <c r="H52" s="139">
        <v>0</v>
      </c>
      <c r="I52" s="140">
        <v>0</v>
      </c>
      <c r="J52" s="138">
        <v>0</v>
      </c>
      <c r="K52" s="139">
        <v>0</v>
      </c>
      <c r="L52" s="140">
        <v>0</v>
      </c>
      <c r="M52" s="138">
        <v>0</v>
      </c>
      <c r="N52" s="139">
        <v>0</v>
      </c>
      <c r="O52" s="140">
        <v>0</v>
      </c>
      <c r="P52" s="138">
        <v>0</v>
      </c>
      <c r="Q52" s="139">
        <v>0</v>
      </c>
      <c r="R52" s="140">
        <v>0</v>
      </c>
      <c r="S52" s="138">
        <f t="shared" si="38"/>
        <v>0</v>
      </c>
      <c r="T52" s="139">
        <f t="shared" si="38"/>
        <v>0</v>
      </c>
      <c r="U52" s="140">
        <f t="shared" si="39"/>
        <v>0</v>
      </c>
    </row>
    <row r="53" spans="1:21" s="54" customFormat="1" ht="18" customHeight="1" x14ac:dyDescent="0.3">
      <c r="A53" s="52"/>
      <c r="B53" s="25" t="s">
        <v>35</v>
      </c>
      <c r="C53" s="53"/>
      <c r="D53" s="138">
        <v>0</v>
      </c>
      <c r="E53" s="139">
        <v>0</v>
      </c>
      <c r="F53" s="140">
        <v>0</v>
      </c>
      <c r="G53" s="138">
        <v>1.8794409999999999</v>
      </c>
      <c r="H53" s="139">
        <v>0</v>
      </c>
      <c r="I53" s="140">
        <v>-1.8794409999999999</v>
      </c>
      <c r="J53" s="138">
        <v>0</v>
      </c>
      <c r="K53" s="139">
        <v>0</v>
      </c>
      <c r="L53" s="140">
        <v>0</v>
      </c>
      <c r="M53" s="138">
        <v>0</v>
      </c>
      <c r="N53" s="139">
        <v>0</v>
      </c>
      <c r="O53" s="140">
        <v>0</v>
      </c>
      <c r="P53" s="138">
        <v>0</v>
      </c>
      <c r="Q53" s="139">
        <v>0</v>
      </c>
      <c r="R53" s="140">
        <v>0</v>
      </c>
      <c r="S53" s="138">
        <f t="shared" si="38"/>
        <v>1.8794409999999999</v>
      </c>
      <c r="T53" s="139">
        <f t="shared" si="38"/>
        <v>0</v>
      </c>
      <c r="U53" s="140">
        <f t="shared" si="39"/>
        <v>-1.8794409999999999</v>
      </c>
    </row>
    <row r="54" spans="1:21" s="54" customFormat="1" ht="18" customHeight="1" x14ac:dyDescent="0.3">
      <c r="A54" s="52"/>
      <c r="B54" s="25" t="s">
        <v>36</v>
      </c>
      <c r="C54" s="53"/>
      <c r="D54" s="138">
        <v>0</v>
      </c>
      <c r="E54" s="139">
        <v>0</v>
      </c>
      <c r="F54" s="140">
        <v>0</v>
      </c>
      <c r="G54" s="138">
        <v>0</v>
      </c>
      <c r="H54" s="139">
        <v>0</v>
      </c>
      <c r="I54" s="140">
        <v>0</v>
      </c>
      <c r="J54" s="138">
        <v>0</v>
      </c>
      <c r="K54" s="139">
        <v>0</v>
      </c>
      <c r="L54" s="140">
        <v>0</v>
      </c>
      <c r="M54" s="138">
        <v>0</v>
      </c>
      <c r="N54" s="139">
        <v>0</v>
      </c>
      <c r="O54" s="140">
        <v>0</v>
      </c>
      <c r="P54" s="138">
        <v>0</v>
      </c>
      <c r="Q54" s="139">
        <v>0</v>
      </c>
      <c r="R54" s="140">
        <v>0</v>
      </c>
      <c r="S54" s="138">
        <f t="shared" si="38"/>
        <v>0</v>
      </c>
      <c r="T54" s="139">
        <f t="shared" si="38"/>
        <v>0</v>
      </c>
      <c r="U54" s="140">
        <f t="shared" si="39"/>
        <v>0</v>
      </c>
    </row>
    <row r="55" spans="1:21" s="54" customFormat="1" ht="18" customHeight="1" x14ac:dyDescent="0.3">
      <c r="A55" s="52"/>
      <c r="B55" s="25" t="s">
        <v>37</v>
      </c>
      <c r="C55" s="53"/>
      <c r="D55" s="138">
        <v>0</v>
      </c>
      <c r="E55" s="139">
        <v>0</v>
      </c>
      <c r="F55" s="140">
        <v>0</v>
      </c>
      <c r="G55" s="138">
        <v>0</v>
      </c>
      <c r="H55" s="139">
        <v>0</v>
      </c>
      <c r="I55" s="140">
        <v>0</v>
      </c>
      <c r="J55" s="138">
        <v>0</v>
      </c>
      <c r="K55" s="139">
        <v>0</v>
      </c>
      <c r="L55" s="140">
        <v>0</v>
      </c>
      <c r="M55" s="138">
        <v>0</v>
      </c>
      <c r="N55" s="139">
        <v>0</v>
      </c>
      <c r="O55" s="140">
        <v>0</v>
      </c>
      <c r="P55" s="138">
        <v>0</v>
      </c>
      <c r="Q55" s="139">
        <v>0</v>
      </c>
      <c r="R55" s="140">
        <v>0</v>
      </c>
      <c r="S55" s="138">
        <f t="shared" si="38"/>
        <v>0</v>
      </c>
      <c r="T55" s="139">
        <f t="shared" si="38"/>
        <v>0</v>
      </c>
      <c r="U55" s="140">
        <f t="shared" si="39"/>
        <v>0</v>
      </c>
    </row>
    <row r="56" spans="1:21" s="54" customFormat="1" ht="18" customHeight="1" x14ac:dyDescent="0.3">
      <c r="A56" s="52"/>
      <c r="B56" s="25" t="s">
        <v>38</v>
      </c>
      <c r="C56" s="53"/>
      <c r="D56" s="138">
        <v>0</v>
      </c>
      <c r="E56" s="139">
        <v>0</v>
      </c>
      <c r="F56" s="140">
        <v>0</v>
      </c>
      <c r="G56" s="138">
        <v>9.5069000000000001E-2</v>
      </c>
      <c r="H56" s="139">
        <v>0</v>
      </c>
      <c r="I56" s="140">
        <v>-9.5069000000000001E-2</v>
      </c>
      <c r="J56" s="138">
        <v>0</v>
      </c>
      <c r="K56" s="139">
        <v>0</v>
      </c>
      <c r="L56" s="140">
        <v>0</v>
      </c>
      <c r="M56" s="138">
        <v>0</v>
      </c>
      <c r="N56" s="139">
        <v>0</v>
      </c>
      <c r="O56" s="140">
        <v>0</v>
      </c>
      <c r="P56" s="138">
        <v>0</v>
      </c>
      <c r="Q56" s="139">
        <v>0</v>
      </c>
      <c r="R56" s="140">
        <v>0</v>
      </c>
      <c r="S56" s="138">
        <f t="shared" si="38"/>
        <v>9.5069000000000001E-2</v>
      </c>
      <c r="T56" s="139">
        <f t="shared" si="38"/>
        <v>0</v>
      </c>
      <c r="U56" s="140">
        <f t="shared" si="39"/>
        <v>-9.5069000000000001E-2</v>
      </c>
    </row>
    <row r="57" spans="1:21" s="54" customFormat="1" ht="18" customHeight="1" x14ac:dyDescent="0.3">
      <c r="A57" s="52"/>
      <c r="B57" s="25" t="s">
        <v>39</v>
      </c>
      <c r="C57" s="53"/>
      <c r="D57" s="138">
        <v>0</v>
      </c>
      <c r="E57" s="139">
        <v>0</v>
      </c>
      <c r="F57" s="140">
        <v>0</v>
      </c>
      <c r="G57" s="138">
        <v>0</v>
      </c>
      <c r="H57" s="139">
        <v>0</v>
      </c>
      <c r="I57" s="140">
        <v>0</v>
      </c>
      <c r="J57" s="138">
        <v>0</v>
      </c>
      <c r="K57" s="139">
        <v>0</v>
      </c>
      <c r="L57" s="140">
        <v>0</v>
      </c>
      <c r="M57" s="138">
        <v>0</v>
      </c>
      <c r="N57" s="139">
        <v>0</v>
      </c>
      <c r="O57" s="140">
        <v>0</v>
      </c>
      <c r="P57" s="138">
        <v>0</v>
      </c>
      <c r="Q57" s="139">
        <v>0</v>
      </c>
      <c r="R57" s="140">
        <v>0</v>
      </c>
      <c r="S57" s="138">
        <f t="shared" si="38"/>
        <v>0</v>
      </c>
      <c r="T57" s="139">
        <f t="shared" si="38"/>
        <v>0</v>
      </c>
      <c r="U57" s="140">
        <f t="shared" si="39"/>
        <v>0</v>
      </c>
    </row>
    <row r="58" spans="1:21" s="54" customFormat="1" ht="18" customHeight="1" x14ac:dyDescent="0.3">
      <c r="A58" s="52"/>
      <c r="B58" s="25" t="s">
        <v>40</v>
      </c>
      <c r="C58" s="53"/>
      <c r="D58" s="138">
        <v>0</v>
      </c>
      <c r="E58" s="139">
        <v>0</v>
      </c>
      <c r="F58" s="140">
        <v>0</v>
      </c>
      <c r="G58" s="138">
        <v>0</v>
      </c>
      <c r="H58" s="139">
        <v>0</v>
      </c>
      <c r="I58" s="140">
        <v>0</v>
      </c>
      <c r="J58" s="138">
        <v>0</v>
      </c>
      <c r="K58" s="139">
        <v>0</v>
      </c>
      <c r="L58" s="140">
        <v>0</v>
      </c>
      <c r="M58" s="138">
        <v>0</v>
      </c>
      <c r="N58" s="139">
        <v>0</v>
      </c>
      <c r="O58" s="140">
        <v>0</v>
      </c>
      <c r="P58" s="138">
        <v>0</v>
      </c>
      <c r="Q58" s="139">
        <v>0</v>
      </c>
      <c r="R58" s="140">
        <v>0</v>
      </c>
      <c r="S58" s="138">
        <f t="shared" si="38"/>
        <v>0</v>
      </c>
      <c r="T58" s="139">
        <f t="shared" si="38"/>
        <v>0</v>
      </c>
      <c r="U58" s="140">
        <f t="shared" si="39"/>
        <v>0</v>
      </c>
    </row>
    <row r="59" spans="1:21" s="54" customFormat="1" ht="18" customHeight="1" x14ac:dyDescent="0.3">
      <c r="A59" s="52"/>
      <c r="B59" s="40" t="s">
        <v>41</v>
      </c>
      <c r="C59" s="53"/>
      <c r="D59" s="138">
        <v>0</v>
      </c>
      <c r="E59" s="139">
        <v>0</v>
      </c>
      <c r="F59" s="140">
        <v>0</v>
      </c>
      <c r="G59" s="138">
        <v>0</v>
      </c>
      <c r="H59" s="139">
        <v>0</v>
      </c>
      <c r="I59" s="140">
        <v>0</v>
      </c>
      <c r="J59" s="138">
        <v>0</v>
      </c>
      <c r="K59" s="139">
        <v>0</v>
      </c>
      <c r="L59" s="140">
        <v>0</v>
      </c>
      <c r="M59" s="138">
        <v>0</v>
      </c>
      <c r="N59" s="139">
        <v>0</v>
      </c>
      <c r="O59" s="140">
        <v>0</v>
      </c>
      <c r="P59" s="138">
        <v>0</v>
      </c>
      <c r="Q59" s="139">
        <v>0</v>
      </c>
      <c r="R59" s="140">
        <v>0</v>
      </c>
      <c r="S59" s="138">
        <f t="shared" si="38"/>
        <v>0</v>
      </c>
      <c r="T59" s="139">
        <f t="shared" si="38"/>
        <v>0</v>
      </c>
      <c r="U59" s="140">
        <f t="shared" si="39"/>
        <v>0</v>
      </c>
    </row>
    <row r="60" spans="1:21" s="54" customFormat="1" ht="18" customHeight="1" x14ac:dyDescent="0.3">
      <c r="A60" s="52"/>
      <c r="B60" s="59"/>
      <c r="C60" s="53"/>
      <c r="D60" s="151">
        <f>SUM(D46,D51:D59)</f>
        <v>39.526666882800008</v>
      </c>
      <c r="E60" s="152">
        <f>SUM(E46,E51:E59)</f>
        <v>0</v>
      </c>
      <c r="F60" s="153">
        <f t="shared" ref="F60:F72" si="40">E60-D60</f>
        <v>-39.526666882800008</v>
      </c>
      <c r="G60" s="151">
        <f>SUM(G46,G51:G59)</f>
        <v>9.2875099999999993</v>
      </c>
      <c r="H60" s="152">
        <f>SUM(H46,H51:H59)</f>
        <v>0</v>
      </c>
      <c r="I60" s="153">
        <f t="shared" ref="I60" si="41">H60-G60</f>
        <v>-9.2875099999999993</v>
      </c>
      <c r="J60" s="151">
        <f>SUM(J46,J51:J59)</f>
        <v>0.1413331172</v>
      </c>
      <c r="K60" s="152">
        <f>SUM(K46,K51:K59)</f>
        <v>0</v>
      </c>
      <c r="L60" s="153">
        <f>K60-J60</f>
        <v>-0.1413331172</v>
      </c>
      <c r="M60" s="151">
        <f>SUM(M46,M51:M59)</f>
        <v>0</v>
      </c>
      <c r="N60" s="152">
        <f>SUM(N46,N51:N59)</f>
        <v>0</v>
      </c>
      <c r="O60" s="153">
        <f t="shared" ref="O60" si="42">N60-M60</f>
        <v>0</v>
      </c>
      <c r="P60" s="151">
        <f>SUM(P46,P51:P59)</f>
        <v>0</v>
      </c>
      <c r="Q60" s="152">
        <f>SUM(Q46,Q51:Q59)</f>
        <v>0</v>
      </c>
      <c r="R60" s="153">
        <f t="shared" ref="R60" si="43">Q60-P60</f>
        <v>0</v>
      </c>
      <c r="S60" s="151">
        <f>SUM(S46,S51:S59)</f>
        <v>48.955510000000011</v>
      </c>
      <c r="T60" s="152">
        <f>SUM(T46,T51:T59)</f>
        <v>0</v>
      </c>
      <c r="U60" s="153">
        <f t="shared" si="39"/>
        <v>-48.955510000000011</v>
      </c>
    </row>
    <row r="61" spans="1:21" s="54" customFormat="1" ht="15" customHeight="1" x14ac:dyDescent="0.3">
      <c r="A61" s="52"/>
      <c r="B61" s="59"/>
      <c r="C61" s="53"/>
      <c r="D61" s="154"/>
      <c r="E61" s="155"/>
      <c r="F61" s="156"/>
      <c r="G61" s="154"/>
      <c r="H61" s="155"/>
      <c r="I61" s="156"/>
      <c r="J61" s="154"/>
      <c r="K61" s="155"/>
      <c r="L61" s="156"/>
      <c r="M61" s="154"/>
      <c r="N61" s="155"/>
      <c r="O61" s="156"/>
      <c r="P61" s="154"/>
      <c r="Q61" s="155"/>
      <c r="R61" s="156"/>
      <c r="S61" s="154"/>
      <c r="T61" s="155"/>
      <c r="U61" s="156"/>
    </row>
    <row r="62" spans="1:21" s="54" customFormat="1" ht="18" customHeight="1" x14ac:dyDescent="0.3">
      <c r="A62" s="52"/>
      <c r="B62" s="23" t="s">
        <v>58</v>
      </c>
      <c r="C62" s="53"/>
      <c r="D62" s="151">
        <v>0</v>
      </c>
      <c r="E62" s="152">
        <v>0</v>
      </c>
      <c r="F62" s="153">
        <v>0</v>
      </c>
      <c r="G62" s="151">
        <v>0</v>
      </c>
      <c r="H62" s="152">
        <v>0</v>
      </c>
      <c r="I62" s="153">
        <v>0</v>
      </c>
      <c r="J62" s="151">
        <v>0</v>
      </c>
      <c r="K62" s="152">
        <v>0</v>
      </c>
      <c r="L62" s="153">
        <v>0</v>
      </c>
      <c r="M62" s="151">
        <v>0</v>
      </c>
      <c r="N62" s="152">
        <v>0</v>
      </c>
      <c r="O62" s="153">
        <v>0</v>
      </c>
      <c r="P62" s="151">
        <v>0</v>
      </c>
      <c r="Q62" s="152">
        <v>0</v>
      </c>
      <c r="R62" s="153">
        <v>0</v>
      </c>
      <c r="S62" s="151">
        <f t="shared" ref="S62" si="44">SUM(P62,M62,J62,G62,D62)</f>
        <v>0</v>
      </c>
      <c r="T62" s="152">
        <f t="shared" ref="T62" si="45">SUM(Q62,N62,K62,H62,E62)</f>
        <v>0</v>
      </c>
      <c r="U62" s="153">
        <f t="shared" ref="U62" si="46">T62-S62</f>
        <v>0</v>
      </c>
    </row>
    <row r="63" spans="1:21" s="54" customFormat="1" ht="15" customHeight="1" x14ac:dyDescent="0.3">
      <c r="A63" s="52"/>
      <c r="B63" s="59"/>
      <c r="C63" s="53"/>
      <c r="D63" s="154"/>
      <c r="E63" s="155"/>
      <c r="F63" s="156"/>
      <c r="G63" s="154"/>
      <c r="H63" s="155"/>
      <c r="I63" s="156"/>
      <c r="J63" s="154"/>
      <c r="K63" s="155"/>
      <c r="L63" s="156"/>
      <c r="M63" s="154"/>
      <c r="N63" s="155"/>
      <c r="O63" s="156"/>
      <c r="P63" s="154"/>
      <c r="Q63" s="155"/>
      <c r="R63" s="156"/>
      <c r="S63" s="154"/>
      <c r="T63" s="155"/>
      <c r="U63" s="156"/>
    </row>
    <row r="64" spans="1:21" s="54" customFormat="1" ht="18" customHeight="1" x14ac:dyDescent="0.3">
      <c r="A64" s="52"/>
      <c r="B64" s="80" t="s">
        <v>42</v>
      </c>
      <c r="C64" s="53"/>
      <c r="D64" s="160">
        <f>SUM(D62,D60,D43,D26,D20)</f>
        <v>422.45048737556635</v>
      </c>
      <c r="E64" s="161">
        <f>SUM(E62,E60,E43,E26,E20)</f>
        <v>128.85577317000002</v>
      </c>
      <c r="F64" s="162">
        <f t="shared" ref="F64" si="47">E64-D64</f>
        <v>-293.59471420556633</v>
      </c>
      <c r="G64" s="160">
        <f>SUM(G62,G60,G43,G26,G20)</f>
        <v>187.24712266722219</v>
      </c>
      <c r="H64" s="161">
        <f>SUM(H62,H60,H43,H26,H20)</f>
        <v>60.319862090000008</v>
      </c>
      <c r="I64" s="162">
        <f t="shared" ref="I64" si="48">H64-G64</f>
        <v>-126.92726057722217</v>
      </c>
      <c r="J64" s="160">
        <f>SUM(J62,J60,J43,J26,J20)</f>
        <v>0.64282234456132903</v>
      </c>
      <c r="K64" s="161">
        <f>SUM(K62,K60,K43,K26,K20)</f>
        <v>0</v>
      </c>
      <c r="L64" s="162">
        <f t="shared" ref="L64" si="49">K64-J64</f>
        <v>-0.64282234456132903</v>
      </c>
      <c r="M64" s="160">
        <f>SUM(M62,M60,M43,M26,M20)</f>
        <v>0</v>
      </c>
      <c r="N64" s="161">
        <f>SUM(N62,N60,N43,N26,N20)</f>
        <v>0</v>
      </c>
      <c r="O64" s="162">
        <f t="shared" ref="O64" si="50">N64-M64</f>
        <v>0</v>
      </c>
      <c r="P64" s="160">
        <f>SUM(P62,P60,P43,P26,P20)</f>
        <v>37.205523225427811</v>
      </c>
      <c r="Q64" s="161">
        <f>SUM(Q62,Q60,Q43,Q26,Q20)</f>
        <v>26.07280313</v>
      </c>
      <c r="R64" s="162">
        <f t="shared" ref="R64" si="51">Q64-P64</f>
        <v>-11.13272009542781</v>
      </c>
      <c r="S64" s="160">
        <f>SUM(S62,S60,S43,S26,S20)</f>
        <v>647.54595561277768</v>
      </c>
      <c r="T64" s="161">
        <f>SUM(T62,T60,T43,T26,T20)</f>
        <v>215.24843838999999</v>
      </c>
      <c r="U64" s="162">
        <f t="shared" ref="U64" si="52">T64-S64</f>
        <v>-432.29751722277769</v>
      </c>
    </row>
    <row r="65" spans="1:23" s="54" customFormat="1" ht="15" customHeight="1" x14ac:dyDescent="0.3">
      <c r="A65" s="52"/>
      <c r="B65" s="59"/>
      <c r="C65" s="53"/>
      <c r="D65" s="52"/>
      <c r="E65" s="55"/>
      <c r="F65" s="56"/>
      <c r="G65" s="52"/>
      <c r="H65" s="55"/>
      <c r="I65" s="56"/>
      <c r="J65" s="52"/>
      <c r="K65" s="55"/>
      <c r="L65" s="56"/>
      <c r="M65" s="52"/>
      <c r="N65" s="55"/>
      <c r="O65" s="56"/>
      <c r="P65" s="52"/>
      <c r="Q65" s="55"/>
      <c r="R65" s="56"/>
      <c r="S65" s="52"/>
      <c r="T65" s="55"/>
      <c r="U65" s="56"/>
    </row>
    <row r="66" spans="1:23" s="54" customFormat="1" ht="18" customHeight="1" x14ac:dyDescent="0.3">
      <c r="A66" s="52"/>
      <c r="B66" s="23" t="s">
        <v>43</v>
      </c>
      <c r="C66" s="53"/>
      <c r="D66" s="52"/>
      <c r="E66" s="55"/>
      <c r="F66" s="56"/>
      <c r="G66" s="52"/>
      <c r="H66" s="55"/>
      <c r="I66" s="56"/>
      <c r="J66" s="52"/>
      <c r="K66" s="55"/>
      <c r="L66" s="56"/>
      <c r="M66" s="52"/>
      <c r="N66" s="55"/>
      <c r="O66" s="56"/>
      <c r="P66" s="52"/>
      <c r="Q66" s="55"/>
      <c r="R66" s="56"/>
      <c r="S66" s="52"/>
      <c r="T66" s="55"/>
      <c r="U66" s="56"/>
    </row>
    <row r="67" spans="1:23" s="54" customFormat="1" ht="18" customHeight="1" x14ac:dyDescent="0.3">
      <c r="A67" s="52"/>
      <c r="B67" s="81" t="s">
        <v>44</v>
      </c>
      <c r="C67" s="53"/>
      <c r="D67" s="141">
        <v>0</v>
      </c>
      <c r="E67" s="142">
        <v>0</v>
      </c>
      <c r="F67" s="140">
        <v>0</v>
      </c>
      <c r="G67" s="141">
        <v>0</v>
      </c>
      <c r="H67" s="142">
        <v>0</v>
      </c>
      <c r="I67" s="140">
        <v>0</v>
      </c>
      <c r="J67" s="141">
        <v>0</v>
      </c>
      <c r="K67" s="142">
        <v>0</v>
      </c>
      <c r="L67" s="140">
        <v>0</v>
      </c>
      <c r="M67" s="141">
        <v>43</v>
      </c>
      <c r="N67" s="142">
        <v>43</v>
      </c>
      <c r="O67" s="140">
        <v>0</v>
      </c>
      <c r="P67" s="141">
        <v>0</v>
      </c>
      <c r="Q67" s="142">
        <v>0</v>
      </c>
      <c r="R67" s="140">
        <v>0</v>
      </c>
      <c r="S67" s="141">
        <f t="shared" ref="S67:S69" si="53">SUM(P67,M67,J67,G67,D67)</f>
        <v>43</v>
      </c>
      <c r="T67" s="142">
        <f t="shared" ref="T67:T69" si="54">SUM(Q67,N67,K67,H67,E67)</f>
        <v>43</v>
      </c>
      <c r="U67" s="140">
        <f t="shared" ref="U67:U69" si="55">T67-S67</f>
        <v>0</v>
      </c>
    </row>
    <row r="68" spans="1:23" s="54" customFormat="1" ht="18" customHeight="1" x14ac:dyDescent="0.3">
      <c r="A68" s="52"/>
      <c r="B68" s="81" t="s">
        <v>45</v>
      </c>
      <c r="C68" s="53"/>
      <c r="D68" s="141">
        <v>0</v>
      </c>
      <c r="E68" s="142">
        <v>0</v>
      </c>
      <c r="F68" s="140">
        <v>0</v>
      </c>
      <c r="G68" s="141">
        <v>0</v>
      </c>
      <c r="H68" s="142">
        <v>0</v>
      </c>
      <c r="I68" s="140">
        <v>0</v>
      </c>
      <c r="J68" s="141">
        <v>0</v>
      </c>
      <c r="K68" s="142">
        <v>0</v>
      </c>
      <c r="L68" s="140">
        <v>0</v>
      </c>
      <c r="M68" s="141">
        <v>0</v>
      </c>
      <c r="N68" s="142">
        <v>0</v>
      </c>
      <c r="O68" s="140">
        <v>0</v>
      </c>
      <c r="P68" s="141">
        <v>0</v>
      </c>
      <c r="Q68" s="142">
        <v>0</v>
      </c>
      <c r="R68" s="140">
        <v>0</v>
      </c>
      <c r="S68" s="141">
        <f t="shared" si="53"/>
        <v>0</v>
      </c>
      <c r="T68" s="142">
        <f t="shared" si="54"/>
        <v>0</v>
      </c>
      <c r="U68" s="140">
        <f t="shared" si="55"/>
        <v>0</v>
      </c>
    </row>
    <row r="69" spans="1:23" s="54" customFormat="1" ht="18" customHeight="1" x14ac:dyDescent="0.3">
      <c r="A69" s="52"/>
      <c r="B69" s="81" t="s">
        <v>46</v>
      </c>
      <c r="C69" s="53"/>
      <c r="D69" s="141">
        <v>0</v>
      </c>
      <c r="E69" s="142">
        <v>0</v>
      </c>
      <c r="F69" s="140">
        <v>0</v>
      </c>
      <c r="G69" s="141">
        <v>8.786560707851141</v>
      </c>
      <c r="H69" s="142">
        <v>10.4089999</v>
      </c>
      <c r="I69" s="140">
        <v>1.6224391921488586</v>
      </c>
      <c r="J69" s="141">
        <v>0</v>
      </c>
      <c r="K69" s="142">
        <v>0</v>
      </c>
      <c r="L69" s="140">
        <v>0</v>
      </c>
      <c r="M69" s="141">
        <v>0</v>
      </c>
      <c r="N69" s="142">
        <v>0</v>
      </c>
      <c r="O69" s="140">
        <v>0</v>
      </c>
      <c r="P69" s="141">
        <v>0</v>
      </c>
      <c r="Q69" s="142">
        <v>0</v>
      </c>
      <c r="R69" s="140">
        <v>0</v>
      </c>
      <c r="S69" s="141">
        <f t="shared" si="53"/>
        <v>8.786560707851141</v>
      </c>
      <c r="T69" s="142">
        <f t="shared" si="54"/>
        <v>10.4089999</v>
      </c>
      <c r="U69" s="140">
        <f t="shared" si="55"/>
        <v>1.6224391921488586</v>
      </c>
    </row>
    <row r="70" spans="1:23" s="54" customFormat="1" ht="18" customHeight="1" x14ac:dyDescent="0.3">
      <c r="A70" s="52"/>
      <c r="B70" s="59"/>
      <c r="C70" s="53"/>
      <c r="D70" s="151">
        <f>SUM(D67:D69)</f>
        <v>0</v>
      </c>
      <c r="E70" s="152">
        <f>SUM(E67:E69)</f>
        <v>0</v>
      </c>
      <c r="F70" s="153">
        <f t="shared" si="40"/>
        <v>0</v>
      </c>
      <c r="G70" s="151">
        <f>SUM(G67:G69)</f>
        <v>8.786560707851141</v>
      </c>
      <c r="H70" s="152">
        <f>SUM(H67:H69)</f>
        <v>10.4089999</v>
      </c>
      <c r="I70" s="153">
        <f t="shared" ref="I70" si="56">H70-G70</f>
        <v>1.6224391921488586</v>
      </c>
      <c r="J70" s="151">
        <f>SUM(J67:J69)</f>
        <v>0</v>
      </c>
      <c r="K70" s="152">
        <f>SUM(K67:K69)</f>
        <v>0</v>
      </c>
      <c r="L70" s="153">
        <f t="shared" ref="L70" si="57">K70-J70</f>
        <v>0</v>
      </c>
      <c r="M70" s="151">
        <f>SUM(M67:M69)</f>
        <v>43</v>
      </c>
      <c r="N70" s="152">
        <f>SUM(N67:N69)</f>
        <v>43</v>
      </c>
      <c r="O70" s="153">
        <f t="shared" ref="O70" si="58">N70-M70</f>
        <v>0</v>
      </c>
      <c r="P70" s="151">
        <f>SUM(P67:P69)</f>
        <v>0</v>
      </c>
      <c r="Q70" s="152">
        <f>SUM(Q67:Q69)</f>
        <v>0</v>
      </c>
      <c r="R70" s="153">
        <f t="shared" ref="R70" si="59">Q70-P70</f>
        <v>0</v>
      </c>
      <c r="S70" s="151">
        <f>SUM(S67:S69)</f>
        <v>51.786560707851137</v>
      </c>
      <c r="T70" s="152">
        <f>SUM(T67:T69)</f>
        <v>53.408999899999998</v>
      </c>
      <c r="U70" s="153">
        <f t="shared" ref="U70" si="60">T70-S70</f>
        <v>1.6224391921488603</v>
      </c>
      <c r="V70" s="54">
        <f>SUM(D70:U70)</f>
        <v>213.63599959999999</v>
      </c>
    </row>
    <row r="71" spans="1:23" s="54" customFormat="1" ht="15" customHeight="1" x14ac:dyDescent="0.3">
      <c r="A71" s="52"/>
      <c r="B71" s="59"/>
      <c r="C71" s="53"/>
      <c r="D71" s="154"/>
      <c r="E71" s="155"/>
      <c r="F71" s="156"/>
      <c r="G71" s="154"/>
      <c r="H71" s="155"/>
      <c r="I71" s="156"/>
      <c r="J71" s="154"/>
      <c r="K71" s="155"/>
      <c r="L71" s="156"/>
      <c r="M71" s="154"/>
      <c r="N71" s="155"/>
      <c r="O71" s="156"/>
      <c r="P71" s="154"/>
      <c r="Q71" s="155"/>
      <c r="R71" s="156"/>
      <c r="S71" s="154"/>
      <c r="T71" s="155"/>
      <c r="U71" s="156"/>
    </row>
    <row r="72" spans="1:23" s="54" customFormat="1" ht="18" customHeight="1" x14ac:dyDescent="0.3">
      <c r="A72" s="52"/>
      <c r="B72" s="80" t="s">
        <v>47</v>
      </c>
      <c r="C72" s="53"/>
      <c r="D72" s="160">
        <f>SUM(D70,D64)</f>
        <v>422.45048737556635</v>
      </c>
      <c r="E72" s="161">
        <f>SUM(E70,E64)</f>
        <v>128.85577317000002</v>
      </c>
      <c r="F72" s="162">
        <f t="shared" si="40"/>
        <v>-293.59471420556633</v>
      </c>
      <c r="G72" s="160">
        <f>SUM(G70,G64)</f>
        <v>196.03368337507334</v>
      </c>
      <c r="H72" s="161">
        <f>SUM(H70,H64)</f>
        <v>70.728861990000013</v>
      </c>
      <c r="I72" s="162">
        <f t="shared" ref="I72" si="61">H72-G72</f>
        <v>-125.30482138507332</v>
      </c>
      <c r="J72" s="160">
        <f>SUM(J70,J64)</f>
        <v>0.64282234456132903</v>
      </c>
      <c r="K72" s="161">
        <f>SUM(K70,K64)</f>
        <v>0</v>
      </c>
      <c r="L72" s="162">
        <f>K72-J72</f>
        <v>-0.64282234456132903</v>
      </c>
      <c r="M72" s="160">
        <f>SUM(M70,M64)</f>
        <v>43</v>
      </c>
      <c r="N72" s="161">
        <f>SUM(N70,N64)</f>
        <v>43</v>
      </c>
      <c r="O72" s="162">
        <f t="shared" ref="O72" si="62">N72-M72</f>
        <v>0</v>
      </c>
      <c r="P72" s="160">
        <f>SUM(P70,P64)</f>
        <v>37.205523225427811</v>
      </c>
      <c r="Q72" s="161">
        <f>SUM(Q70,Q64)</f>
        <v>26.07280313</v>
      </c>
      <c r="R72" s="162">
        <f t="shared" ref="R72" si="63">Q72-P72</f>
        <v>-11.13272009542781</v>
      </c>
      <c r="S72" s="160">
        <f>SUM(S70,S64)</f>
        <v>699.33251632062877</v>
      </c>
      <c r="T72" s="161">
        <f>SUM(T70,T64)</f>
        <v>268.65743828999996</v>
      </c>
      <c r="U72" s="162">
        <f t="shared" ref="U72" si="64">T72-S72</f>
        <v>-430.67507803062881</v>
      </c>
    </row>
    <row r="73" spans="1:23" s="54" customFormat="1" ht="15" customHeight="1" x14ac:dyDescent="0.3">
      <c r="A73" s="52"/>
      <c r="B73" s="59"/>
      <c r="C73" s="53"/>
      <c r="D73" s="52"/>
      <c r="E73" s="55"/>
      <c r="F73" s="56"/>
      <c r="G73" s="52"/>
      <c r="H73" s="55"/>
      <c r="I73" s="56"/>
      <c r="J73" s="52"/>
      <c r="K73" s="55"/>
      <c r="L73" s="56"/>
      <c r="M73" s="52"/>
      <c r="N73" s="55"/>
      <c r="O73" s="56"/>
      <c r="P73" s="52"/>
      <c r="Q73" s="55"/>
      <c r="R73" s="56"/>
      <c r="S73" s="52"/>
      <c r="T73" s="55"/>
      <c r="U73" s="56"/>
    </row>
    <row r="74" spans="1:23" s="54" customFormat="1" ht="18" customHeight="1" x14ac:dyDescent="0.3">
      <c r="A74" s="52"/>
      <c r="B74" s="23" t="s">
        <v>48</v>
      </c>
      <c r="C74" s="53"/>
      <c r="D74" s="52"/>
      <c r="E74" s="55"/>
      <c r="F74" s="56"/>
      <c r="G74" s="52"/>
      <c r="H74" s="55"/>
      <c r="I74" s="56"/>
      <c r="J74" s="52"/>
      <c r="K74" s="55"/>
      <c r="L74" s="56"/>
      <c r="M74" s="52"/>
      <c r="N74" s="55"/>
      <c r="O74" s="56"/>
      <c r="P74" s="52"/>
      <c r="Q74" s="55"/>
      <c r="R74" s="56"/>
      <c r="S74" s="52"/>
      <c r="T74" s="55"/>
      <c r="U74" s="56"/>
    </row>
    <row r="75" spans="1:23" s="54" customFormat="1" ht="18" customHeight="1" x14ac:dyDescent="0.3">
      <c r="A75" s="52"/>
      <c r="B75" s="81" t="s">
        <v>70</v>
      </c>
      <c r="C75" s="53"/>
      <c r="D75" s="141">
        <v>26.262</v>
      </c>
      <c r="E75" s="142">
        <v>0</v>
      </c>
      <c r="F75" s="140">
        <v>-26.262</v>
      </c>
      <c r="G75" s="141">
        <v>35.037999999999997</v>
      </c>
      <c r="H75" s="142">
        <v>0</v>
      </c>
      <c r="I75" s="140">
        <v>-35.037999999999997</v>
      </c>
      <c r="J75" s="141">
        <v>0</v>
      </c>
      <c r="K75" s="142">
        <v>0</v>
      </c>
      <c r="L75" s="140">
        <v>0</v>
      </c>
      <c r="M75" s="141">
        <v>0</v>
      </c>
      <c r="N75" s="142">
        <v>0</v>
      </c>
      <c r="O75" s="140">
        <v>0</v>
      </c>
      <c r="P75" s="141">
        <v>0</v>
      </c>
      <c r="Q75" s="142">
        <v>0</v>
      </c>
      <c r="R75" s="140">
        <v>0</v>
      </c>
      <c r="S75" s="141">
        <f t="shared" ref="S75" si="65">SUM(P75,M75,J75,G75,D75)</f>
        <v>61.3</v>
      </c>
      <c r="T75" s="142">
        <f t="shared" ref="T75" si="66">SUM(Q75,N75,K75,H75,E75)</f>
        <v>0</v>
      </c>
      <c r="U75" s="140">
        <f t="shared" ref="U75" si="67">T75-S75</f>
        <v>-61.3</v>
      </c>
    </row>
    <row r="76" spans="1:23" s="54" customFormat="1" ht="18" customHeight="1" x14ac:dyDescent="0.3">
      <c r="A76" s="52"/>
      <c r="B76" s="53"/>
      <c r="C76" s="53"/>
      <c r="D76" s="151">
        <f>SUM(D75)</f>
        <v>26.262</v>
      </c>
      <c r="E76" s="152">
        <f>SUM(E75)</f>
        <v>0</v>
      </c>
      <c r="F76" s="153">
        <f t="shared" ref="F76:F78" si="68">E76-D76</f>
        <v>-26.262</v>
      </c>
      <c r="G76" s="151">
        <f>SUM(G75)</f>
        <v>35.037999999999997</v>
      </c>
      <c r="H76" s="152">
        <f>SUM(H75)</f>
        <v>0</v>
      </c>
      <c r="I76" s="153">
        <f t="shared" ref="I76" si="69">H76-G76</f>
        <v>-35.037999999999997</v>
      </c>
      <c r="J76" s="151">
        <f>SUM(J75)</f>
        <v>0</v>
      </c>
      <c r="K76" s="152">
        <f>SUM(K75)</f>
        <v>0</v>
      </c>
      <c r="L76" s="153">
        <f t="shared" ref="L76" si="70">K76-J76</f>
        <v>0</v>
      </c>
      <c r="M76" s="151">
        <f>SUM(M75)</f>
        <v>0</v>
      </c>
      <c r="N76" s="152">
        <f>SUM(N75)</f>
        <v>0</v>
      </c>
      <c r="O76" s="153">
        <f t="shared" ref="O76" si="71">N76-M76</f>
        <v>0</v>
      </c>
      <c r="P76" s="151">
        <f>SUM(P75)</f>
        <v>0</v>
      </c>
      <c r="Q76" s="152">
        <f>SUM(Q75)</f>
        <v>0</v>
      </c>
      <c r="R76" s="153">
        <f t="shared" ref="R76" si="72">Q76-P76</f>
        <v>0</v>
      </c>
      <c r="S76" s="151">
        <f>SUM(S75)</f>
        <v>61.3</v>
      </c>
      <c r="T76" s="152">
        <f>SUM(T75)</f>
        <v>0</v>
      </c>
      <c r="U76" s="153">
        <f t="shared" ref="U76" si="73">T76-S76</f>
        <v>-61.3</v>
      </c>
    </row>
    <row r="77" spans="1:23" s="54" customFormat="1" ht="15" customHeight="1" x14ac:dyDescent="0.3">
      <c r="A77" s="52"/>
      <c r="B77" s="53"/>
      <c r="C77" s="53"/>
      <c r="D77" s="154"/>
      <c r="E77" s="155"/>
      <c r="F77" s="156"/>
      <c r="G77" s="154"/>
      <c r="H77" s="155"/>
      <c r="I77" s="156"/>
      <c r="J77" s="154"/>
      <c r="K77" s="155"/>
      <c r="L77" s="156"/>
      <c r="M77" s="154"/>
      <c r="N77" s="155"/>
      <c r="O77" s="156"/>
      <c r="P77" s="154"/>
      <c r="Q77" s="155"/>
      <c r="R77" s="156"/>
      <c r="S77" s="154"/>
      <c r="T77" s="155"/>
      <c r="U77" s="156"/>
    </row>
    <row r="78" spans="1:23" s="71" customFormat="1" ht="20.25" customHeight="1" x14ac:dyDescent="0.3">
      <c r="A78" s="69"/>
      <c r="B78" s="82" t="s">
        <v>50</v>
      </c>
      <c r="C78" s="70"/>
      <c r="D78" s="157">
        <f>SUM(D76,D72)</f>
        <v>448.71248737556635</v>
      </c>
      <c r="E78" s="158">
        <f>SUM(E76,E72)</f>
        <v>128.85577317000002</v>
      </c>
      <c r="F78" s="159">
        <f t="shared" si="68"/>
        <v>-319.85671420556633</v>
      </c>
      <c r="G78" s="157">
        <f>SUM(G76,G72)</f>
        <v>231.07168337507335</v>
      </c>
      <c r="H78" s="158">
        <f>SUM(H76,H72)</f>
        <v>70.728861990000013</v>
      </c>
      <c r="I78" s="159">
        <f t="shared" ref="I78" si="74">H78-G78</f>
        <v>-160.34282138507334</v>
      </c>
      <c r="J78" s="157">
        <f>SUM(J76,J72)</f>
        <v>0.64282234456132903</v>
      </c>
      <c r="K78" s="158">
        <f>SUM(K76,K72)</f>
        <v>0</v>
      </c>
      <c r="L78" s="159">
        <f t="shared" ref="L78" si="75">K78-J78</f>
        <v>-0.64282234456132903</v>
      </c>
      <c r="M78" s="157">
        <f>SUM(M76,M72)</f>
        <v>43</v>
      </c>
      <c r="N78" s="158">
        <f>SUM(N76,N72)</f>
        <v>43</v>
      </c>
      <c r="O78" s="159">
        <f t="shared" ref="O78" si="76">N78-M78</f>
        <v>0</v>
      </c>
      <c r="P78" s="157">
        <f>SUM(P76,P72)</f>
        <v>37.205523225427811</v>
      </c>
      <c r="Q78" s="158">
        <f>SUM(Q76,Q72)</f>
        <v>26.07280313</v>
      </c>
      <c r="R78" s="159">
        <f t="shared" ref="R78" si="77">Q78-P78</f>
        <v>-11.13272009542781</v>
      </c>
      <c r="S78" s="157">
        <f>SUM(S76,S72)</f>
        <v>760.63251632062872</v>
      </c>
      <c r="T78" s="158">
        <f>SUM(T76,T72)</f>
        <v>268.65743828999996</v>
      </c>
      <c r="U78" s="159">
        <f t="shared" ref="U78" si="78">T78-S78</f>
        <v>-491.97507803062877</v>
      </c>
      <c r="V78" s="54"/>
      <c r="W78" s="54"/>
    </row>
    <row r="79" spans="1:23" s="72" customFormat="1" ht="28.5" x14ac:dyDescent="0.45">
      <c r="A79" s="178" t="str">
        <f>A1</f>
        <v>METROPOLITAN TRANSPORTATION AUTHORITY</v>
      </c>
      <c r="B79" s="178"/>
      <c r="C79" s="178"/>
      <c r="D79" s="178"/>
      <c r="E79" s="178"/>
      <c r="F79" s="178"/>
      <c r="G79" s="178"/>
      <c r="H79" s="178"/>
      <c r="I79" s="178"/>
      <c r="J79" s="178"/>
      <c r="K79" s="178"/>
      <c r="L79" s="178"/>
      <c r="M79" s="178"/>
      <c r="N79" s="178"/>
      <c r="O79" s="178"/>
      <c r="P79" s="178"/>
      <c r="Q79" s="178"/>
      <c r="R79" s="178"/>
      <c r="S79" s="178"/>
      <c r="T79" s="178"/>
      <c r="U79" s="178"/>
      <c r="V79" s="178"/>
    </row>
    <row r="80" spans="1:23" s="6" customFormat="1" ht="25.5" customHeight="1" x14ac:dyDescent="0.4">
      <c r="A80" s="187" t="str">
        <f t="shared" ref="A80:A83" si="79">A2</f>
        <v>February Financial Plan - 2020 Adopted Budget</v>
      </c>
      <c r="B80" s="187"/>
      <c r="C80" s="187"/>
      <c r="D80" s="187"/>
      <c r="E80" s="187"/>
      <c r="F80" s="187"/>
      <c r="G80" s="187"/>
      <c r="H80" s="187"/>
      <c r="I80" s="187"/>
      <c r="J80" s="187"/>
      <c r="K80" s="187"/>
      <c r="L80" s="187"/>
      <c r="M80" s="187"/>
      <c r="N80" s="187"/>
      <c r="O80" s="187"/>
      <c r="P80" s="187"/>
      <c r="Q80" s="187"/>
      <c r="R80" s="187"/>
      <c r="S80" s="187"/>
      <c r="T80" s="187"/>
      <c r="U80" s="187"/>
      <c r="V80" s="83"/>
    </row>
    <row r="81" spans="1:31" s="73" customFormat="1" ht="24.75" x14ac:dyDescent="0.4">
      <c r="A81" s="179" t="str">
        <f t="shared" si="79"/>
        <v>Consolidated Subsidies - Cash Basis</v>
      </c>
      <c r="B81" s="179"/>
      <c r="C81" s="179"/>
      <c r="D81" s="179"/>
      <c r="E81" s="179"/>
      <c r="F81" s="179"/>
      <c r="G81" s="179"/>
      <c r="H81" s="179"/>
      <c r="I81" s="179"/>
      <c r="J81" s="179"/>
      <c r="K81" s="179"/>
      <c r="L81" s="179"/>
      <c r="M81" s="179"/>
      <c r="N81" s="179"/>
      <c r="O81" s="179"/>
      <c r="P81" s="179"/>
      <c r="Q81" s="179"/>
      <c r="R81" s="179"/>
      <c r="S81" s="179"/>
      <c r="T81" s="179"/>
      <c r="U81" s="179"/>
      <c r="V81" s="179"/>
    </row>
    <row r="82" spans="1:31" s="74" customFormat="1" ht="23.25" x14ac:dyDescent="0.35">
      <c r="A82" s="180" t="str">
        <f>'Cons Subsidies Accrual-Rounded'!A$4&amp;" Year-to-Date"</f>
        <v>May 2020 Year-to-Date</v>
      </c>
      <c r="B82" s="181"/>
      <c r="C82" s="181"/>
      <c r="D82" s="181"/>
      <c r="E82" s="181"/>
      <c r="F82" s="181"/>
      <c r="G82" s="181"/>
      <c r="H82" s="181"/>
      <c r="I82" s="181"/>
      <c r="J82" s="181"/>
      <c r="K82" s="181"/>
      <c r="L82" s="181"/>
      <c r="M82" s="181"/>
      <c r="N82" s="181"/>
      <c r="O82" s="181"/>
      <c r="P82" s="181"/>
      <c r="Q82" s="181"/>
      <c r="R82" s="181"/>
      <c r="S82" s="181"/>
      <c r="T82" s="181"/>
      <c r="U82" s="181"/>
      <c r="V82" s="181"/>
    </row>
    <row r="83" spans="1:31" s="75" customFormat="1" ht="21" x14ac:dyDescent="0.35">
      <c r="A83" s="182" t="str">
        <f t="shared" si="79"/>
        <v>($ in millions)</v>
      </c>
      <c r="B83" s="183"/>
      <c r="C83" s="183"/>
      <c r="D83" s="183"/>
      <c r="E83" s="183"/>
      <c r="F83" s="183"/>
      <c r="G83" s="183"/>
      <c r="H83" s="183"/>
      <c r="I83" s="183"/>
      <c r="J83" s="183"/>
      <c r="K83" s="183"/>
      <c r="L83" s="183"/>
      <c r="M83" s="183"/>
      <c r="N83" s="183"/>
      <c r="O83" s="183"/>
      <c r="P83" s="183"/>
      <c r="Q83" s="183"/>
      <c r="R83" s="183"/>
      <c r="S83" s="183"/>
      <c r="T83" s="183"/>
      <c r="U83" s="183"/>
      <c r="V83" s="183"/>
    </row>
    <row r="85" spans="1:31" ht="17.25" customHeight="1" x14ac:dyDescent="0.25"/>
    <row r="86" spans="1:31" s="79" customFormat="1" ht="22.5" customHeight="1" x14ac:dyDescent="0.25">
      <c r="A86" s="76"/>
      <c r="B86" s="77"/>
      <c r="C86" s="78"/>
      <c r="D86" s="207" t="s">
        <v>51</v>
      </c>
      <c r="E86" s="208"/>
      <c r="F86" s="208"/>
      <c r="G86" s="207" t="s">
        <v>52</v>
      </c>
      <c r="H86" s="208"/>
      <c r="I86" s="208"/>
      <c r="J86" s="207" t="s">
        <v>53</v>
      </c>
      <c r="K86" s="208"/>
      <c r="L86" s="208"/>
      <c r="M86" s="207" t="s">
        <v>54</v>
      </c>
      <c r="N86" s="208"/>
      <c r="O86" s="209"/>
      <c r="P86" s="207" t="s">
        <v>55</v>
      </c>
      <c r="Q86" s="208"/>
      <c r="R86" s="209"/>
      <c r="S86" s="207" t="s">
        <v>56</v>
      </c>
      <c r="T86" s="208"/>
      <c r="U86" s="209"/>
    </row>
    <row r="87" spans="1:31" s="1" customFormat="1" ht="18" customHeight="1" x14ac:dyDescent="0.3">
      <c r="A87" s="15"/>
      <c r="B87" s="16"/>
      <c r="C87" s="16"/>
      <c r="D87" s="43" t="str">
        <f>D9</f>
        <v xml:space="preserve">Adopted </v>
      </c>
      <c r="E87" s="212" t="str">
        <f>E9</f>
        <v xml:space="preserve">Actual </v>
      </c>
      <c r="F87" s="210" t="str">
        <f>F9</f>
        <v xml:space="preserve">Variance </v>
      </c>
      <c r="G87" s="43" t="str">
        <f t="shared" ref="G87:U87" si="80">D87</f>
        <v xml:space="preserve">Adopted </v>
      </c>
      <c r="H87" s="212" t="str">
        <f t="shared" si="80"/>
        <v xml:space="preserve">Actual </v>
      </c>
      <c r="I87" s="210" t="str">
        <f t="shared" si="80"/>
        <v xml:space="preserve">Variance </v>
      </c>
      <c r="J87" s="43" t="str">
        <f t="shared" si="80"/>
        <v xml:space="preserve">Adopted </v>
      </c>
      <c r="K87" s="212" t="str">
        <f t="shared" si="80"/>
        <v xml:space="preserve">Actual </v>
      </c>
      <c r="L87" s="210" t="str">
        <f t="shared" si="80"/>
        <v xml:space="preserve">Variance </v>
      </c>
      <c r="M87" s="43" t="str">
        <f t="shared" si="80"/>
        <v xml:space="preserve">Adopted </v>
      </c>
      <c r="N87" s="212" t="str">
        <f t="shared" si="80"/>
        <v xml:space="preserve">Actual </v>
      </c>
      <c r="O87" s="210" t="str">
        <f t="shared" si="80"/>
        <v xml:space="preserve">Variance </v>
      </c>
      <c r="P87" s="43" t="str">
        <f t="shared" si="80"/>
        <v xml:space="preserve">Adopted </v>
      </c>
      <c r="Q87" s="212" t="str">
        <f t="shared" si="80"/>
        <v xml:space="preserve">Actual </v>
      </c>
      <c r="R87" s="210" t="str">
        <f t="shared" si="80"/>
        <v xml:space="preserve">Variance </v>
      </c>
      <c r="S87" s="43" t="str">
        <f t="shared" si="80"/>
        <v xml:space="preserve">Adopted </v>
      </c>
      <c r="T87" s="212" t="str">
        <f t="shared" si="80"/>
        <v xml:space="preserve">Actual </v>
      </c>
      <c r="U87" s="210" t="str">
        <f t="shared" si="80"/>
        <v xml:space="preserve">Variance </v>
      </c>
    </row>
    <row r="88" spans="1:31" s="1" customFormat="1" ht="15.75" customHeight="1" x14ac:dyDescent="0.3">
      <c r="A88" s="15"/>
      <c r="B88" s="16"/>
      <c r="C88" s="16"/>
      <c r="D88" s="44" t="str">
        <f>D10</f>
        <v xml:space="preserve">Budget  </v>
      </c>
      <c r="E88" s="213"/>
      <c r="F88" s="211"/>
      <c r="G88" s="45" t="str">
        <f>D88</f>
        <v xml:space="preserve">Budget  </v>
      </c>
      <c r="H88" s="213"/>
      <c r="I88" s="211"/>
      <c r="J88" s="45" t="str">
        <f>G88</f>
        <v xml:space="preserve">Budget  </v>
      </c>
      <c r="K88" s="213"/>
      <c r="L88" s="211"/>
      <c r="M88" s="45" t="str">
        <f>J88</f>
        <v xml:space="preserve">Budget  </v>
      </c>
      <c r="N88" s="213"/>
      <c r="O88" s="211"/>
      <c r="P88" s="45" t="str">
        <f>M88</f>
        <v xml:space="preserve">Budget  </v>
      </c>
      <c r="Q88" s="213"/>
      <c r="R88" s="211"/>
      <c r="S88" s="45" t="str">
        <f>P88</f>
        <v xml:space="preserve">Budget  </v>
      </c>
      <c r="T88" s="213"/>
      <c r="U88" s="211"/>
    </row>
    <row r="89" spans="1:31" s="1" customFormat="1" ht="15" customHeight="1" x14ac:dyDescent="0.3">
      <c r="A89" s="15"/>
      <c r="B89" s="16"/>
      <c r="C89" s="16"/>
      <c r="D89" s="11"/>
      <c r="E89" s="46"/>
      <c r="F89" s="47"/>
      <c r="G89" s="11"/>
      <c r="H89" s="46"/>
      <c r="I89" s="47"/>
      <c r="J89" s="11"/>
      <c r="K89" s="46"/>
      <c r="L89" s="47"/>
      <c r="M89" s="11"/>
      <c r="N89" s="46"/>
      <c r="O89" s="47"/>
      <c r="P89" s="11"/>
      <c r="Q89" s="46"/>
      <c r="R89" s="47"/>
      <c r="S89" s="11"/>
      <c r="T89" s="46"/>
      <c r="U89" s="47"/>
    </row>
    <row r="90" spans="1:31" s="1" customFormat="1" ht="18" customHeight="1" x14ac:dyDescent="0.3">
      <c r="A90" s="15"/>
      <c r="B90" s="23" t="s">
        <v>1</v>
      </c>
      <c r="C90" s="16"/>
      <c r="D90" s="15"/>
      <c r="E90" s="48"/>
      <c r="F90" s="49"/>
      <c r="G90" s="15"/>
      <c r="H90" s="48"/>
      <c r="I90" s="49"/>
      <c r="J90" s="15"/>
      <c r="K90" s="48"/>
      <c r="L90" s="49"/>
      <c r="M90" s="15"/>
      <c r="N90" s="48"/>
      <c r="O90" s="49"/>
      <c r="P90" s="15"/>
      <c r="Q90" s="48"/>
      <c r="R90" s="49"/>
      <c r="S90" s="15"/>
      <c r="T90" s="48"/>
      <c r="U90" s="49"/>
    </row>
    <row r="91" spans="1:31" s="1" customFormat="1" ht="18" customHeight="1" x14ac:dyDescent="0.3">
      <c r="A91" s="15"/>
      <c r="B91" s="40" t="s">
        <v>2</v>
      </c>
      <c r="C91" s="16"/>
      <c r="D91" s="138">
        <v>140.25161266768058</v>
      </c>
      <c r="E91" s="139">
        <v>0</v>
      </c>
      <c r="F91" s="140">
        <v>-140.25161266768058</v>
      </c>
      <c r="G91" s="138">
        <v>65.287507609861521</v>
      </c>
      <c r="H91" s="139">
        <v>0</v>
      </c>
      <c r="I91" s="140">
        <v>-65.287507609861521</v>
      </c>
      <c r="J91" s="138">
        <v>0.50148922736132906</v>
      </c>
      <c r="K91" s="139">
        <v>0</v>
      </c>
      <c r="L91" s="140">
        <v>-0.50148922736132906</v>
      </c>
      <c r="M91" s="138">
        <v>0</v>
      </c>
      <c r="N91" s="139">
        <v>0</v>
      </c>
      <c r="O91" s="140">
        <v>0</v>
      </c>
      <c r="P91" s="138">
        <v>0</v>
      </c>
      <c r="Q91" s="139">
        <v>0</v>
      </c>
      <c r="R91" s="140">
        <v>0</v>
      </c>
      <c r="S91" s="138">
        <f>SUM(P91,M91,J91,G91,D91)</f>
        <v>206.04060950490344</v>
      </c>
      <c r="T91" s="139">
        <f>SUM(Q91,N91,K91,H91,E91)</f>
        <v>0</v>
      </c>
      <c r="U91" s="140">
        <f t="shared" ref="U91:U98" si="81">T91-S91</f>
        <v>-206.04060950490344</v>
      </c>
    </row>
    <row r="92" spans="1:31" s="1" customFormat="1" ht="18" customHeight="1" x14ac:dyDescent="0.3">
      <c r="A92" s="15"/>
      <c r="B92" s="40" t="s">
        <v>3</v>
      </c>
      <c r="C92" s="16"/>
      <c r="D92" s="138">
        <v>223.02820177010304</v>
      </c>
      <c r="E92" s="139">
        <v>212.479095</v>
      </c>
      <c r="F92" s="140">
        <v>-10.549106770103037</v>
      </c>
      <c r="G92" s="138">
        <v>39.357917959429948</v>
      </c>
      <c r="H92" s="139">
        <v>37.431604999999998</v>
      </c>
      <c r="I92" s="140">
        <v>-1.92631295942995</v>
      </c>
      <c r="J92" s="138">
        <v>0</v>
      </c>
      <c r="K92" s="139">
        <v>0</v>
      </c>
      <c r="L92" s="140">
        <v>0</v>
      </c>
      <c r="M92" s="138">
        <v>0</v>
      </c>
      <c r="N92" s="139">
        <v>0</v>
      </c>
      <c r="O92" s="140">
        <v>0</v>
      </c>
      <c r="P92" s="138">
        <v>0</v>
      </c>
      <c r="Q92" s="139">
        <v>0</v>
      </c>
      <c r="R92" s="140">
        <v>0</v>
      </c>
      <c r="S92" s="138">
        <f t="shared" ref="S92:S97" si="82">SUM(P92,M92,J92,G92,D92)</f>
        <v>262.38611972953299</v>
      </c>
      <c r="T92" s="139">
        <f t="shared" ref="T92:T97" si="83">SUM(Q92,N92,K92,H92,E92)</f>
        <v>249.91069999999999</v>
      </c>
      <c r="U92" s="140">
        <f t="shared" si="81"/>
        <v>-12.475419729533002</v>
      </c>
      <c r="V92" s="51"/>
      <c r="W92" s="51"/>
      <c r="X92" s="51"/>
      <c r="Y92" s="51"/>
      <c r="Z92" s="51"/>
      <c r="AA92" s="51"/>
      <c r="AB92" s="51"/>
      <c r="AC92" s="51"/>
      <c r="AD92" s="51"/>
      <c r="AE92" s="51"/>
    </row>
    <row r="93" spans="1:31" s="1" customFormat="1" ht="18" customHeight="1" x14ac:dyDescent="0.3">
      <c r="A93" s="15"/>
      <c r="B93" s="40" t="s">
        <v>65</v>
      </c>
      <c r="C93" s="16"/>
      <c r="D93" s="138">
        <v>0</v>
      </c>
      <c r="E93" s="139">
        <v>0</v>
      </c>
      <c r="F93" s="140">
        <v>0</v>
      </c>
      <c r="G93" s="138">
        <v>0</v>
      </c>
      <c r="H93" s="139">
        <v>0</v>
      </c>
      <c r="I93" s="140">
        <v>0</v>
      </c>
      <c r="J93" s="138">
        <v>0</v>
      </c>
      <c r="K93" s="139">
        <v>0</v>
      </c>
      <c r="L93" s="140">
        <v>0</v>
      </c>
      <c r="M93" s="138">
        <v>0</v>
      </c>
      <c r="N93" s="139">
        <v>0</v>
      </c>
      <c r="O93" s="140">
        <v>0</v>
      </c>
      <c r="P93" s="138">
        <v>130.69341965732312</v>
      </c>
      <c r="Q93" s="139">
        <v>139.01829214000003</v>
      </c>
      <c r="R93" s="140">
        <v>8.3248724826769092</v>
      </c>
      <c r="S93" s="138">
        <f t="shared" si="82"/>
        <v>130.69341965732312</v>
      </c>
      <c r="T93" s="139">
        <f t="shared" si="83"/>
        <v>139.01829214000003</v>
      </c>
      <c r="U93" s="140">
        <f t="shared" si="81"/>
        <v>8.3248724826769092</v>
      </c>
      <c r="V93" s="51"/>
      <c r="W93" s="51"/>
      <c r="X93" s="51"/>
      <c r="Y93" s="51"/>
      <c r="Z93" s="51"/>
      <c r="AA93" s="51"/>
      <c r="AB93" s="51"/>
      <c r="AC93" s="51"/>
      <c r="AD93" s="51"/>
      <c r="AE93" s="51"/>
    </row>
    <row r="94" spans="1:31" s="1" customFormat="1" ht="18" customHeight="1" x14ac:dyDescent="0.3">
      <c r="A94" s="15"/>
      <c r="B94" s="40" t="s">
        <v>66</v>
      </c>
      <c r="C94" s="16"/>
      <c r="D94" s="138">
        <v>0</v>
      </c>
      <c r="E94" s="139">
        <v>0</v>
      </c>
      <c r="F94" s="140">
        <v>0</v>
      </c>
      <c r="G94" s="138">
        <v>0</v>
      </c>
      <c r="H94" s="139">
        <v>0</v>
      </c>
      <c r="I94" s="140">
        <v>0</v>
      </c>
      <c r="J94" s="138">
        <v>0</v>
      </c>
      <c r="K94" s="139">
        <v>0</v>
      </c>
      <c r="L94" s="140">
        <v>0</v>
      </c>
      <c r="M94" s="138">
        <v>0</v>
      </c>
      <c r="N94" s="139">
        <v>0</v>
      </c>
      <c r="O94" s="140">
        <v>0</v>
      </c>
      <c r="P94" s="138">
        <v>50.856492177071601</v>
      </c>
      <c r="Q94" s="139">
        <v>59.786709979999998</v>
      </c>
      <c r="R94" s="140">
        <v>8.9302178029283965</v>
      </c>
      <c r="S94" s="138">
        <f t="shared" si="82"/>
        <v>50.856492177071601</v>
      </c>
      <c r="T94" s="139">
        <f t="shared" si="83"/>
        <v>59.786709979999998</v>
      </c>
      <c r="U94" s="140">
        <f t="shared" si="81"/>
        <v>8.9302178029283965</v>
      </c>
      <c r="V94" s="51"/>
      <c r="W94" s="51"/>
      <c r="X94" s="51"/>
      <c r="Y94" s="51"/>
      <c r="Z94" s="51"/>
      <c r="AA94" s="51"/>
      <c r="AB94" s="51"/>
      <c r="AC94" s="51"/>
      <c r="AD94" s="51"/>
      <c r="AE94" s="51"/>
    </row>
    <row r="95" spans="1:31" s="1" customFormat="1" ht="18" customHeight="1" x14ac:dyDescent="0.3">
      <c r="A95" s="15"/>
      <c r="B95" s="40" t="s">
        <v>6</v>
      </c>
      <c r="C95" s="16"/>
      <c r="D95" s="138">
        <v>0</v>
      </c>
      <c r="E95" s="139">
        <v>0</v>
      </c>
      <c r="F95" s="140">
        <v>0</v>
      </c>
      <c r="G95" s="138">
        <v>0</v>
      </c>
      <c r="H95" s="139">
        <v>0</v>
      </c>
      <c r="I95" s="140">
        <v>0</v>
      </c>
      <c r="J95" s="138">
        <v>0</v>
      </c>
      <c r="K95" s="139">
        <v>0</v>
      </c>
      <c r="L95" s="140">
        <v>0</v>
      </c>
      <c r="M95" s="138">
        <v>0</v>
      </c>
      <c r="N95" s="139">
        <v>0</v>
      </c>
      <c r="O95" s="140">
        <v>0</v>
      </c>
      <c r="P95" s="138">
        <v>0</v>
      </c>
      <c r="Q95" s="139">
        <v>0</v>
      </c>
      <c r="R95" s="140">
        <v>0</v>
      </c>
      <c r="S95" s="138">
        <f t="shared" si="82"/>
        <v>0</v>
      </c>
      <c r="T95" s="139">
        <f t="shared" si="83"/>
        <v>0</v>
      </c>
      <c r="U95" s="140">
        <f t="shared" si="81"/>
        <v>0</v>
      </c>
      <c r="V95" s="51"/>
      <c r="W95" s="51"/>
      <c r="X95" s="51"/>
      <c r="Y95" s="51"/>
      <c r="Z95" s="51"/>
      <c r="AA95" s="51"/>
      <c r="AB95" s="51"/>
      <c r="AC95" s="51"/>
      <c r="AD95" s="51"/>
      <c r="AE95" s="51"/>
    </row>
    <row r="96" spans="1:31" s="1" customFormat="1" ht="18" customHeight="1" x14ac:dyDescent="0.3">
      <c r="A96" s="15"/>
      <c r="B96" s="40" t="s">
        <v>7</v>
      </c>
      <c r="C96" s="16"/>
      <c r="D96" s="138">
        <v>295.87411227981846</v>
      </c>
      <c r="E96" s="139">
        <v>220.29751530000001</v>
      </c>
      <c r="F96" s="140">
        <v>-75.576596979818447</v>
      </c>
      <c r="G96" s="138">
        <v>0</v>
      </c>
      <c r="H96" s="139">
        <v>0</v>
      </c>
      <c r="I96" s="140">
        <v>0</v>
      </c>
      <c r="J96" s="138">
        <v>0</v>
      </c>
      <c r="K96" s="139">
        <v>0</v>
      </c>
      <c r="L96" s="140">
        <v>0</v>
      </c>
      <c r="M96" s="138">
        <v>0</v>
      </c>
      <c r="N96" s="139">
        <v>0</v>
      </c>
      <c r="O96" s="140">
        <v>0</v>
      </c>
      <c r="P96" s="138">
        <v>0</v>
      </c>
      <c r="Q96" s="139">
        <v>0</v>
      </c>
      <c r="R96" s="140">
        <v>0</v>
      </c>
      <c r="S96" s="138">
        <f t="shared" si="82"/>
        <v>295.87411227981846</v>
      </c>
      <c r="T96" s="139">
        <f t="shared" si="83"/>
        <v>220.29751530000001</v>
      </c>
      <c r="U96" s="140">
        <f t="shared" si="81"/>
        <v>-75.576596979818447</v>
      </c>
      <c r="V96" s="51"/>
      <c r="W96" s="51"/>
      <c r="X96" s="51"/>
      <c r="Y96" s="51"/>
      <c r="Z96" s="51"/>
      <c r="AA96" s="51"/>
      <c r="AB96" s="51"/>
      <c r="AC96" s="51"/>
      <c r="AD96" s="51"/>
      <c r="AE96" s="51"/>
    </row>
    <row r="97" spans="1:31" s="1" customFormat="1" ht="18" customHeight="1" x14ac:dyDescent="0.3">
      <c r="A97" s="15"/>
      <c r="B97" s="40" t="s">
        <v>8</v>
      </c>
      <c r="C97" s="16"/>
      <c r="D97" s="138">
        <v>0.32825000000000004</v>
      </c>
      <c r="E97" s="139">
        <v>0.34949999999999998</v>
      </c>
      <c r="F97" s="140">
        <v>2.1249999999999936E-2</v>
      </c>
      <c r="G97" s="138">
        <v>0.22725000000000001</v>
      </c>
      <c r="H97" s="139">
        <v>-0.1545</v>
      </c>
      <c r="I97" s="140">
        <v>-0.38175000000000003</v>
      </c>
      <c r="J97" s="138">
        <v>0</v>
      </c>
      <c r="K97" s="139">
        <v>0</v>
      </c>
      <c r="L97" s="140">
        <v>0</v>
      </c>
      <c r="M97" s="138">
        <v>0</v>
      </c>
      <c r="N97" s="139">
        <v>0</v>
      </c>
      <c r="O97" s="140">
        <v>0</v>
      </c>
      <c r="P97" s="138">
        <v>0</v>
      </c>
      <c r="Q97" s="139">
        <v>0</v>
      </c>
      <c r="R97" s="140">
        <v>0</v>
      </c>
      <c r="S97" s="138">
        <f t="shared" si="82"/>
        <v>0.5555000000000001</v>
      </c>
      <c r="T97" s="139">
        <f t="shared" si="83"/>
        <v>0.19499999999999998</v>
      </c>
      <c r="U97" s="140">
        <f t="shared" si="81"/>
        <v>-0.36050000000000015</v>
      </c>
      <c r="V97" s="51"/>
      <c r="W97" s="51"/>
      <c r="X97" s="51"/>
      <c r="Y97" s="51"/>
      <c r="Z97" s="51"/>
      <c r="AA97" s="51"/>
      <c r="AB97" s="51"/>
      <c r="AC97" s="51"/>
      <c r="AD97" s="51"/>
      <c r="AE97" s="51"/>
    </row>
    <row r="98" spans="1:31" s="54" customFormat="1" ht="18" customHeight="1" x14ac:dyDescent="0.3">
      <c r="A98" s="52"/>
      <c r="B98" s="16"/>
      <c r="C98" s="53"/>
      <c r="D98" s="151">
        <f>SUM(D91:D97)</f>
        <v>659.4821767176021</v>
      </c>
      <c r="E98" s="152">
        <f>SUM(E91:E97)</f>
        <v>433.12611029999999</v>
      </c>
      <c r="F98" s="153">
        <f t="shared" ref="F98" si="84">E98-D98</f>
        <v>-226.35606641760211</v>
      </c>
      <c r="G98" s="151">
        <f>SUM(G91:G97)</f>
        <v>104.87267556929146</v>
      </c>
      <c r="H98" s="152">
        <f>SUM(H91:H97)</f>
        <v>37.277104999999999</v>
      </c>
      <c r="I98" s="153">
        <f t="shared" ref="I98" si="85">H98-G98</f>
        <v>-67.595570569291453</v>
      </c>
      <c r="J98" s="151">
        <f>SUM(J91:J97)</f>
        <v>0.50148922736132906</v>
      </c>
      <c r="K98" s="152">
        <f>SUM(K91:K97)</f>
        <v>0</v>
      </c>
      <c r="L98" s="153">
        <f t="shared" ref="L98" si="86">K98-J98</f>
        <v>-0.50148922736132906</v>
      </c>
      <c r="M98" s="151">
        <f>SUM(M91:M97)</f>
        <v>0</v>
      </c>
      <c r="N98" s="152">
        <f>SUM(N91:N97)</f>
        <v>0</v>
      </c>
      <c r="O98" s="153">
        <f t="shared" ref="O98" si="87">N98-M98</f>
        <v>0</v>
      </c>
      <c r="P98" s="151">
        <f>SUM(P91:P97)</f>
        <v>181.54991183439472</v>
      </c>
      <c r="Q98" s="152">
        <f>SUM(Q91:Q97)</f>
        <v>198.80500212000004</v>
      </c>
      <c r="R98" s="153">
        <f t="shared" ref="R98" si="88">Q98-P98</f>
        <v>17.25509028560532</v>
      </c>
      <c r="S98" s="151">
        <f>SUM(S91:S97)</f>
        <v>946.40625334864956</v>
      </c>
      <c r="T98" s="152">
        <f>SUM(T91:T97)</f>
        <v>669.2082174200001</v>
      </c>
      <c r="U98" s="153">
        <f t="shared" si="81"/>
        <v>-277.19803592864946</v>
      </c>
      <c r="V98" s="54">
        <f>SUM(D98:U98)</f>
        <v>2676.8328696800004</v>
      </c>
    </row>
    <row r="99" spans="1:31" s="54" customFormat="1" ht="15" customHeight="1" x14ac:dyDescent="0.3">
      <c r="A99" s="52"/>
      <c r="B99" s="16"/>
      <c r="C99" s="53"/>
      <c r="D99" s="52"/>
      <c r="E99" s="55"/>
      <c r="F99" s="56"/>
      <c r="G99" s="52"/>
      <c r="H99" s="55"/>
      <c r="I99" s="56"/>
      <c r="J99" s="52"/>
      <c r="K99" s="55"/>
      <c r="L99" s="56"/>
      <c r="M99" s="52"/>
      <c r="N99" s="55"/>
      <c r="O99" s="56"/>
      <c r="P99" s="52"/>
      <c r="Q99" s="55"/>
      <c r="R99" s="56"/>
      <c r="S99" s="52"/>
      <c r="T99" s="55"/>
      <c r="U99" s="56"/>
    </row>
    <row r="100" spans="1:31" s="54" customFormat="1" ht="18" customHeight="1" x14ac:dyDescent="0.3">
      <c r="A100" s="52"/>
      <c r="B100" s="23" t="s">
        <v>11</v>
      </c>
      <c r="C100" s="53"/>
      <c r="D100" s="52"/>
      <c r="E100" s="55"/>
      <c r="F100" s="56"/>
      <c r="G100" s="52"/>
      <c r="H100" s="55"/>
      <c r="I100" s="56"/>
      <c r="J100" s="52"/>
      <c r="K100" s="55"/>
      <c r="L100" s="56"/>
      <c r="M100" s="52"/>
      <c r="N100" s="55"/>
      <c r="O100" s="56"/>
      <c r="P100" s="52"/>
      <c r="Q100" s="55"/>
      <c r="R100" s="56"/>
      <c r="S100" s="52"/>
      <c r="T100" s="55"/>
      <c r="U100" s="56"/>
    </row>
    <row r="101" spans="1:31" s="54" customFormat="1" ht="18" customHeight="1" x14ac:dyDescent="0.3">
      <c r="A101" s="52"/>
      <c r="B101" s="40" t="s">
        <v>12</v>
      </c>
      <c r="C101" s="53"/>
      <c r="D101" s="138">
        <v>343.20283990053167</v>
      </c>
      <c r="E101" s="139">
        <v>357.90368451000001</v>
      </c>
      <c r="F101" s="140">
        <v>14.700844609468334</v>
      </c>
      <c r="G101" s="138">
        <v>364.69595695154732</v>
      </c>
      <c r="H101" s="139">
        <v>302.80092044999998</v>
      </c>
      <c r="I101" s="140">
        <v>-61.895036501547338</v>
      </c>
      <c r="J101" s="138">
        <v>0</v>
      </c>
      <c r="K101" s="139">
        <v>0</v>
      </c>
      <c r="L101" s="140">
        <v>0</v>
      </c>
      <c r="M101" s="138">
        <v>0</v>
      </c>
      <c r="N101" s="139">
        <v>0</v>
      </c>
      <c r="O101" s="140">
        <v>0</v>
      </c>
      <c r="P101" s="138">
        <v>0</v>
      </c>
      <c r="Q101" s="139">
        <v>0</v>
      </c>
      <c r="R101" s="140">
        <v>0</v>
      </c>
      <c r="S101" s="138">
        <f t="shared" ref="S101:S103" si="89">SUM(P101,M101,J101,G101,D101)</f>
        <v>707.89879685207893</v>
      </c>
      <c r="T101" s="139">
        <f t="shared" ref="T101:T103" si="90">SUM(Q101,N101,K101,H101,E101)</f>
        <v>660.70460495999998</v>
      </c>
      <c r="U101" s="140">
        <f t="shared" ref="U101:U104" si="91">T101-S101</f>
        <v>-47.194191892078948</v>
      </c>
    </row>
    <row r="102" spans="1:31" s="54" customFormat="1" ht="18" customHeight="1" x14ac:dyDescent="0.3">
      <c r="A102" s="52"/>
      <c r="B102" s="40" t="s">
        <v>13</v>
      </c>
      <c r="C102" s="53"/>
      <c r="D102" s="138">
        <v>34.195</v>
      </c>
      <c r="E102" s="139">
        <v>0</v>
      </c>
      <c r="F102" s="140">
        <v>-34.195</v>
      </c>
      <c r="G102" s="138">
        <v>14.654999999999999</v>
      </c>
      <c r="H102" s="139">
        <v>0</v>
      </c>
      <c r="I102" s="140">
        <v>-14.654999999999999</v>
      </c>
      <c r="J102" s="138">
        <v>0</v>
      </c>
      <c r="K102" s="139">
        <v>0</v>
      </c>
      <c r="L102" s="140">
        <v>0</v>
      </c>
      <c r="M102" s="138">
        <v>0</v>
      </c>
      <c r="N102" s="139">
        <v>0</v>
      </c>
      <c r="O102" s="140">
        <v>0</v>
      </c>
      <c r="P102" s="138">
        <v>0</v>
      </c>
      <c r="Q102" s="139">
        <v>0</v>
      </c>
      <c r="R102" s="140">
        <v>0</v>
      </c>
      <c r="S102" s="138">
        <f t="shared" si="89"/>
        <v>48.85</v>
      </c>
      <c r="T102" s="139">
        <f t="shared" si="90"/>
        <v>0</v>
      </c>
      <c r="U102" s="140">
        <f t="shared" si="91"/>
        <v>-48.85</v>
      </c>
    </row>
    <row r="103" spans="1:31" s="54" customFormat="1" ht="18" customHeight="1" x14ac:dyDescent="0.3">
      <c r="A103" s="52"/>
      <c r="B103" s="40" t="s">
        <v>14</v>
      </c>
      <c r="C103" s="53"/>
      <c r="D103" s="138">
        <v>55.680618997529926</v>
      </c>
      <c r="E103" s="139">
        <v>50.399696470000002</v>
      </c>
      <c r="F103" s="140">
        <v>-5.2809225275299241</v>
      </c>
      <c r="G103" s="138">
        <v>23.863122427512828</v>
      </c>
      <c r="H103" s="139">
        <v>21.599869909999999</v>
      </c>
      <c r="I103" s="140">
        <v>-2.2632525175128286</v>
      </c>
      <c r="J103" s="138">
        <v>0</v>
      </c>
      <c r="K103" s="139">
        <v>0</v>
      </c>
      <c r="L103" s="140">
        <v>0</v>
      </c>
      <c r="M103" s="138">
        <v>0</v>
      </c>
      <c r="N103" s="139">
        <v>0</v>
      </c>
      <c r="O103" s="140">
        <v>0</v>
      </c>
      <c r="P103" s="138">
        <v>0</v>
      </c>
      <c r="Q103" s="139">
        <v>0</v>
      </c>
      <c r="R103" s="140">
        <v>0</v>
      </c>
      <c r="S103" s="138">
        <f t="shared" si="89"/>
        <v>79.543741425042754</v>
      </c>
      <c r="T103" s="139">
        <f t="shared" si="90"/>
        <v>71.999566380000005</v>
      </c>
      <c r="U103" s="140">
        <f t="shared" si="91"/>
        <v>-7.5441750450427492</v>
      </c>
    </row>
    <row r="104" spans="1:31" s="54" customFormat="1" ht="18" customHeight="1" x14ac:dyDescent="0.3">
      <c r="A104" s="52"/>
      <c r="B104" s="16"/>
      <c r="C104" s="53"/>
      <c r="D104" s="151">
        <f>SUM(D101:D103)</f>
        <v>433.07845889806157</v>
      </c>
      <c r="E104" s="152">
        <f>SUM(E101:E103)</f>
        <v>408.30338097999999</v>
      </c>
      <c r="F104" s="153">
        <f t="shared" ref="F104" si="92">E104-D104</f>
        <v>-24.775077918061584</v>
      </c>
      <c r="G104" s="151">
        <f>SUM(G101:G103)</f>
        <v>403.21407937906014</v>
      </c>
      <c r="H104" s="152">
        <f>SUM(H101:H103)</f>
        <v>324.40079035999997</v>
      </c>
      <c r="I104" s="153">
        <f t="shared" ref="I104" si="93">H104-G104</f>
        <v>-78.813289019060164</v>
      </c>
      <c r="J104" s="151">
        <f>SUM(J101:J103)</f>
        <v>0</v>
      </c>
      <c r="K104" s="152">
        <f>SUM(K101:K103)</f>
        <v>0</v>
      </c>
      <c r="L104" s="153">
        <f t="shared" ref="L104" si="94">K104-J104</f>
        <v>0</v>
      </c>
      <c r="M104" s="151">
        <f>SUM(M101:M103)</f>
        <v>0</v>
      </c>
      <c r="N104" s="152">
        <f>SUM(N101:N103)</f>
        <v>0</v>
      </c>
      <c r="O104" s="153">
        <f t="shared" ref="O104" si="95">N104-M104</f>
        <v>0</v>
      </c>
      <c r="P104" s="151">
        <f>SUM(P101:P103)</f>
        <v>0</v>
      </c>
      <c r="Q104" s="152">
        <f>SUM(Q101:Q103)</f>
        <v>0</v>
      </c>
      <c r="R104" s="153">
        <f t="shared" ref="R104" si="96">Q104-P104</f>
        <v>0</v>
      </c>
      <c r="S104" s="151">
        <f>SUM(S101:S103)</f>
        <v>836.29253827712171</v>
      </c>
      <c r="T104" s="152">
        <f>SUM(T101:T103)</f>
        <v>732.70417134000002</v>
      </c>
      <c r="U104" s="153">
        <f t="shared" si="91"/>
        <v>-103.58836693712169</v>
      </c>
      <c r="V104" s="54">
        <f>SUM(D104:U104)</f>
        <v>2930.8166853599996</v>
      </c>
    </row>
    <row r="105" spans="1:31" s="54" customFormat="1" ht="15" customHeight="1" x14ac:dyDescent="0.3">
      <c r="A105" s="52"/>
      <c r="B105" s="16"/>
      <c r="C105" s="53"/>
      <c r="D105" s="57"/>
      <c r="E105" s="58"/>
      <c r="F105" s="50"/>
      <c r="G105" s="57"/>
      <c r="H105" s="58"/>
      <c r="I105" s="50"/>
      <c r="J105" s="57"/>
      <c r="K105" s="58"/>
      <c r="L105" s="50"/>
      <c r="M105" s="57"/>
      <c r="N105" s="58"/>
      <c r="O105" s="50"/>
      <c r="P105" s="57"/>
      <c r="Q105" s="58"/>
      <c r="R105" s="50"/>
      <c r="S105" s="57"/>
      <c r="T105" s="58"/>
      <c r="U105" s="50"/>
    </row>
    <row r="106" spans="1:31" s="54" customFormat="1" ht="18" customHeight="1" x14ac:dyDescent="0.3">
      <c r="A106" s="52"/>
      <c r="B106" s="23" t="s">
        <v>15</v>
      </c>
      <c r="C106" s="53"/>
      <c r="D106" s="57"/>
      <c r="E106" s="58"/>
      <c r="F106" s="50"/>
      <c r="G106" s="57"/>
      <c r="H106" s="58"/>
      <c r="I106" s="50"/>
      <c r="J106" s="57"/>
      <c r="K106" s="58"/>
      <c r="L106" s="50"/>
      <c r="M106" s="57"/>
      <c r="N106" s="58"/>
      <c r="O106" s="50"/>
      <c r="P106" s="57"/>
      <c r="Q106" s="58"/>
      <c r="R106" s="50"/>
      <c r="S106" s="57"/>
      <c r="T106" s="58"/>
      <c r="U106" s="50"/>
    </row>
    <row r="107" spans="1:31" s="54" customFormat="1" ht="18" customHeight="1" x14ac:dyDescent="0.3">
      <c r="A107" s="52"/>
      <c r="B107" s="41" t="s">
        <v>20</v>
      </c>
      <c r="C107" s="53"/>
      <c r="D107" s="52"/>
      <c r="E107" s="55"/>
      <c r="F107" s="56"/>
      <c r="G107" s="52"/>
      <c r="H107" s="55"/>
      <c r="I107" s="56"/>
      <c r="J107" s="52"/>
      <c r="K107" s="55"/>
      <c r="L107" s="56"/>
      <c r="M107" s="52"/>
      <c r="N107" s="55"/>
      <c r="O107" s="56"/>
      <c r="P107" s="52"/>
      <c r="Q107" s="55"/>
      <c r="R107" s="56"/>
      <c r="S107" s="52"/>
      <c r="T107" s="55"/>
      <c r="U107" s="56"/>
    </row>
    <row r="108" spans="1:31" s="54" customFormat="1" ht="18" hidden="1" customHeight="1" x14ac:dyDescent="0.3">
      <c r="A108" s="52"/>
      <c r="B108" s="28" t="s">
        <v>71</v>
      </c>
      <c r="C108" s="85"/>
      <c r="D108" s="60">
        <v>0</v>
      </c>
      <c r="E108" s="61">
        <v>0</v>
      </c>
      <c r="F108" s="62">
        <v>0</v>
      </c>
      <c r="G108" s="60">
        <v>0</v>
      </c>
      <c r="H108" s="61">
        <v>0</v>
      </c>
      <c r="I108" s="62">
        <v>0</v>
      </c>
      <c r="J108" s="60">
        <v>0</v>
      </c>
      <c r="K108" s="61">
        <v>0</v>
      </c>
      <c r="L108" s="62">
        <v>0</v>
      </c>
      <c r="M108" s="60">
        <v>0</v>
      </c>
      <c r="N108" s="61">
        <v>0</v>
      </c>
      <c r="O108" s="62">
        <v>0</v>
      </c>
      <c r="P108" s="60">
        <v>0</v>
      </c>
      <c r="Q108" s="61">
        <v>0</v>
      </c>
      <c r="R108" s="62">
        <v>0</v>
      </c>
      <c r="S108" s="60">
        <f t="shared" ref="S108:S109" si="97">SUM(P108,M108,J108,G108,D108)</f>
        <v>0</v>
      </c>
      <c r="T108" s="61">
        <f t="shared" ref="T108:T109" si="98">SUM(Q108,N108,K108,H108,E108)</f>
        <v>0</v>
      </c>
      <c r="U108" s="62">
        <f t="shared" ref="U108:U115" si="99">T108-S108</f>
        <v>0</v>
      </c>
    </row>
    <row r="109" spans="1:31" s="54" customFormat="1" ht="18" hidden="1" customHeight="1" x14ac:dyDescent="0.3">
      <c r="A109" s="52"/>
      <c r="B109" s="28" t="s">
        <v>72</v>
      </c>
      <c r="C109" s="85"/>
      <c r="D109" s="60">
        <v>0</v>
      </c>
      <c r="E109" s="61">
        <v>0</v>
      </c>
      <c r="F109" s="62">
        <v>0</v>
      </c>
      <c r="G109" s="60">
        <v>0</v>
      </c>
      <c r="H109" s="61">
        <v>0</v>
      </c>
      <c r="I109" s="62">
        <v>0</v>
      </c>
      <c r="J109" s="60">
        <v>0</v>
      </c>
      <c r="K109" s="61">
        <v>0</v>
      </c>
      <c r="L109" s="62">
        <v>0</v>
      </c>
      <c r="M109" s="60">
        <v>0</v>
      </c>
      <c r="N109" s="61">
        <v>0</v>
      </c>
      <c r="O109" s="62">
        <v>0</v>
      </c>
      <c r="P109" s="60">
        <v>0</v>
      </c>
      <c r="Q109" s="61">
        <v>0</v>
      </c>
      <c r="R109" s="62">
        <v>0</v>
      </c>
      <c r="S109" s="60">
        <f t="shared" si="97"/>
        <v>0</v>
      </c>
      <c r="T109" s="61">
        <f t="shared" si="98"/>
        <v>0</v>
      </c>
      <c r="U109" s="62">
        <f t="shared" si="99"/>
        <v>0</v>
      </c>
    </row>
    <row r="110" spans="1:31" s="54" customFormat="1" ht="18" customHeight="1" x14ac:dyDescent="0.3">
      <c r="A110" s="52"/>
      <c r="B110" s="25" t="s">
        <v>73</v>
      </c>
      <c r="C110" s="53"/>
      <c r="D110" s="141">
        <v>188.125</v>
      </c>
      <c r="E110" s="142">
        <v>157.78958845000002</v>
      </c>
      <c r="F110" s="140">
        <v>-30.335411549999975</v>
      </c>
      <c r="G110" s="141">
        <v>0</v>
      </c>
      <c r="H110" s="142">
        <v>0</v>
      </c>
      <c r="I110" s="140">
        <v>0</v>
      </c>
      <c r="J110" s="141">
        <v>0</v>
      </c>
      <c r="K110" s="142">
        <v>0</v>
      </c>
      <c r="L110" s="140">
        <v>0</v>
      </c>
      <c r="M110" s="141">
        <v>0</v>
      </c>
      <c r="N110" s="142">
        <v>0</v>
      </c>
      <c r="O110" s="140">
        <v>0</v>
      </c>
      <c r="P110" s="141">
        <v>0</v>
      </c>
      <c r="Q110" s="142">
        <v>0</v>
      </c>
      <c r="R110" s="140">
        <v>0</v>
      </c>
      <c r="S110" s="141">
        <f>SUM(S111:S115)</f>
        <v>188.125</v>
      </c>
      <c r="T110" s="142">
        <f>SUM(T111:T115)</f>
        <v>157.78958845000002</v>
      </c>
      <c r="U110" s="140">
        <f t="shared" si="99"/>
        <v>-30.335411549999975</v>
      </c>
    </row>
    <row r="111" spans="1:31" s="65" customFormat="1" ht="18" customHeight="1" x14ac:dyDescent="0.3">
      <c r="A111" s="63"/>
      <c r="B111" s="42" t="s">
        <v>21</v>
      </c>
      <c r="C111" s="64"/>
      <c r="D111" s="143">
        <v>188.125</v>
      </c>
      <c r="E111" s="144">
        <v>157.78958845000002</v>
      </c>
      <c r="F111" s="145">
        <v>-30.335411549999975</v>
      </c>
      <c r="G111" s="143">
        <v>0</v>
      </c>
      <c r="H111" s="144">
        <v>0</v>
      </c>
      <c r="I111" s="145">
        <v>0</v>
      </c>
      <c r="J111" s="143">
        <v>0</v>
      </c>
      <c r="K111" s="144">
        <v>0</v>
      </c>
      <c r="L111" s="145">
        <v>0</v>
      </c>
      <c r="M111" s="143">
        <v>0</v>
      </c>
      <c r="N111" s="144">
        <v>0</v>
      </c>
      <c r="O111" s="145">
        <v>0</v>
      </c>
      <c r="P111" s="143">
        <v>0</v>
      </c>
      <c r="Q111" s="144">
        <v>0</v>
      </c>
      <c r="R111" s="145">
        <v>0</v>
      </c>
      <c r="S111" s="143">
        <f t="shared" ref="S111:S115" si="100">SUM(P111,M111,J111,G111,D111)</f>
        <v>188.125</v>
      </c>
      <c r="T111" s="144">
        <f t="shared" ref="T111:T115" si="101">SUM(Q111,N111,K111,H111,E111)</f>
        <v>157.78958845000002</v>
      </c>
      <c r="U111" s="145">
        <f t="shared" si="99"/>
        <v>-30.335411549999975</v>
      </c>
    </row>
    <row r="112" spans="1:31" s="65" customFormat="1" ht="18" customHeight="1" x14ac:dyDescent="0.3">
      <c r="A112" s="63"/>
      <c r="B112" s="42" t="s">
        <v>22</v>
      </c>
      <c r="C112" s="64"/>
      <c r="D112" s="143">
        <v>0</v>
      </c>
      <c r="E112" s="144">
        <v>0</v>
      </c>
      <c r="F112" s="145">
        <v>0</v>
      </c>
      <c r="G112" s="143">
        <v>0</v>
      </c>
      <c r="H112" s="144">
        <v>0</v>
      </c>
      <c r="I112" s="145">
        <v>0</v>
      </c>
      <c r="J112" s="143">
        <v>0</v>
      </c>
      <c r="K112" s="144">
        <v>0</v>
      </c>
      <c r="L112" s="145">
        <v>0</v>
      </c>
      <c r="M112" s="143">
        <v>0</v>
      </c>
      <c r="N112" s="144">
        <v>0</v>
      </c>
      <c r="O112" s="145">
        <v>0</v>
      </c>
      <c r="P112" s="143">
        <v>0</v>
      </c>
      <c r="Q112" s="144">
        <v>0</v>
      </c>
      <c r="R112" s="145">
        <v>0</v>
      </c>
      <c r="S112" s="143">
        <f t="shared" si="100"/>
        <v>0</v>
      </c>
      <c r="T112" s="144">
        <f t="shared" si="101"/>
        <v>0</v>
      </c>
      <c r="U112" s="145">
        <f t="shared" si="99"/>
        <v>0</v>
      </c>
    </row>
    <row r="113" spans="1:21" s="65" customFormat="1" ht="18" customHeight="1" x14ac:dyDescent="0.3">
      <c r="A113" s="63"/>
      <c r="B113" s="42" t="s">
        <v>23</v>
      </c>
      <c r="C113" s="64"/>
      <c r="D113" s="143">
        <v>0</v>
      </c>
      <c r="E113" s="144">
        <v>0</v>
      </c>
      <c r="F113" s="145">
        <v>0</v>
      </c>
      <c r="G113" s="143">
        <v>0</v>
      </c>
      <c r="H113" s="144">
        <v>0</v>
      </c>
      <c r="I113" s="145">
        <v>0</v>
      </c>
      <c r="J113" s="143">
        <v>0</v>
      </c>
      <c r="K113" s="144">
        <v>0</v>
      </c>
      <c r="L113" s="145">
        <v>0</v>
      </c>
      <c r="M113" s="143">
        <v>0</v>
      </c>
      <c r="N113" s="144">
        <v>0</v>
      </c>
      <c r="O113" s="145">
        <v>0</v>
      </c>
      <c r="P113" s="143">
        <v>0</v>
      </c>
      <c r="Q113" s="144">
        <v>0</v>
      </c>
      <c r="R113" s="145">
        <v>0</v>
      </c>
      <c r="S113" s="143">
        <f t="shared" si="100"/>
        <v>0</v>
      </c>
      <c r="T113" s="144">
        <f t="shared" si="101"/>
        <v>0</v>
      </c>
      <c r="U113" s="145">
        <f t="shared" si="99"/>
        <v>0</v>
      </c>
    </row>
    <row r="114" spans="1:21" s="65" customFormat="1" ht="18" customHeight="1" x14ac:dyDescent="0.3">
      <c r="A114" s="63"/>
      <c r="B114" s="42" t="s">
        <v>24</v>
      </c>
      <c r="C114" s="64"/>
      <c r="D114" s="143">
        <v>0</v>
      </c>
      <c r="E114" s="144">
        <v>0</v>
      </c>
      <c r="F114" s="145">
        <v>0</v>
      </c>
      <c r="G114" s="143">
        <v>0</v>
      </c>
      <c r="H114" s="144">
        <v>0</v>
      </c>
      <c r="I114" s="145">
        <v>0</v>
      </c>
      <c r="J114" s="143">
        <v>0</v>
      </c>
      <c r="K114" s="144">
        <v>0</v>
      </c>
      <c r="L114" s="145">
        <v>0</v>
      </c>
      <c r="M114" s="143">
        <v>0</v>
      </c>
      <c r="N114" s="144">
        <v>0</v>
      </c>
      <c r="O114" s="145">
        <v>0</v>
      </c>
      <c r="P114" s="143">
        <v>0</v>
      </c>
      <c r="Q114" s="144">
        <v>0</v>
      </c>
      <c r="R114" s="145">
        <v>0</v>
      </c>
      <c r="S114" s="143">
        <f t="shared" si="100"/>
        <v>0</v>
      </c>
      <c r="T114" s="144">
        <f t="shared" si="101"/>
        <v>0</v>
      </c>
      <c r="U114" s="145">
        <f t="shared" si="99"/>
        <v>0</v>
      </c>
    </row>
    <row r="115" spans="1:21" s="65" customFormat="1" ht="18" customHeight="1" x14ac:dyDescent="0.3">
      <c r="A115" s="63"/>
      <c r="B115" s="42" t="s">
        <v>25</v>
      </c>
      <c r="C115" s="64"/>
      <c r="D115" s="143">
        <v>0</v>
      </c>
      <c r="E115" s="144">
        <v>0</v>
      </c>
      <c r="F115" s="145">
        <v>0</v>
      </c>
      <c r="G115" s="143">
        <v>0</v>
      </c>
      <c r="H115" s="144">
        <v>0</v>
      </c>
      <c r="I115" s="145">
        <v>0</v>
      </c>
      <c r="J115" s="143">
        <v>0</v>
      </c>
      <c r="K115" s="144">
        <v>0</v>
      </c>
      <c r="L115" s="145">
        <v>0</v>
      </c>
      <c r="M115" s="143">
        <v>0</v>
      </c>
      <c r="N115" s="144">
        <v>0</v>
      </c>
      <c r="O115" s="145">
        <v>0</v>
      </c>
      <c r="P115" s="143">
        <v>0</v>
      </c>
      <c r="Q115" s="144">
        <v>0</v>
      </c>
      <c r="R115" s="145">
        <v>0</v>
      </c>
      <c r="S115" s="143">
        <f t="shared" si="100"/>
        <v>0</v>
      </c>
      <c r="T115" s="144">
        <f t="shared" si="101"/>
        <v>0</v>
      </c>
      <c r="U115" s="145">
        <f t="shared" si="99"/>
        <v>0</v>
      </c>
    </row>
    <row r="116" spans="1:21" s="54" customFormat="1" ht="18" customHeight="1" x14ac:dyDescent="0.3">
      <c r="A116" s="52"/>
      <c r="B116" s="41" t="s">
        <v>69</v>
      </c>
      <c r="C116" s="53"/>
      <c r="D116" s="141">
        <v>9.1550156455556362</v>
      </c>
      <c r="E116" s="142">
        <v>8.8803651699999904</v>
      </c>
      <c r="F116" s="140">
        <v>-0.27465047555564581</v>
      </c>
      <c r="G116" s="141">
        <v>2.288753911388909</v>
      </c>
      <c r="H116" s="142">
        <v>2.2887538899999917</v>
      </c>
      <c r="I116" s="140">
        <v>-2.1388913751252403E-8</v>
      </c>
      <c r="J116" s="141">
        <v>0</v>
      </c>
      <c r="K116" s="142">
        <v>0</v>
      </c>
      <c r="L116" s="140">
        <v>0</v>
      </c>
      <c r="M116" s="141">
        <v>0</v>
      </c>
      <c r="N116" s="142">
        <v>0</v>
      </c>
      <c r="O116" s="140">
        <v>0</v>
      </c>
      <c r="P116" s="141">
        <v>0</v>
      </c>
      <c r="Q116" s="142">
        <v>0</v>
      </c>
      <c r="R116" s="140">
        <v>0</v>
      </c>
      <c r="S116" s="141">
        <f t="shared" ref="S116" si="102">SUM(S117:S120)</f>
        <v>11.443769556944517</v>
      </c>
      <c r="T116" s="142">
        <f t="shared" ref="T116" si="103">SUM(T117:T120)</f>
        <v>11.169119059999986</v>
      </c>
      <c r="U116" s="140">
        <f t="shared" ref="U116" si="104">SUM(U117:U120)</f>
        <v>-0.27465049694455956</v>
      </c>
    </row>
    <row r="117" spans="1:21" s="65" customFormat="1" ht="18" customHeight="1" x14ac:dyDescent="0.3">
      <c r="A117" s="63"/>
      <c r="B117" s="42" t="s">
        <v>19</v>
      </c>
      <c r="C117" s="64"/>
      <c r="D117" s="168">
        <v>0</v>
      </c>
      <c r="E117" s="169">
        <v>0</v>
      </c>
      <c r="F117" s="145">
        <v>0</v>
      </c>
      <c r="G117" s="168">
        <v>0</v>
      </c>
      <c r="H117" s="169">
        <v>0</v>
      </c>
      <c r="I117" s="145">
        <v>0</v>
      </c>
      <c r="J117" s="168">
        <v>0</v>
      </c>
      <c r="K117" s="169">
        <v>0</v>
      </c>
      <c r="L117" s="145">
        <v>0</v>
      </c>
      <c r="M117" s="168">
        <v>0</v>
      </c>
      <c r="N117" s="169">
        <v>0</v>
      </c>
      <c r="O117" s="145">
        <v>0</v>
      </c>
      <c r="P117" s="168">
        <v>0</v>
      </c>
      <c r="Q117" s="169">
        <v>0</v>
      </c>
      <c r="R117" s="145">
        <v>0</v>
      </c>
      <c r="S117" s="168">
        <f t="shared" ref="S117:S120" si="105">SUM(P117,M117,J117,G117,D117)</f>
        <v>0</v>
      </c>
      <c r="T117" s="169">
        <f t="shared" ref="T117:T120" si="106">SUM(Q117,N117,K117,H117,E117)</f>
        <v>0</v>
      </c>
      <c r="U117" s="145">
        <f t="shared" ref="U117:U120" si="107">T117-S117</f>
        <v>0</v>
      </c>
    </row>
    <row r="118" spans="1:21" s="65" customFormat="1" ht="18" customHeight="1" x14ac:dyDescent="0.3">
      <c r="A118" s="63"/>
      <c r="B118" s="42" t="s">
        <v>27</v>
      </c>
      <c r="C118" s="64"/>
      <c r="D118" s="168">
        <v>124.49916</v>
      </c>
      <c r="E118" s="169">
        <v>78.595304420000005</v>
      </c>
      <c r="F118" s="145">
        <v>-45.903855579999998</v>
      </c>
      <c r="G118" s="168">
        <v>31.124789999999997</v>
      </c>
      <c r="H118" s="169">
        <v>19.648826109999998</v>
      </c>
      <c r="I118" s="145">
        <v>-11.475963889999999</v>
      </c>
      <c r="J118" s="168">
        <v>0</v>
      </c>
      <c r="K118" s="169">
        <v>0</v>
      </c>
      <c r="L118" s="145">
        <v>0</v>
      </c>
      <c r="M118" s="168">
        <v>0</v>
      </c>
      <c r="N118" s="169">
        <v>0</v>
      </c>
      <c r="O118" s="145">
        <v>0</v>
      </c>
      <c r="P118" s="168">
        <v>0</v>
      </c>
      <c r="Q118" s="169">
        <v>0</v>
      </c>
      <c r="R118" s="145">
        <v>0</v>
      </c>
      <c r="S118" s="168">
        <f t="shared" si="105"/>
        <v>155.62395000000001</v>
      </c>
      <c r="T118" s="169">
        <f t="shared" si="106"/>
        <v>98.244130530000007</v>
      </c>
      <c r="U118" s="145">
        <f t="shared" si="107"/>
        <v>-57.379819470000001</v>
      </c>
    </row>
    <row r="119" spans="1:21" s="65" customFormat="1" ht="18" customHeight="1" x14ac:dyDescent="0.3">
      <c r="A119" s="63"/>
      <c r="B119" s="42" t="s">
        <v>28</v>
      </c>
      <c r="C119" s="64"/>
      <c r="D119" s="168">
        <v>94.166411805555668</v>
      </c>
      <c r="E119" s="169">
        <v>56.6666667</v>
      </c>
      <c r="F119" s="145">
        <v>-37.499745105555668</v>
      </c>
      <c r="G119" s="168">
        <v>23.541602951388914</v>
      </c>
      <c r="H119" s="169">
        <v>14.16666665</v>
      </c>
      <c r="I119" s="145">
        <v>-9.3749363013889138</v>
      </c>
      <c r="J119" s="168">
        <v>0</v>
      </c>
      <c r="K119" s="169">
        <v>0</v>
      </c>
      <c r="L119" s="145">
        <v>0</v>
      </c>
      <c r="M119" s="168">
        <v>0</v>
      </c>
      <c r="N119" s="169">
        <v>0</v>
      </c>
      <c r="O119" s="145">
        <v>0</v>
      </c>
      <c r="P119" s="168">
        <v>0</v>
      </c>
      <c r="Q119" s="169">
        <v>0</v>
      </c>
      <c r="R119" s="145">
        <v>0</v>
      </c>
      <c r="S119" s="168">
        <f t="shared" si="105"/>
        <v>117.70801475694458</v>
      </c>
      <c r="T119" s="169">
        <f t="shared" si="106"/>
        <v>70.833333350000004</v>
      </c>
      <c r="U119" s="145">
        <f t="shared" si="107"/>
        <v>-46.874681406944575</v>
      </c>
    </row>
    <row r="120" spans="1:21" s="65" customFormat="1" ht="18" customHeight="1" x14ac:dyDescent="0.3">
      <c r="A120" s="63"/>
      <c r="B120" s="42" t="s">
        <v>29</v>
      </c>
      <c r="C120" s="64"/>
      <c r="D120" s="168">
        <v>-209.51055616000002</v>
      </c>
      <c r="E120" s="169">
        <v>-126.38160595000001</v>
      </c>
      <c r="F120" s="145">
        <v>83.128950210000013</v>
      </c>
      <c r="G120" s="168">
        <v>-52.377639040000005</v>
      </c>
      <c r="H120" s="169">
        <v>-31.526738870000006</v>
      </c>
      <c r="I120" s="145">
        <v>20.850900169999999</v>
      </c>
      <c r="J120" s="168">
        <v>0</v>
      </c>
      <c r="K120" s="169">
        <v>0</v>
      </c>
      <c r="L120" s="145">
        <v>0</v>
      </c>
      <c r="M120" s="168">
        <v>0</v>
      </c>
      <c r="N120" s="169">
        <v>0</v>
      </c>
      <c r="O120" s="145">
        <v>0</v>
      </c>
      <c r="P120" s="168">
        <v>0</v>
      </c>
      <c r="Q120" s="169">
        <v>0</v>
      </c>
      <c r="R120" s="145">
        <v>0</v>
      </c>
      <c r="S120" s="168">
        <f t="shared" si="105"/>
        <v>-261.88819520000004</v>
      </c>
      <c r="T120" s="169">
        <f t="shared" si="106"/>
        <v>-157.90834482000002</v>
      </c>
      <c r="U120" s="145">
        <f t="shared" si="107"/>
        <v>103.97985038000002</v>
      </c>
    </row>
    <row r="121" spans="1:21" s="54" customFormat="1" ht="18" customHeight="1" x14ac:dyDescent="0.3">
      <c r="A121" s="52"/>
      <c r="B121" s="25"/>
      <c r="C121" s="53"/>
      <c r="D121" s="151">
        <f>SUM(D108:D110,D116)</f>
        <v>197.28001564555564</v>
      </c>
      <c r="E121" s="152">
        <f t="shared" ref="E121:U121" si="108">SUM(E108:E110,E116)</f>
        <v>166.66995362</v>
      </c>
      <c r="F121" s="153">
        <f t="shared" si="108"/>
        <v>-30.610062025555621</v>
      </c>
      <c r="G121" s="151">
        <f t="shared" si="108"/>
        <v>2.288753911388909</v>
      </c>
      <c r="H121" s="152">
        <f t="shared" si="108"/>
        <v>2.2887538899999917</v>
      </c>
      <c r="I121" s="153">
        <f t="shared" si="108"/>
        <v>-2.1388913751252403E-8</v>
      </c>
      <c r="J121" s="151">
        <f t="shared" si="108"/>
        <v>0</v>
      </c>
      <c r="K121" s="152">
        <f t="shared" si="108"/>
        <v>0</v>
      </c>
      <c r="L121" s="153">
        <f t="shared" si="108"/>
        <v>0</v>
      </c>
      <c r="M121" s="151">
        <f t="shared" si="108"/>
        <v>0</v>
      </c>
      <c r="N121" s="152">
        <f t="shared" si="108"/>
        <v>0</v>
      </c>
      <c r="O121" s="153">
        <f t="shared" si="108"/>
        <v>0</v>
      </c>
      <c r="P121" s="151">
        <f t="shared" si="108"/>
        <v>0</v>
      </c>
      <c r="Q121" s="152">
        <f t="shared" si="108"/>
        <v>0</v>
      </c>
      <c r="R121" s="153">
        <f t="shared" si="108"/>
        <v>0</v>
      </c>
      <c r="S121" s="151">
        <f t="shared" si="108"/>
        <v>199.56876955694452</v>
      </c>
      <c r="T121" s="152">
        <f t="shared" si="108"/>
        <v>168.95870751000001</v>
      </c>
      <c r="U121" s="153">
        <f t="shared" si="108"/>
        <v>-30.610062046944535</v>
      </c>
    </row>
    <row r="122" spans="1:21" s="54" customFormat="1" ht="15" customHeight="1" x14ac:dyDescent="0.3">
      <c r="A122" s="52"/>
      <c r="B122" s="25"/>
      <c r="C122" s="53"/>
      <c r="D122" s="66"/>
      <c r="E122" s="67"/>
      <c r="F122" s="68"/>
      <c r="G122" s="66"/>
      <c r="H122" s="67"/>
      <c r="I122" s="68"/>
      <c r="J122" s="66"/>
      <c r="K122" s="67"/>
      <c r="L122" s="68"/>
      <c r="M122" s="66"/>
      <c r="N122" s="67"/>
      <c r="O122" s="68"/>
      <c r="P122" s="66"/>
      <c r="Q122" s="67"/>
      <c r="R122" s="68"/>
      <c r="S122" s="66"/>
      <c r="T122" s="67"/>
      <c r="U122" s="68"/>
    </row>
    <row r="123" spans="1:21" s="54" customFormat="1" ht="18" customHeight="1" x14ac:dyDescent="0.3">
      <c r="A123" s="52"/>
      <c r="B123" s="23" t="s">
        <v>30</v>
      </c>
      <c r="C123" s="53"/>
      <c r="D123" s="52"/>
      <c r="E123" s="55"/>
      <c r="F123" s="56"/>
      <c r="G123" s="52"/>
      <c r="H123" s="55"/>
      <c r="I123" s="56"/>
      <c r="J123" s="52"/>
      <c r="K123" s="55"/>
      <c r="L123" s="56"/>
      <c r="M123" s="52"/>
      <c r="N123" s="55"/>
      <c r="O123" s="56"/>
      <c r="P123" s="52"/>
      <c r="Q123" s="55"/>
      <c r="R123" s="56"/>
      <c r="S123" s="52"/>
      <c r="T123" s="55"/>
      <c r="U123" s="56"/>
    </row>
    <row r="124" spans="1:21" s="54" customFormat="1" ht="18" customHeight="1" x14ac:dyDescent="0.3">
      <c r="A124" s="52"/>
      <c r="B124" s="40" t="s">
        <v>31</v>
      </c>
      <c r="C124" s="53"/>
      <c r="D124" s="138">
        <v>39.526666882800008</v>
      </c>
      <c r="E124" s="139">
        <v>0</v>
      </c>
      <c r="F124" s="140">
        <v>-39.526666882800008</v>
      </c>
      <c r="G124" s="138">
        <v>7.3129999999999997</v>
      </c>
      <c r="H124" s="139">
        <v>0</v>
      </c>
      <c r="I124" s="140">
        <v>-7.3129999999999997</v>
      </c>
      <c r="J124" s="138">
        <v>0.1413331172</v>
      </c>
      <c r="K124" s="139">
        <v>0</v>
      </c>
      <c r="L124" s="140">
        <v>-0.1413331172</v>
      </c>
      <c r="M124" s="138">
        <v>0</v>
      </c>
      <c r="N124" s="139">
        <v>0</v>
      </c>
      <c r="O124" s="140">
        <v>0</v>
      </c>
      <c r="P124" s="138">
        <v>0</v>
      </c>
      <c r="Q124" s="139">
        <v>0</v>
      </c>
      <c r="R124" s="140">
        <v>0</v>
      </c>
      <c r="S124" s="138">
        <f t="shared" ref="S124" si="109">SUM(P124,M124,J124,G124,D124)</f>
        <v>46.981000000000009</v>
      </c>
      <c r="T124" s="139">
        <f t="shared" ref="T124" si="110">SUM(Q124,N124,K124,H124,E124)</f>
        <v>0</v>
      </c>
      <c r="U124" s="140">
        <f t="shared" ref="U124" si="111">T124-S124</f>
        <v>-46.981000000000009</v>
      </c>
    </row>
    <row r="125" spans="1:21" s="54" customFormat="1" ht="18" customHeight="1" x14ac:dyDescent="0.3">
      <c r="A125" s="52"/>
      <c r="B125" s="40" t="s">
        <v>32</v>
      </c>
      <c r="C125" s="53"/>
      <c r="D125" s="146"/>
      <c r="E125" s="147"/>
      <c r="F125" s="148"/>
      <c r="G125" s="146"/>
      <c r="H125" s="147"/>
      <c r="I125" s="148"/>
      <c r="J125" s="146"/>
      <c r="K125" s="147"/>
      <c r="L125" s="148"/>
      <c r="M125" s="146"/>
      <c r="N125" s="147"/>
      <c r="O125" s="148"/>
      <c r="P125" s="146"/>
      <c r="Q125" s="147"/>
      <c r="R125" s="148"/>
      <c r="S125" s="146"/>
      <c r="T125" s="147"/>
      <c r="U125" s="148"/>
    </row>
    <row r="126" spans="1:21" s="54" customFormat="1" ht="18" hidden="1" customHeight="1" x14ac:dyDescent="0.3">
      <c r="A126" s="52"/>
      <c r="B126" s="84"/>
      <c r="C126" s="85"/>
      <c r="D126" s="149">
        <v>0</v>
      </c>
      <c r="E126" s="150">
        <v>35</v>
      </c>
      <c r="F126" s="127">
        <v>35</v>
      </c>
      <c r="G126" s="149">
        <v>0</v>
      </c>
      <c r="H126" s="150">
        <v>0</v>
      </c>
      <c r="I126" s="127">
        <v>0</v>
      </c>
      <c r="J126" s="149">
        <v>0</v>
      </c>
      <c r="K126" s="150">
        <v>0</v>
      </c>
      <c r="L126" s="127">
        <v>0</v>
      </c>
      <c r="M126" s="149">
        <v>0</v>
      </c>
      <c r="N126" s="150">
        <v>0</v>
      </c>
      <c r="O126" s="127">
        <v>0</v>
      </c>
      <c r="P126" s="149">
        <v>0</v>
      </c>
      <c r="Q126" s="150">
        <v>0</v>
      </c>
      <c r="R126" s="127">
        <v>0</v>
      </c>
      <c r="S126" s="149">
        <f t="shared" ref="S126:S137" si="112">SUM(P126,M126,J126,G126,D126)</f>
        <v>0</v>
      </c>
      <c r="T126" s="150">
        <f t="shared" ref="T126:T137" si="113">SUM(Q126,N126,K126,H126,E126)</f>
        <v>35</v>
      </c>
      <c r="U126" s="127">
        <f t="shared" ref="U126:U138" si="114">T126-S126</f>
        <v>35</v>
      </c>
    </row>
    <row r="127" spans="1:21" s="54" customFormat="1" ht="18" hidden="1" customHeight="1" x14ac:dyDescent="0.3">
      <c r="A127" s="52"/>
      <c r="B127" s="84"/>
      <c r="C127" s="85"/>
      <c r="D127" s="149">
        <v>0</v>
      </c>
      <c r="E127" s="150">
        <v>0</v>
      </c>
      <c r="F127" s="127">
        <v>0</v>
      </c>
      <c r="G127" s="149">
        <v>0</v>
      </c>
      <c r="H127" s="150">
        <v>0</v>
      </c>
      <c r="I127" s="127">
        <v>0</v>
      </c>
      <c r="J127" s="149">
        <v>0</v>
      </c>
      <c r="K127" s="150">
        <v>0</v>
      </c>
      <c r="L127" s="127">
        <v>0</v>
      </c>
      <c r="M127" s="149">
        <v>0</v>
      </c>
      <c r="N127" s="150">
        <v>0</v>
      </c>
      <c r="O127" s="127">
        <v>0</v>
      </c>
      <c r="P127" s="149">
        <v>0</v>
      </c>
      <c r="Q127" s="150">
        <v>0</v>
      </c>
      <c r="R127" s="127">
        <v>0</v>
      </c>
      <c r="S127" s="149">
        <f t="shared" si="112"/>
        <v>0</v>
      </c>
      <c r="T127" s="150">
        <f t="shared" si="113"/>
        <v>0</v>
      </c>
      <c r="U127" s="127">
        <f t="shared" si="114"/>
        <v>0</v>
      </c>
    </row>
    <row r="128" spans="1:21" s="54" customFormat="1" ht="18" hidden="1" customHeight="1" x14ac:dyDescent="0.3">
      <c r="A128" s="52"/>
      <c r="B128" s="84"/>
      <c r="C128" s="85"/>
      <c r="D128" s="149">
        <v>0</v>
      </c>
      <c r="E128" s="150">
        <v>0</v>
      </c>
      <c r="F128" s="127">
        <v>0</v>
      </c>
      <c r="G128" s="149">
        <v>0</v>
      </c>
      <c r="H128" s="150">
        <v>0</v>
      </c>
      <c r="I128" s="127">
        <v>0</v>
      </c>
      <c r="J128" s="149">
        <v>0</v>
      </c>
      <c r="K128" s="150">
        <v>0</v>
      </c>
      <c r="L128" s="127">
        <v>0</v>
      </c>
      <c r="M128" s="149">
        <v>0</v>
      </c>
      <c r="N128" s="150">
        <v>0</v>
      </c>
      <c r="O128" s="127">
        <v>0</v>
      </c>
      <c r="P128" s="149">
        <v>0</v>
      </c>
      <c r="Q128" s="150">
        <v>0</v>
      </c>
      <c r="R128" s="127">
        <v>0</v>
      </c>
      <c r="S128" s="149">
        <f t="shared" si="112"/>
        <v>0</v>
      </c>
      <c r="T128" s="150">
        <f t="shared" si="113"/>
        <v>0</v>
      </c>
      <c r="U128" s="127">
        <f t="shared" si="114"/>
        <v>0</v>
      </c>
    </row>
    <row r="129" spans="1:21" s="54" customFormat="1" ht="18" customHeight="1" x14ac:dyDescent="0.3">
      <c r="A129" s="52"/>
      <c r="B129" s="25" t="s">
        <v>33</v>
      </c>
      <c r="C129" s="53"/>
      <c r="D129" s="138">
        <v>0</v>
      </c>
      <c r="E129" s="139">
        <v>35</v>
      </c>
      <c r="F129" s="140">
        <v>35</v>
      </c>
      <c r="G129" s="138">
        <v>0</v>
      </c>
      <c r="H129" s="139">
        <v>0</v>
      </c>
      <c r="I129" s="140">
        <v>0</v>
      </c>
      <c r="J129" s="138">
        <v>0</v>
      </c>
      <c r="K129" s="139">
        <v>0</v>
      </c>
      <c r="L129" s="140">
        <v>0</v>
      </c>
      <c r="M129" s="138">
        <v>0</v>
      </c>
      <c r="N129" s="139">
        <v>0</v>
      </c>
      <c r="O129" s="140">
        <v>0</v>
      </c>
      <c r="P129" s="138">
        <v>0</v>
      </c>
      <c r="Q129" s="139">
        <v>0</v>
      </c>
      <c r="R129" s="140">
        <v>0</v>
      </c>
      <c r="S129" s="138">
        <f t="shared" si="112"/>
        <v>0</v>
      </c>
      <c r="T129" s="139">
        <f t="shared" si="113"/>
        <v>35</v>
      </c>
      <c r="U129" s="140">
        <f t="shared" si="114"/>
        <v>35</v>
      </c>
    </row>
    <row r="130" spans="1:21" s="54" customFormat="1" ht="18" customHeight="1" x14ac:dyDescent="0.3">
      <c r="A130" s="52"/>
      <c r="B130" s="25" t="s">
        <v>34</v>
      </c>
      <c r="C130" s="53"/>
      <c r="D130" s="138">
        <v>0</v>
      </c>
      <c r="E130" s="139">
        <v>0</v>
      </c>
      <c r="F130" s="140">
        <v>0</v>
      </c>
      <c r="G130" s="138">
        <v>2.8959480000000002</v>
      </c>
      <c r="H130" s="139">
        <v>2.8959480000000002</v>
      </c>
      <c r="I130" s="140">
        <v>0</v>
      </c>
      <c r="J130" s="138">
        <v>0</v>
      </c>
      <c r="K130" s="139">
        <v>0</v>
      </c>
      <c r="L130" s="140">
        <v>0</v>
      </c>
      <c r="M130" s="138">
        <v>0</v>
      </c>
      <c r="N130" s="139">
        <v>0</v>
      </c>
      <c r="O130" s="140">
        <v>0</v>
      </c>
      <c r="P130" s="138">
        <v>0</v>
      </c>
      <c r="Q130" s="139">
        <v>0</v>
      </c>
      <c r="R130" s="140">
        <v>0</v>
      </c>
      <c r="S130" s="138">
        <f t="shared" si="112"/>
        <v>2.8959480000000002</v>
      </c>
      <c r="T130" s="139">
        <f t="shared" si="113"/>
        <v>2.8959480000000002</v>
      </c>
      <c r="U130" s="140">
        <f t="shared" si="114"/>
        <v>0</v>
      </c>
    </row>
    <row r="131" spans="1:21" s="54" customFormat="1" ht="18" customHeight="1" x14ac:dyDescent="0.3">
      <c r="A131" s="52"/>
      <c r="B131" s="25" t="s">
        <v>35</v>
      </c>
      <c r="C131" s="53"/>
      <c r="D131" s="138">
        <v>0</v>
      </c>
      <c r="E131" s="139">
        <v>0</v>
      </c>
      <c r="F131" s="140">
        <v>0</v>
      </c>
      <c r="G131" s="138">
        <v>3.7588819999999998</v>
      </c>
      <c r="H131" s="139">
        <v>1.8794409999999999</v>
      </c>
      <c r="I131" s="140">
        <v>-1.8794409999999999</v>
      </c>
      <c r="J131" s="138">
        <v>0</v>
      </c>
      <c r="K131" s="139">
        <v>0</v>
      </c>
      <c r="L131" s="140">
        <v>0</v>
      </c>
      <c r="M131" s="138">
        <v>0</v>
      </c>
      <c r="N131" s="139">
        <v>0</v>
      </c>
      <c r="O131" s="140">
        <v>0</v>
      </c>
      <c r="P131" s="138">
        <v>0</v>
      </c>
      <c r="Q131" s="139">
        <v>0</v>
      </c>
      <c r="R131" s="140">
        <v>0</v>
      </c>
      <c r="S131" s="138">
        <f t="shared" si="112"/>
        <v>3.7588819999999998</v>
      </c>
      <c r="T131" s="139">
        <f t="shared" si="113"/>
        <v>1.8794409999999999</v>
      </c>
      <c r="U131" s="140">
        <f t="shared" si="114"/>
        <v>-1.8794409999999999</v>
      </c>
    </row>
    <row r="132" spans="1:21" s="54" customFormat="1" ht="18" customHeight="1" x14ac:dyDescent="0.3">
      <c r="A132" s="52"/>
      <c r="B132" s="25" t="s">
        <v>36</v>
      </c>
      <c r="C132" s="53"/>
      <c r="D132" s="138">
        <v>0</v>
      </c>
      <c r="E132" s="139">
        <v>0</v>
      </c>
      <c r="F132" s="140">
        <v>0</v>
      </c>
      <c r="G132" s="138">
        <v>3.6711260000000001</v>
      </c>
      <c r="H132" s="139">
        <v>3.6711260000000001</v>
      </c>
      <c r="I132" s="140">
        <v>0</v>
      </c>
      <c r="J132" s="138">
        <v>0</v>
      </c>
      <c r="K132" s="139">
        <v>0</v>
      </c>
      <c r="L132" s="140">
        <v>0</v>
      </c>
      <c r="M132" s="138">
        <v>0</v>
      </c>
      <c r="N132" s="139">
        <v>0</v>
      </c>
      <c r="O132" s="140">
        <v>0</v>
      </c>
      <c r="P132" s="138">
        <v>0</v>
      </c>
      <c r="Q132" s="139">
        <v>0</v>
      </c>
      <c r="R132" s="140">
        <v>0</v>
      </c>
      <c r="S132" s="138">
        <f t="shared" si="112"/>
        <v>3.6711260000000001</v>
      </c>
      <c r="T132" s="139">
        <f t="shared" si="113"/>
        <v>3.6711260000000001</v>
      </c>
      <c r="U132" s="140">
        <f t="shared" si="114"/>
        <v>0</v>
      </c>
    </row>
    <row r="133" spans="1:21" s="54" customFormat="1" ht="18" customHeight="1" x14ac:dyDescent="0.3">
      <c r="A133" s="52"/>
      <c r="B133" s="25" t="s">
        <v>37</v>
      </c>
      <c r="C133" s="53"/>
      <c r="D133" s="138">
        <v>0</v>
      </c>
      <c r="E133" s="139">
        <v>0</v>
      </c>
      <c r="F133" s="140">
        <v>0</v>
      </c>
      <c r="G133" s="138">
        <v>0.190138</v>
      </c>
      <c r="H133" s="139">
        <v>9.5069000000000001E-2</v>
      </c>
      <c r="I133" s="140">
        <v>-9.5069000000000001E-2</v>
      </c>
      <c r="J133" s="138">
        <v>0</v>
      </c>
      <c r="K133" s="139">
        <v>0</v>
      </c>
      <c r="L133" s="140">
        <v>0</v>
      </c>
      <c r="M133" s="138">
        <v>0</v>
      </c>
      <c r="N133" s="139">
        <v>0</v>
      </c>
      <c r="O133" s="140">
        <v>0</v>
      </c>
      <c r="P133" s="138">
        <v>0</v>
      </c>
      <c r="Q133" s="139">
        <v>0</v>
      </c>
      <c r="R133" s="140">
        <v>0</v>
      </c>
      <c r="S133" s="138">
        <f t="shared" si="112"/>
        <v>0.190138</v>
      </c>
      <c r="T133" s="139">
        <f t="shared" si="113"/>
        <v>9.5069000000000001E-2</v>
      </c>
      <c r="U133" s="140">
        <f t="shared" si="114"/>
        <v>-9.5069000000000001E-2</v>
      </c>
    </row>
    <row r="134" spans="1:21" s="54" customFormat="1" ht="18" customHeight="1" x14ac:dyDescent="0.3">
      <c r="A134" s="52"/>
      <c r="B134" s="25" t="s">
        <v>38</v>
      </c>
      <c r="C134" s="53"/>
      <c r="D134" s="138">
        <v>0</v>
      </c>
      <c r="E134" s="139">
        <v>0</v>
      </c>
      <c r="F134" s="140">
        <v>0</v>
      </c>
      <c r="G134" s="138">
        <v>0.190138</v>
      </c>
      <c r="H134" s="139">
        <v>9.5069000000000001E-2</v>
      </c>
      <c r="I134" s="140">
        <v>-9.5069000000000001E-2</v>
      </c>
      <c r="J134" s="138">
        <v>0</v>
      </c>
      <c r="K134" s="139">
        <v>0</v>
      </c>
      <c r="L134" s="140">
        <v>0</v>
      </c>
      <c r="M134" s="138">
        <v>0</v>
      </c>
      <c r="N134" s="139">
        <v>0</v>
      </c>
      <c r="O134" s="140">
        <v>0</v>
      </c>
      <c r="P134" s="138">
        <v>0</v>
      </c>
      <c r="Q134" s="139">
        <v>0</v>
      </c>
      <c r="R134" s="140">
        <v>0</v>
      </c>
      <c r="S134" s="138">
        <f t="shared" si="112"/>
        <v>0.190138</v>
      </c>
      <c r="T134" s="139">
        <f t="shared" si="113"/>
        <v>9.5069000000000001E-2</v>
      </c>
      <c r="U134" s="140">
        <f t="shared" si="114"/>
        <v>-9.5069000000000001E-2</v>
      </c>
    </row>
    <row r="135" spans="1:21" s="54" customFormat="1" ht="18" customHeight="1" x14ac:dyDescent="0.3">
      <c r="A135" s="52"/>
      <c r="B135" s="25" t="s">
        <v>39</v>
      </c>
      <c r="C135" s="53"/>
      <c r="D135" s="138">
        <v>0</v>
      </c>
      <c r="E135" s="139">
        <v>0</v>
      </c>
      <c r="F135" s="140">
        <v>0</v>
      </c>
      <c r="G135" s="138">
        <v>7.3130000000000001E-2</v>
      </c>
      <c r="H135" s="139">
        <v>3.6565E-2</v>
      </c>
      <c r="I135" s="140">
        <v>-3.6565E-2</v>
      </c>
      <c r="J135" s="138">
        <v>0</v>
      </c>
      <c r="K135" s="139">
        <v>0</v>
      </c>
      <c r="L135" s="140">
        <v>0</v>
      </c>
      <c r="M135" s="138">
        <v>0</v>
      </c>
      <c r="N135" s="139">
        <v>0</v>
      </c>
      <c r="O135" s="140">
        <v>0</v>
      </c>
      <c r="P135" s="138">
        <v>0</v>
      </c>
      <c r="Q135" s="139">
        <v>0</v>
      </c>
      <c r="R135" s="140">
        <v>0</v>
      </c>
      <c r="S135" s="138">
        <f t="shared" si="112"/>
        <v>7.3130000000000001E-2</v>
      </c>
      <c r="T135" s="139">
        <f t="shared" si="113"/>
        <v>3.6565E-2</v>
      </c>
      <c r="U135" s="140">
        <f t="shared" si="114"/>
        <v>-3.6565E-2</v>
      </c>
    </row>
    <row r="136" spans="1:21" s="54" customFormat="1" ht="18" customHeight="1" x14ac:dyDescent="0.3">
      <c r="A136" s="52"/>
      <c r="B136" s="25" t="s">
        <v>40</v>
      </c>
      <c r="C136" s="53"/>
      <c r="D136" s="138">
        <v>0</v>
      </c>
      <c r="E136" s="139">
        <v>0</v>
      </c>
      <c r="F136" s="140">
        <v>0</v>
      </c>
      <c r="G136" s="138">
        <v>1.4626E-2</v>
      </c>
      <c r="H136" s="139">
        <v>7.3130000000000001E-3</v>
      </c>
      <c r="I136" s="140">
        <v>-7.3130000000000001E-3</v>
      </c>
      <c r="J136" s="138">
        <v>0</v>
      </c>
      <c r="K136" s="139">
        <v>0</v>
      </c>
      <c r="L136" s="140">
        <v>0</v>
      </c>
      <c r="M136" s="138">
        <v>0</v>
      </c>
      <c r="N136" s="139">
        <v>0</v>
      </c>
      <c r="O136" s="140">
        <v>0</v>
      </c>
      <c r="P136" s="138">
        <v>0</v>
      </c>
      <c r="Q136" s="139">
        <v>0</v>
      </c>
      <c r="R136" s="140">
        <v>0</v>
      </c>
      <c r="S136" s="138">
        <f t="shared" si="112"/>
        <v>1.4626E-2</v>
      </c>
      <c r="T136" s="139">
        <f t="shared" si="113"/>
        <v>7.3130000000000001E-3</v>
      </c>
      <c r="U136" s="140">
        <f t="shared" si="114"/>
        <v>-7.3130000000000001E-3</v>
      </c>
    </row>
    <row r="137" spans="1:21" s="54" customFormat="1" ht="18" customHeight="1" x14ac:dyDescent="0.3">
      <c r="A137" s="52"/>
      <c r="B137" s="40" t="s">
        <v>41</v>
      </c>
      <c r="C137" s="53"/>
      <c r="D137" s="138">
        <v>0</v>
      </c>
      <c r="E137" s="139">
        <v>0</v>
      </c>
      <c r="F137" s="140">
        <v>0</v>
      </c>
      <c r="G137" s="138">
        <v>2.1925070190816395E-2</v>
      </c>
      <c r="H137" s="139">
        <v>0</v>
      </c>
      <c r="I137" s="140">
        <v>-2.1925070190816395E-2</v>
      </c>
      <c r="J137" s="138">
        <v>0</v>
      </c>
      <c r="K137" s="139">
        <v>0</v>
      </c>
      <c r="L137" s="140">
        <v>0</v>
      </c>
      <c r="M137" s="138">
        <v>0</v>
      </c>
      <c r="N137" s="139">
        <v>0</v>
      </c>
      <c r="O137" s="140">
        <v>0</v>
      </c>
      <c r="P137" s="138">
        <v>0</v>
      </c>
      <c r="Q137" s="139">
        <v>0</v>
      </c>
      <c r="R137" s="140">
        <v>0</v>
      </c>
      <c r="S137" s="138">
        <f t="shared" si="112"/>
        <v>2.1925070190816395E-2</v>
      </c>
      <c r="T137" s="139">
        <f t="shared" si="113"/>
        <v>0</v>
      </c>
      <c r="U137" s="140">
        <f t="shared" si="114"/>
        <v>-2.1925070190816395E-2</v>
      </c>
    </row>
    <row r="138" spans="1:21" s="54" customFormat="1" ht="18" customHeight="1" x14ac:dyDescent="0.3">
      <c r="A138" s="52"/>
      <c r="B138" s="59"/>
      <c r="C138" s="53"/>
      <c r="D138" s="151">
        <f>SUM(D124,D129:D137)</f>
        <v>39.526666882800008</v>
      </c>
      <c r="E138" s="152">
        <f>SUM(E124,E129:E137)</f>
        <v>35</v>
      </c>
      <c r="F138" s="153">
        <f t="shared" ref="F138" si="115">E138-D138</f>
        <v>-4.5266668828000078</v>
      </c>
      <c r="G138" s="151">
        <f>SUM(G124,G129:G137)</f>
        <v>18.128913070190819</v>
      </c>
      <c r="H138" s="152">
        <f>SUM(H124,H129:H137)</f>
        <v>8.680531000000002</v>
      </c>
      <c r="I138" s="153">
        <f t="shared" ref="I138" si="116">H138-G138</f>
        <v>-9.4483820701908172</v>
      </c>
      <c r="J138" s="151">
        <f>SUM(J124,J129:J137)</f>
        <v>0.1413331172</v>
      </c>
      <c r="K138" s="152">
        <f>SUM(K124,K129:K137)</f>
        <v>0</v>
      </c>
      <c r="L138" s="153">
        <f>K138-J138</f>
        <v>-0.1413331172</v>
      </c>
      <c r="M138" s="151">
        <f>SUM(M124,M129:M137)</f>
        <v>0</v>
      </c>
      <c r="N138" s="152">
        <f>SUM(N124,N129:N137)</f>
        <v>0</v>
      </c>
      <c r="O138" s="153">
        <f t="shared" ref="O138" si="117">N138-M138</f>
        <v>0</v>
      </c>
      <c r="P138" s="151">
        <f>SUM(P124,P129:P137)</f>
        <v>0</v>
      </c>
      <c r="Q138" s="152">
        <f>SUM(Q124,Q129:Q137)</f>
        <v>0</v>
      </c>
      <c r="R138" s="153">
        <f t="shared" ref="R138" si="118">Q138-P138</f>
        <v>0</v>
      </c>
      <c r="S138" s="151">
        <f>SUM(S124,S129:S137)</f>
        <v>57.796913070190818</v>
      </c>
      <c r="T138" s="152">
        <f>SUM(T124,T129:T137)</f>
        <v>43.680531000000009</v>
      </c>
      <c r="U138" s="153">
        <f t="shared" si="114"/>
        <v>-14.116382070190809</v>
      </c>
    </row>
    <row r="139" spans="1:21" s="54" customFormat="1" ht="15" customHeight="1" x14ac:dyDescent="0.3">
      <c r="A139" s="52"/>
      <c r="B139" s="59"/>
      <c r="C139" s="53"/>
      <c r="D139" s="154"/>
      <c r="E139" s="155"/>
      <c r="F139" s="156"/>
      <c r="G139" s="154"/>
      <c r="H139" s="155"/>
      <c r="I139" s="156"/>
      <c r="J139" s="154"/>
      <c r="K139" s="155"/>
      <c r="L139" s="156"/>
      <c r="M139" s="154"/>
      <c r="N139" s="155"/>
      <c r="O139" s="156"/>
      <c r="P139" s="154"/>
      <c r="Q139" s="155"/>
      <c r="R139" s="156"/>
      <c r="S139" s="154"/>
      <c r="T139" s="155"/>
      <c r="U139" s="156"/>
    </row>
    <row r="140" spans="1:21" s="54" customFormat="1" ht="18" customHeight="1" x14ac:dyDescent="0.3">
      <c r="A140" s="52"/>
      <c r="B140" s="23" t="s">
        <v>58</v>
      </c>
      <c r="C140" s="53"/>
      <c r="D140" s="151">
        <v>0</v>
      </c>
      <c r="E140" s="152">
        <v>0</v>
      </c>
      <c r="F140" s="153">
        <v>0</v>
      </c>
      <c r="G140" s="151">
        <v>0</v>
      </c>
      <c r="H140" s="152">
        <v>0</v>
      </c>
      <c r="I140" s="153">
        <v>0</v>
      </c>
      <c r="J140" s="151">
        <v>0</v>
      </c>
      <c r="K140" s="152">
        <v>0</v>
      </c>
      <c r="L140" s="153">
        <v>0</v>
      </c>
      <c r="M140" s="151">
        <v>0</v>
      </c>
      <c r="N140" s="152">
        <v>0</v>
      </c>
      <c r="O140" s="153">
        <v>0</v>
      </c>
      <c r="P140" s="151">
        <v>0</v>
      </c>
      <c r="Q140" s="152">
        <v>0</v>
      </c>
      <c r="R140" s="153">
        <v>0</v>
      </c>
      <c r="S140" s="151">
        <f t="shared" ref="S140" si="119">SUM(P140,M140,J140,G140,D140)</f>
        <v>0</v>
      </c>
      <c r="T140" s="152">
        <f t="shared" ref="T140" si="120">SUM(Q140,N140,K140,H140,E140)</f>
        <v>0</v>
      </c>
      <c r="U140" s="153">
        <f t="shared" ref="U140" si="121">T140-S140</f>
        <v>0</v>
      </c>
    </row>
    <row r="141" spans="1:21" s="54" customFormat="1" ht="15" customHeight="1" x14ac:dyDescent="0.3">
      <c r="A141" s="52"/>
      <c r="B141" s="59"/>
      <c r="C141" s="53"/>
      <c r="D141" s="154"/>
      <c r="E141" s="155"/>
      <c r="F141" s="156"/>
      <c r="G141" s="154"/>
      <c r="H141" s="155"/>
      <c r="I141" s="156"/>
      <c r="J141" s="154"/>
      <c r="K141" s="155"/>
      <c r="L141" s="156"/>
      <c r="M141" s="154"/>
      <c r="N141" s="155"/>
      <c r="O141" s="156"/>
      <c r="P141" s="154"/>
      <c r="Q141" s="155"/>
      <c r="R141" s="156"/>
      <c r="S141" s="154"/>
      <c r="T141" s="155"/>
      <c r="U141" s="156"/>
    </row>
    <row r="142" spans="1:21" s="54" customFormat="1" ht="18" customHeight="1" x14ac:dyDescent="0.3">
      <c r="A142" s="52"/>
      <c r="B142" s="80" t="s">
        <v>42</v>
      </c>
      <c r="C142" s="53"/>
      <c r="D142" s="160">
        <f>SUM(D140,D138,D121,D104,D98)</f>
        <v>1329.3673181440195</v>
      </c>
      <c r="E142" s="161">
        <f>SUM(E140,E138,E121,E104,E98)</f>
        <v>1043.0994449</v>
      </c>
      <c r="F142" s="162">
        <f t="shared" ref="F142" si="122">E142-D142</f>
        <v>-286.26787324401948</v>
      </c>
      <c r="G142" s="160">
        <f>SUM(G140,G138,G121,G104,G98)</f>
        <v>528.50442192993137</v>
      </c>
      <c r="H142" s="161">
        <f>SUM(H140,H138,H121,H104,H98)</f>
        <v>372.64718024999996</v>
      </c>
      <c r="I142" s="162">
        <f t="shared" ref="I142" si="123">H142-G142</f>
        <v>-155.85724167993141</v>
      </c>
      <c r="J142" s="160">
        <f>SUM(J140,J138,J121,J104,J98)</f>
        <v>0.64282234456132903</v>
      </c>
      <c r="K142" s="161">
        <f>SUM(K140,K138,K121,K104,K98)</f>
        <v>0</v>
      </c>
      <c r="L142" s="162">
        <f t="shared" ref="L142" si="124">K142-J142</f>
        <v>-0.64282234456132903</v>
      </c>
      <c r="M142" s="160">
        <f>SUM(M140,M138,M121,M104,M98)</f>
        <v>0</v>
      </c>
      <c r="N142" s="161">
        <f>SUM(N140,N138,N121,N104,N98)</f>
        <v>0</v>
      </c>
      <c r="O142" s="162">
        <f t="shared" ref="O142" si="125">N142-M142</f>
        <v>0</v>
      </c>
      <c r="P142" s="160">
        <f>SUM(P140,P138,P121,P104,P98)</f>
        <v>181.54991183439472</v>
      </c>
      <c r="Q142" s="161">
        <f>SUM(Q140,Q138,Q121,Q104,Q98)</f>
        <v>198.80500212000004</v>
      </c>
      <c r="R142" s="162">
        <f t="shared" ref="R142" si="126">Q142-P142</f>
        <v>17.25509028560532</v>
      </c>
      <c r="S142" s="160">
        <f>SUM(S140,S138,S121,S104,S98)</f>
        <v>2040.0644742529066</v>
      </c>
      <c r="T142" s="161">
        <f>SUM(T140,T138,T121,T104,T98)</f>
        <v>1614.5516272700002</v>
      </c>
      <c r="U142" s="162">
        <f t="shared" ref="U142" si="127">T142-S142</f>
        <v>-425.51284698290647</v>
      </c>
    </row>
    <row r="143" spans="1:21" s="54" customFormat="1" ht="15" customHeight="1" x14ac:dyDescent="0.3">
      <c r="A143" s="52"/>
      <c r="B143" s="59"/>
      <c r="C143" s="53"/>
      <c r="D143" s="52"/>
      <c r="E143" s="55"/>
      <c r="F143" s="56"/>
      <c r="G143" s="52"/>
      <c r="H143" s="55"/>
      <c r="I143" s="56"/>
      <c r="J143" s="52"/>
      <c r="K143" s="55"/>
      <c r="L143" s="56"/>
      <c r="M143" s="52"/>
      <c r="N143" s="55"/>
      <c r="O143" s="56"/>
      <c r="P143" s="52"/>
      <c r="Q143" s="55"/>
      <c r="R143" s="56"/>
      <c r="S143" s="52"/>
      <c r="T143" s="55"/>
      <c r="U143" s="56"/>
    </row>
    <row r="144" spans="1:21" s="54" customFormat="1" ht="18" customHeight="1" x14ac:dyDescent="0.3">
      <c r="A144" s="52"/>
      <c r="B144" s="23" t="s">
        <v>43</v>
      </c>
      <c r="C144" s="53"/>
      <c r="D144" s="52"/>
      <c r="E144" s="55"/>
      <c r="F144" s="56"/>
      <c r="G144" s="52"/>
      <c r="H144" s="55"/>
      <c r="I144" s="56"/>
      <c r="J144" s="52"/>
      <c r="K144" s="55"/>
      <c r="L144" s="56"/>
      <c r="M144" s="52"/>
      <c r="N144" s="55"/>
      <c r="O144" s="56"/>
      <c r="P144" s="52"/>
      <c r="Q144" s="55"/>
      <c r="R144" s="56"/>
      <c r="S144" s="52"/>
      <c r="T144" s="55"/>
      <c r="U144" s="56"/>
    </row>
    <row r="145" spans="1:23" s="54" customFormat="1" ht="18" customHeight="1" x14ac:dyDescent="0.3">
      <c r="A145" s="52"/>
      <c r="B145" s="81" t="s">
        <v>44</v>
      </c>
      <c r="C145" s="53"/>
      <c r="D145" s="141">
        <v>0</v>
      </c>
      <c r="E145" s="142">
        <v>0</v>
      </c>
      <c r="F145" s="140">
        <v>0</v>
      </c>
      <c r="G145" s="141">
        <v>0</v>
      </c>
      <c r="H145" s="142">
        <v>0</v>
      </c>
      <c r="I145" s="140">
        <v>0</v>
      </c>
      <c r="J145" s="141">
        <v>0</v>
      </c>
      <c r="K145" s="142">
        <v>0</v>
      </c>
      <c r="L145" s="140">
        <v>0</v>
      </c>
      <c r="M145" s="141">
        <v>240.16373614589472</v>
      </c>
      <c r="N145" s="142">
        <v>215</v>
      </c>
      <c r="O145" s="140">
        <v>-25.163736145894717</v>
      </c>
      <c r="P145" s="141">
        <v>0</v>
      </c>
      <c r="Q145" s="142">
        <v>0</v>
      </c>
      <c r="R145" s="140">
        <v>0</v>
      </c>
      <c r="S145" s="141">
        <f t="shared" ref="S145:S147" si="128">SUM(P145,M145,J145,G145,D145)</f>
        <v>240.16373614589472</v>
      </c>
      <c r="T145" s="142">
        <f t="shared" ref="T145:T147" si="129">SUM(Q145,N145,K145,H145,E145)</f>
        <v>215</v>
      </c>
      <c r="U145" s="140">
        <f t="shared" ref="U145:U148" si="130">T145-S145</f>
        <v>-25.163736145894717</v>
      </c>
    </row>
    <row r="146" spans="1:23" s="54" customFormat="1" ht="18" customHeight="1" x14ac:dyDescent="0.3">
      <c r="A146" s="52"/>
      <c r="B146" s="81" t="s">
        <v>45</v>
      </c>
      <c r="C146" s="53"/>
      <c r="D146" s="141">
        <v>0</v>
      </c>
      <c r="E146" s="142">
        <v>0</v>
      </c>
      <c r="F146" s="140">
        <v>0</v>
      </c>
      <c r="G146" s="141">
        <v>0</v>
      </c>
      <c r="H146" s="142">
        <v>0</v>
      </c>
      <c r="I146" s="140">
        <v>0</v>
      </c>
      <c r="J146" s="141">
        <v>0</v>
      </c>
      <c r="K146" s="142">
        <v>0</v>
      </c>
      <c r="L146" s="140">
        <v>0</v>
      </c>
      <c r="M146" s="141">
        <v>0</v>
      </c>
      <c r="N146" s="142">
        <v>0</v>
      </c>
      <c r="O146" s="140">
        <v>0</v>
      </c>
      <c r="P146" s="141">
        <v>0</v>
      </c>
      <c r="Q146" s="142">
        <v>0</v>
      </c>
      <c r="R146" s="140">
        <v>0</v>
      </c>
      <c r="S146" s="141">
        <f t="shared" si="128"/>
        <v>0</v>
      </c>
      <c r="T146" s="142">
        <f t="shared" si="129"/>
        <v>0</v>
      </c>
      <c r="U146" s="140">
        <f t="shared" si="130"/>
        <v>0</v>
      </c>
    </row>
    <row r="147" spans="1:23" s="54" customFormat="1" ht="18" customHeight="1" x14ac:dyDescent="0.3">
      <c r="A147" s="52"/>
      <c r="B147" s="81" t="s">
        <v>46</v>
      </c>
      <c r="C147" s="53"/>
      <c r="D147" s="141">
        <v>0</v>
      </c>
      <c r="E147" s="142">
        <v>0</v>
      </c>
      <c r="F147" s="140">
        <v>0</v>
      </c>
      <c r="G147" s="141">
        <v>60.710892301921916</v>
      </c>
      <c r="H147" s="142">
        <v>55.122999779999994</v>
      </c>
      <c r="I147" s="140">
        <v>-5.5878925219219227</v>
      </c>
      <c r="J147" s="141">
        <v>0</v>
      </c>
      <c r="K147" s="142">
        <v>0</v>
      </c>
      <c r="L147" s="140">
        <v>0</v>
      </c>
      <c r="M147" s="141">
        <v>0</v>
      </c>
      <c r="N147" s="142">
        <v>0</v>
      </c>
      <c r="O147" s="140">
        <v>0</v>
      </c>
      <c r="P147" s="141">
        <v>0</v>
      </c>
      <c r="Q147" s="142">
        <v>0</v>
      </c>
      <c r="R147" s="140">
        <v>0</v>
      </c>
      <c r="S147" s="141">
        <f t="shared" si="128"/>
        <v>60.710892301921916</v>
      </c>
      <c r="T147" s="142">
        <f t="shared" si="129"/>
        <v>55.122999779999994</v>
      </c>
      <c r="U147" s="140">
        <f t="shared" si="130"/>
        <v>-5.5878925219219227</v>
      </c>
    </row>
    <row r="148" spans="1:23" s="54" customFormat="1" ht="18" customHeight="1" x14ac:dyDescent="0.3">
      <c r="A148" s="52"/>
      <c r="B148" s="59"/>
      <c r="C148" s="53"/>
      <c r="D148" s="151">
        <f>SUM(D145:D147)</f>
        <v>0</v>
      </c>
      <c r="E148" s="152">
        <f>SUM(E145:E147)</f>
        <v>0</v>
      </c>
      <c r="F148" s="153">
        <f t="shared" ref="F148" si="131">E148-D148</f>
        <v>0</v>
      </c>
      <c r="G148" s="151">
        <f>SUM(G145:G147)</f>
        <v>60.710892301921916</v>
      </c>
      <c r="H148" s="152">
        <f>SUM(H145:H147)</f>
        <v>55.122999779999994</v>
      </c>
      <c r="I148" s="153">
        <f t="shared" ref="I148" si="132">H148-G148</f>
        <v>-5.5878925219219227</v>
      </c>
      <c r="J148" s="151">
        <f>SUM(J145:J147)</f>
        <v>0</v>
      </c>
      <c r="K148" s="152">
        <f>SUM(K145:K147)</f>
        <v>0</v>
      </c>
      <c r="L148" s="153">
        <f t="shared" ref="L148" si="133">K148-J148</f>
        <v>0</v>
      </c>
      <c r="M148" s="151">
        <f>SUM(M145:M147)</f>
        <v>240.16373614589472</v>
      </c>
      <c r="N148" s="152">
        <f>SUM(N145:N147)</f>
        <v>215</v>
      </c>
      <c r="O148" s="153">
        <f t="shared" ref="O148" si="134">N148-M148</f>
        <v>-25.163736145894717</v>
      </c>
      <c r="P148" s="151">
        <f>SUM(P145:P147)</f>
        <v>0</v>
      </c>
      <c r="Q148" s="152">
        <f>SUM(Q145:Q147)</f>
        <v>0</v>
      </c>
      <c r="R148" s="153">
        <f t="shared" ref="R148" si="135">Q148-P148</f>
        <v>0</v>
      </c>
      <c r="S148" s="151">
        <f>SUM(S145:S147)</f>
        <v>300.87462844781663</v>
      </c>
      <c r="T148" s="152">
        <f>SUM(T145:T147)</f>
        <v>270.12299977999999</v>
      </c>
      <c r="U148" s="153">
        <f t="shared" si="130"/>
        <v>-30.751628667816647</v>
      </c>
      <c r="V148" s="54">
        <f>SUM(D148:U148)</f>
        <v>1080.4919991199997</v>
      </c>
    </row>
    <row r="149" spans="1:23" s="54" customFormat="1" ht="15" customHeight="1" x14ac:dyDescent="0.3">
      <c r="A149" s="52"/>
      <c r="B149" s="59"/>
      <c r="C149" s="53"/>
      <c r="D149" s="154"/>
      <c r="E149" s="155"/>
      <c r="F149" s="156"/>
      <c r="G149" s="154"/>
      <c r="H149" s="155"/>
      <c r="I149" s="156"/>
      <c r="J149" s="154"/>
      <c r="K149" s="155"/>
      <c r="L149" s="156"/>
      <c r="M149" s="154"/>
      <c r="N149" s="155"/>
      <c r="O149" s="156"/>
      <c r="P149" s="154"/>
      <c r="Q149" s="155"/>
      <c r="R149" s="156"/>
      <c r="S149" s="154"/>
      <c r="T149" s="155"/>
      <c r="U149" s="156"/>
    </row>
    <row r="150" spans="1:23" s="54" customFormat="1" ht="18" customHeight="1" x14ac:dyDescent="0.3">
      <c r="A150" s="52"/>
      <c r="B150" s="80" t="s">
        <v>47</v>
      </c>
      <c r="C150" s="53"/>
      <c r="D150" s="160">
        <f>SUM(D148,D142)</f>
        <v>1329.3673181440195</v>
      </c>
      <c r="E150" s="161">
        <f>SUM(E148,E142)</f>
        <v>1043.0994449</v>
      </c>
      <c r="F150" s="162">
        <f t="shared" ref="F150" si="136">E150-D150</f>
        <v>-286.26787324401948</v>
      </c>
      <c r="G150" s="160">
        <f>SUM(G148,G142)</f>
        <v>589.21531423185331</v>
      </c>
      <c r="H150" s="161">
        <f>SUM(H148,H142)</f>
        <v>427.77018002999995</v>
      </c>
      <c r="I150" s="162">
        <f t="shared" ref="I150" si="137">H150-G150</f>
        <v>-161.44513420185336</v>
      </c>
      <c r="J150" s="160">
        <f>SUM(J148,J142)</f>
        <v>0.64282234456132903</v>
      </c>
      <c r="K150" s="161">
        <f>SUM(K148,K142)</f>
        <v>0</v>
      </c>
      <c r="L150" s="162">
        <f>K150-J150</f>
        <v>-0.64282234456132903</v>
      </c>
      <c r="M150" s="160">
        <f>SUM(M148,M142)</f>
        <v>240.16373614589472</v>
      </c>
      <c r="N150" s="161">
        <f>SUM(N148,N142)</f>
        <v>215</v>
      </c>
      <c r="O150" s="162">
        <f t="shared" ref="O150" si="138">N150-M150</f>
        <v>-25.163736145894717</v>
      </c>
      <c r="P150" s="160">
        <f>SUM(P148,P142)</f>
        <v>181.54991183439472</v>
      </c>
      <c r="Q150" s="161">
        <f>SUM(Q148,Q142)</f>
        <v>198.80500212000004</v>
      </c>
      <c r="R150" s="162">
        <f t="shared" ref="R150" si="139">Q150-P150</f>
        <v>17.25509028560532</v>
      </c>
      <c r="S150" s="160">
        <f>SUM(S148,S142)</f>
        <v>2340.9391027007232</v>
      </c>
      <c r="T150" s="161">
        <f>SUM(T148,T142)</f>
        <v>1884.6746270500003</v>
      </c>
      <c r="U150" s="162">
        <f t="shared" ref="U150" si="140">T150-S150</f>
        <v>-456.26447565072294</v>
      </c>
    </row>
    <row r="151" spans="1:23" s="54" customFormat="1" ht="15" customHeight="1" x14ac:dyDescent="0.3">
      <c r="A151" s="52"/>
      <c r="B151" s="59"/>
      <c r="C151" s="53"/>
      <c r="D151" s="52"/>
      <c r="E151" s="55"/>
      <c r="F151" s="56"/>
      <c r="G151" s="52"/>
      <c r="H151" s="55"/>
      <c r="I151" s="56"/>
      <c r="J151" s="52"/>
      <c r="K151" s="55"/>
      <c r="L151" s="56"/>
      <c r="M151" s="52"/>
      <c r="N151" s="55"/>
      <c r="O151" s="56"/>
      <c r="P151" s="52"/>
      <c r="Q151" s="55"/>
      <c r="R151" s="56"/>
      <c r="S151" s="52"/>
      <c r="T151" s="55"/>
      <c r="U151" s="56"/>
    </row>
    <row r="152" spans="1:23" s="54" customFormat="1" ht="18" customHeight="1" x14ac:dyDescent="0.3">
      <c r="A152" s="52"/>
      <c r="B152" s="23" t="s">
        <v>48</v>
      </c>
      <c r="C152" s="53"/>
      <c r="D152" s="52"/>
      <c r="E152" s="55"/>
      <c r="F152" s="56"/>
      <c r="G152" s="52"/>
      <c r="H152" s="55"/>
      <c r="I152" s="56"/>
      <c r="J152" s="52"/>
      <c r="K152" s="55"/>
      <c r="L152" s="56"/>
      <c r="M152" s="52"/>
      <c r="N152" s="55"/>
      <c r="O152" s="56"/>
      <c r="P152" s="52"/>
      <c r="Q152" s="55"/>
      <c r="R152" s="56"/>
      <c r="S152" s="52"/>
      <c r="T152" s="55"/>
      <c r="U152" s="56"/>
    </row>
    <row r="153" spans="1:23" s="54" customFormat="1" ht="18" customHeight="1" x14ac:dyDescent="0.3">
      <c r="A153" s="52"/>
      <c r="B153" s="81" t="s">
        <v>70</v>
      </c>
      <c r="C153" s="53"/>
      <c r="D153" s="141">
        <v>113.97678329964347</v>
      </c>
      <c r="E153" s="142">
        <v>80.409122045700059</v>
      </c>
      <c r="F153" s="140">
        <v>-33.567661253943413</v>
      </c>
      <c r="G153" s="141">
        <v>160.61558723245346</v>
      </c>
      <c r="H153" s="142">
        <v>120.76578911270003</v>
      </c>
      <c r="I153" s="140">
        <v>-39.84979811975343</v>
      </c>
      <c r="J153" s="141">
        <v>0</v>
      </c>
      <c r="K153" s="142">
        <v>0</v>
      </c>
      <c r="L153" s="140">
        <v>0</v>
      </c>
      <c r="M153" s="141">
        <v>0</v>
      </c>
      <c r="N153" s="142">
        <v>0</v>
      </c>
      <c r="O153" s="140">
        <v>0</v>
      </c>
      <c r="P153" s="141">
        <v>0</v>
      </c>
      <c r="Q153" s="142">
        <v>0</v>
      </c>
      <c r="R153" s="140">
        <v>0</v>
      </c>
      <c r="S153" s="141">
        <f t="shared" ref="S153" si="141">SUM(P153,M153,J153,G153,D153)</f>
        <v>274.59237053209694</v>
      </c>
      <c r="T153" s="142">
        <f t="shared" ref="T153" si="142">SUM(Q153,N153,K153,H153,E153)</f>
        <v>201.17491115840011</v>
      </c>
      <c r="U153" s="140">
        <f t="shared" ref="U153:U154" si="143">T153-S153</f>
        <v>-73.417459373696829</v>
      </c>
    </row>
    <row r="154" spans="1:23" s="54" customFormat="1" ht="18" customHeight="1" x14ac:dyDescent="0.3">
      <c r="A154" s="52"/>
      <c r="B154" s="53"/>
      <c r="C154" s="53"/>
      <c r="D154" s="151">
        <f>SUM(D153)</f>
        <v>113.97678329964347</v>
      </c>
      <c r="E154" s="152">
        <f>SUM(E153)</f>
        <v>80.409122045700059</v>
      </c>
      <c r="F154" s="153">
        <f t="shared" ref="F154" si="144">E154-D154</f>
        <v>-33.567661253943413</v>
      </c>
      <c r="G154" s="151">
        <f>SUM(G153)</f>
        <v>160.61558723245346</v>
      </c>
      <c r="H154" s="152">
        <f>SUM(H153)</f>
        <v>120.76578911270003</v>
      </c>
      <c r="I154" s="153">
        <f t="shared" ref="I154" si="145">H154-G154</f>
        <v>-39.84979811975343</v>
      </c>
      <c r="J154" s="151">
        <f>SUM(J153)</f>
        <v>0</v>
      </c>
      <c r="K154" s="152">
        <f>SUM(K153)</f>
        <v>0</v>
      </c>
      <c r="L154" s="153">
        <f t="shared" ref="L154" si="146">K154-J154</f>
        <v>0</v>
      </c>
      <c r="M154" s="151">
        <f>SUM(M153)</f>
        <v>0</v>
      </c>
      <c r="N154" s="152">
        <f>SUM(N153)</f>
        <v>0</v>
      </c>
      <c r="O154" s="153">
        <f t="shared" ref="O154" si="147">N154-M154</f>
        <v>0</v>
      </c>
      <c r="P154" s="151">
        <f>SUM(P153)</f>
        <v>0</v>
      </c>
      <c r="Q154" s="152">
        <f>SUM(Q153)</f>
        <v>0</v>
      </c>
      <c r="R154" s="153">
        <f t="shared" ref="R154" si="148">Q154-P154</f>
        <v>0</v>
      </c>
      <c r="S154" s="151">
        <f>SUM(S153)</f>
        <v>274.59237053209694</v>
      </c>
      <c r="T154" s="152">
        <f>SUM(T153)</f>
        <v>201.17491115840011</v>
      </c>
      <c r="U154" s="153">
        <f t="shared" si="143"/>
        <v>-73.417459373696829</v>
      </c>
    </row>
    <row r="155" spans="1:23" s="54" customFormat="1" ht="15" customHeight="1" x14ac:dyDescent="0.3">
      <c r="A155" s="52"/>
      <c r="B155" s="53"/>
      <c r="C155" s="53"/>
      <c r="D155" s="154"/>
      <c r="E155" s="155"/>
      <c r="F155" s="156"/>
      <c r="G155" s="154"/>
      <c r="H155" s="155"/>
      <c r="I155" s="156"/>
      <c r="J155" s="154"/>
      <c r="K155" s="155"/>
      <c r="L155" s="156"/>
      <c r="M155" s="154"/>
      <c r="N155" s="155"/>
      <c r="O155" s="156"/>
      <c r="P155" s="154"/>
      <c r="Q155" s="155"/>
      <c r="R155" s="156"/>
      <c r="S155" s="154"/>
      <c r="T155" s="155"/>
      <c r="U155" s="156"/>
    </row>
    <row r="156" spans="1:23" s="71" customFormat="1" ht="20.25" customHeight="1" x14ac:dyDescent="0.3">
      <c r="A156" s="69"/>
      <c r="B156" s="82" t="s">
        <v>50</v>
      </c>
      <c r="C156" s="70"/>
      <c r="D156" s="157">
        <f>SUM(D154,D150)</f>
        <v>1443.344101443663</v>
      </c>
      <c r="E156" s="158">
        <f>SUM(E154,E150)</f>
        <v>1123.5085669457001</v>
      </c>
      <c r="F156" s="159">
        <f t="shared" ref="F156" si="149">E156-D156</f>
        <v>-319.83553449796295</v>
      </c>
      <c r="G156" s="157">
        <f>SUM(G154,G150)</f>
        <v>749.83090146430675</v>
      </c>
      <c r="H156" s="158">
        <f>SUM(H154,H150)</f>
        <v>548.53596914269997</v>
      </c>
      <c r="I156" s="159">
        <f t="shared" ref="I156" si="150">H156-G156</f>
        <v>-201.29493232160678</v>
      </c>
      <c r="J156" s="157">
        <f>SUM(J154,J150)</f>
        <v>0.64282234456132903</v>
      </c>
      <c r="K156" s="158">
        <f>SUM(K154,K150)</f>
        <v>0</v>
      </c>
      <c r="L156" s="159">
        <f t="shared" ref="L156" si="151">K156-J156</f>
        <v>-0.64282234456132903</v>
      </c>
      <c r="M156" s="157">
        <f>SUM(M154,M150)</f>
        <v>240.16373614589472</v>
      </c>
      <c r="N156" s="158">
        <f>SUM(N154,N150)</f>
        <v>215</v>
      </c>
      <c r="O156" s="159">
        <f t="shared" ref="O156" si="152">N156-M156</f>
        <v>-25.163736145894717</v>
      </c>
      <c r="P156" s="157">
        <f>SUM(P154,P150)</f>
        <v>181.54991183439472</v>
      </c>
      <c r="Q156" s="158">
        <f>SUM(Q154,Q150)</f>
        <v>198.80500212000004</v>
      </c>
      <c r="R156" s="159">
        <f t="shared" ref="R156" si="153">Q156-P156</f>
        <v>17.25509028560532</v>
      </c>
      <c r="S156" s="157">
        <f>SUM(S154,S150)</f>
        <v>2615.5314732328202</v>
      </c>
      <c r="T156" s="158">
        <f>SUM(T154,T150)</f>
        <v>2085.8495382084002</v>
      </c>
      <c r="U156" s="159">
        <f t="shared" ref="U156" si="154">T156-S156</f>
        <v>-529.68193502442</v>
      </c>
      <c r="V156" s="54"/>
      <c r="W156" s="54"/>
    </row>
    <row r="157" spans="1:23" s="5" customFormat="1" x14ac:dyDescent="0.25"/>
  </sheetData>
  <mergeCells count="46">
    <mergeCell ref="U87:U88"/>
    <mergeCell ref="E87:E88"/>
    <mergeCell ref="F87:F88"/>
    <mergeCell ref="H87:H88"/>
    <mergeCell ref="I87:I88"/>
    <mergeCell ref="K87:K88"/>
    <mergeCell ref="L87:L88"/>
    <mergeCell ref="N87:N88"/>
    <mergeCell ref="O87:O88"/>
    <mergeCell ref="Q87:Q88"/>
    <mergeCell ref="R87:R88"/>
    <mergeCell ref="T87:T88"/>
    <mergeCell ref="M86:O86"/>
    <mergeCell ref="P86:R86"/>
    <mergeCell ref="S86:U86"/>
    <mergeCell ref="A79:V79"/>
    <mergeCell ref="A81:V81"/>
    <mergeCell ref="A82:V82"/>
    <mergeCell ref="A80:U80"/>
    <mergeCell ref="A83:V83"/>
    <mergeCell ref="D86:F86"/>
    <mergeCell ref="G86:I86"/>
    <mergeCell ref="J86:L86"/>
    <mergeCell ref="U9:U10"/>
    <mergeCell ref="E9:E10"/>
    <mergeCell ref="F9:F10"/>
    <mergeCell ref="H9:H10"/>
    <mergeCell ref="I9:I10"/>
    <mergeCell ref="K9:K10"/>
    <mergeCell ref="L9:L10"/>
    <mergeCell ref="N9:N10"/>
    <mergeCell ref="O9:O10"/>
    <mergeCell ref="Q9:Q10"/>
    <mergeCell ref="R9:R10"/>
    <mergeCell ref="T9:T10"/>
    <mergeCell ref="A1:V1"/>
    <mergeCell ref="A3:V3"/>
    <mergeCell ref="A4:V4"/>
    <mergeCell ref="A5:V5"/>
    <mergeCell ref="D8:F8"/>
    <mergeCell ref="G8:I8"/>
    <mergeCell ref="J8:L8"/>
    <mergeCell ref="M8:O8"/>
    <mergeCell ref="P8:R8"/>
    <mergeCell ref="S8:U8"/>
    <mergeCell ref="A2:U2"/>
  </mergeCells>
  <printOptions horizontalCentered="1"/>
  <pageMargins left="0.4" right="0.4" top="0.75" bottom="0.65" header="0.3" footer="0.3"/>
  <pageSetup scale="38" orientation="landscape" r:id="rId1"/>
  <rowBreaks count="1" manualBreakCount="1">
    <brk id="78"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9525</xdr:colOff>
                    <xdr:row>0</xdr:row>
                    <xdr:rowOff>295275</xdr:rowOff>
                  </from>
                  <to>
                    <xdr:col>27</xdr:col>
                    <xdr:colOff>0</xdr:colOff>
                    <xdr:row>3</xdr:row>
                    <xdr:rowOff>9525</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28575</xdr:colOff>
                    <xdr:row>4</xdr:row>
                    <xdr:rowOff>38100</xdr:rowOff>
                  </from>
                  <to>
                    <xdr:col>26</xdr:col>
                    <xdr:colOff>600075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sheetPr>
  <dimension ref="A1:R84"/>
  <sheetViews>
    <sheetView topLeftCell="A27" zoomScale="80" zoomScaleNormal="80" workbookViewId="0">
      <selection activeCell="F52" sqref="F52"/>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customWidth="1"/>
    <col min="10" max="10" width="12.42578125" customWidth="1"/>
    <col min="11" max="11" width="21.42578125" style="86" customWidth="1"/>
  </cols>
  <sheetData>
    <row r="1" spans="1:11" ht="28.5" x14ac:dyDescent="0.45">
      <c r="A1" s="178" t="str">
        <f>'Cons Subsidies Accrual-Rounded'!A1:K1</f>
        <v>METROPOLITAN TRANSPORTATION AUTHORITY</v>
      </c>
      <c r="B1" s="178"/>
      <c r="C1" s="178"/>
      <c r="D1" s="178"/>
      <c r="E1" s="178"/>
      <c r="F1" s="178"/>
    </row>
    <row r="2" spans="1:11" ht="22.5" customHeight="1" x14ac:dyDescent="0.4">
      <c r="A2" s="187" t="str">
        <f>'Cons Subsidies Accrual-Rounded'!A2:K2</f>
        <v>February Financial Plan - 2020 Adopted Budget</v>
      </c>
      <c r="B2" s="187"/>
      <c r="C2" s="187"/>
      <c r="D2" s="187"/>
      <c r="E2" s="187"/>
      <c r="F2" s="187"/>
    </row>
    <row r="3" spans="1:11" ht="22.5" customHeight="1" x14ac:dyDescent="0.4">
      <c r="A3" s="179" t="str">
        <f>'Cons Subsidies CASH-Rounded'!A3:V3</f>
        <v>Consolidated Subsidies - Cash Basis</v>
      </c>
      <c r="B3" s="179"/>
      <c r="C3" s="179"/>
      <c r="D3" s="179"/>
      <c r="E3" s="179"/>
      <c r="F3" s="179"/>
    </row>
    <row r="4" spans="1:11" ht="22.5" customHeight="1" x14ac:dyDescent="0.35">
      <c r="A4" s="181" t="s">
        <v>68</v>
      </c>
      <c r="B4" s="181"/>
      <c r="C4" s="181"/>
      <c r="D4" s="181"/>
      <c r="E4" s="181"/>
      <c r="F4" s="181"/>
    </row>
    <row r="5" spans="1:11" ht="19.5" customHeight="1" x14ac:dyDescent="0.25">
      <c r="A5" s="204" t="s">
        <v>5</v>
      </c>
      <c r="B5" s="204"/>
      <c r="C5" s="204"/>
      <c r="D5" s="204"/>
      <c r="E5" s="204"/>
      <c r="F5" s="204"/>
    </row>
    <row r="6" spans="1:11" x14ac:dyDescent="0.25">
      <c r="A6" s="204"/>
      <c r="B6" s="204"/>
      <c r="C6" s="204"/>
      <c r="D6" s="204"/>
      <c r="E6" s="204"/>
      <c r="F6" s="204"/>
    </row>
    <row r="7" spans="1:11" ht="30" customHeight="1" x14ac:dyDescent="0.35">
      <c r="A7" s="180" t="str">
        <f>'Variance Explanations-ACCRUAL'!A7:F7</f>
        <v>Month of May 2020</v>
      </c>
      <c r="B7" s="180"/>
      <c r="C7" s="180"/>
      <c r="D7" s="180"/>
      <c r="E7" s="180"/>
      <c r="F7" s="180"/>
    </row>
    <row r="8" spans="1:11" ht="12" customHeight="1" thickBot="1" x14ac:dyDescent="0.4">
      <c r="A8" s="87"/>
      <c r="B8" s="87"/>
      <c r="C8" s="87"/>
      <c r="D8" s="87"/>
      <c r="E8" s="87"/>
      <c r="F8" s="87"/>
    </row>
    <row r="9" spans="1:11" ht="17.25" customHeight="1" x14ac:dyDescent="0.25">
      <c r="A9" s="188" t="s">
        <v>74</v>
      </c>
      <c r="B9" s="190" t="s">
        <v>64</v>
      </c>
      <c r="C9" s="191"/>
      <c r="D9" s="194" t="s">
        <v>62</v>
      </c>
      <c r="E9" s="195"/>
      <c r="F9" s="198" t="s">
        <v>63</v>
      </c>
      <c r="J9" s="93" t="s">
        <v>67</v>
      </c>
      <c r="K9" s="97" t="s">
        <v>67</v>
      </c>
    </row>
    <row r="10" spans="1:11" ht="17.25" customHeight="1" x14ac:dyDescent="0.25">
      <c r="A10" s="189"/>
      <c r="B10" s="192"/>
      <c r="C10" s="193"/>
      <c r="D10" s="196"/>
      <c r="E10" s="197"/>
      <c r="F10" s="199"/>
      <c r="J10" s="94" t="s">
        <v>57</v>
      </c>
      <c r="K10" s="98" t="s">
        <v>57</v>
      </c>
    </row>
    <row r="11" spans="1:11" ht="15" customHeight="1" x14ac:dyDescent="0.25">
      <c r="A11" s="90"/>
      <c r="B11" s="200"/>
      <c r="C11" s="214"/>
      <c r="D11" s="202"/>
      <c r="E11" s="203"/>
      <c r="F11" s="91"/>
      <c r="J11" s="95"/>
      <c r="K11" s="101"/>
    </row>
    <row r="12" spans="1:11" s="88" customFormat="1" ht="30" customHeight="1" x14ac:dyDescent="0.25">
      <c r="A12" s="92" t="str">
        <f>'Cons Subsidies CASH-Rounded'!$B$13</f>
        <v>Metropolitan Mass Transportation Operating Assistance (MMTOA)</v>
      </c>
      <c r="B12" s="133">
        <f>'Cons Subsidies CASH-Rounded'!$U$13</f>
        <v>-206.04060950490344</v>
      </c>
      <c r="C12" s="130"/>
      <c r="D12" s="110">
        <f>IF(ISERROR('Cons Subsidies CASH-Rounded'!$U$13/'Cons Subsidies CASH-Rounded'!$S$13),"HIDE ",IF('Cons Subsidies CASH-Rounded'!$U$13/'Cons Subsidies CASH-Rounded'!$S$13=0,"HIDE ",IF('Cons Subsidies CASH-Rounded'!$U$13/'Cons Subsidies CASH-Rounded'!$S$13&gt;1,"&gt; 100%",IF('Cons Subsidies CASH-Rounded'!$U$13/'Cons Subsidies CASH-Rounded'!$S$13&lt;-1,"&gt; (100%)",'Cons Subsidies CASH-Rounded'!$U$13/'Cons Subsidies CASH-Rounded'!$S$13))))</f>
        <v>-1</v>
      </c>
      <c r="E12" s="111"/>
      <c r="F12" s="99" t="s">
        <v>93</v>
      </c>
      <c r="J12" s="96">
        <f>IF(EXACT(A12,'Cons Subsidies CASH-Rounded'!$B$13)=TRUE,IF(ISERROR('Cons Subsidies CASH-Rounded'!$U$13/'Cons Subsidies CASH-Rounded'!$S$13),"NO VAR",'Cons Subsidies CASH-Rounded'!$U$13/'Cons Subsidies CASH-Rounded'!$S$13))</f>
        <v>-1</v>
      </c>
      <c r="K12" s="102" t="str">
        <f t="shared" ref="K12:K16" si="0">IF(J12="NO VAR","NO VAR",(IF(J12=FALSE,"INCORRECT LINE BEING PICKED UP","OK")))</f>
        <v>OK</v>
      </c>
    </row>
    <row r="13" spans="1:11" s="88" customFormat="1" ht="30" customHeight="1" x14ac:dyDescent="0.25">
      <c r="A13" s="92" t="str">
        <f>'Cons Subsidies CASH-Rounded'!$B$14</f>
        <v>Petroleum Business Tax (PBT)</v>
      </c>
      <c r="B13" s="133">
        <f>'Cons Subsidies CASH-Rounded'!$U$14</f>
        <v>-7.3703778080293816</v>
      </c>
      <c r="C13" s="130"/>
      <c r="D13" s="110">
        <f>IF(ISERROR('Cons Subsidies CASH-Rounded'!$U$14/'Cons Subsidies CASH-Rounded'!$S$14),"HIDE ",IF('Cons Subsidies CASH-Rounded'!$U$14/'Cons Subsidies CASH-Rounded'!$S$14=0,"HIDE ",IF('Cons Subsidies CASH-Rounded'!$U$14/'Cons Subsidies CASH-Rounded'!$S$14&gt;1,"&gt; 100%",IF('Cons Subsidies CASH-Rounded'!$U$14/'Cons Subsidies CASH-Rounded'!$S$14&lt;-1,"&gt; (100%)",'Cons Subsidies CASH-Rounded'!$U$14/'Cons Subsidies CASH-Rounded'!$S$14))))</f>
        <v>-0.15020014390073366</v>
      </c>
      <c r="E13" s="111"/>
      <c r="F13" s="99" t="s">
        <v>94</v>
      </c>
      <c r="J13" s="96">
        <f>IF(EXACT(A13,'Cons Subsidies CASH-Rounded'!$B$14)=TRUE,IF(ISERROR('Cons Subsidies CASH-Rounded'!$U$14/'Cons Subsidies CASH-Rounded'!$S$14),"NO VAR",'Cons Subsidies CASH-Rounded'!$U$14/'Cons Subsidies CASH-Rounded'!$S$14))</f>
        <v>-0.15020014390073366</v>
      </c>
      <c r="K13" s="102" t="str">
        <f t="shared" si="0"/>
        <v>OK</v>
      </c>
    </row>
    <row r="14" spans="1:11" s="88" customFormat="1" ht="30" customHeight="1" x14ac:dyDescent="0.25">
      <c r="A14" s="92" t="str">
        <f>'Cons Subsidies CASH-Rounded'!$B$15</f>
        <v>MRT(b)-1 (Gross)</v>
      </c>
      <c r="B14" s="133">
        <f>'Cons Subsidies CASH-Rounded'!$U$15</f>
        <v>-10.163544289332503</v>
      </c>
      <c r="C14" s="130"/>
      <c r="D14" s="110">
        <f>IF(ISERROR('Cons Subsidies CASH-Rounded'!$U$15/'Cons Subsidies CASH-Rounded'!$S$15),"HIDE ",IF('Cons Subsidies CASH-Rounded'!$U$15/'Cons Subsidies CASH-Rounded'!$S$15=0,"HIDE ",IF('Cons Subsidies CASH-Rounded'!$U$15/'Cons Subsidies CASH-Rounded'!$S$15&gt;1,"&gt; 100%",IF('Cons Subsidies CASH-Rounded'!$U$15/'Cons Subsidies CASH-Rounded'!$S$15&lt;-1,"&gt; (100%)",'Cons Subsidies CASH-Rounded'!$U$15/'Cons Subsidies CASH-Rounded'!$S$15))))</f>
        <v>-0.3803174416648008</v>
      </c>
      <c r="E14" s="111"/>
      <c r="F14" s="99" t="s">
        <v>95</v>
      </c>
      <c r="J14" s="96">
        <f>IF(EXACT(A14,'Cons Subsidies CASH-Rounded'!$B$15)=TRUE,IF(ISERROR('Cons Subsidies CASH-Rounded'!$U$15/'Cons Subsidies CASH-Rounded'!$S$15),"NO VAR",'Cons Subsidies CASH-Rounded'!$U$15/'Cons Subsidies CASH-Rounded'!$S$15))</f>
        <v>-0.3803174416648008</v>
      </c>
      <c r="K14" s="102" t="str">
        <f t="shared" si="0"/>
        <v>OK</v>
      </c>
    </row>
    <row r="15" spans="1:11" s="88" customFormat="1" ht="30" customHeight="1" x14ac:dyDescent="0.25">
      <c r="A15" s="92" t="str">
        <f>'Cons Subsidies CASH-Rounded'!$B$16</f>
        <v>MRT(b)-2 (Gross)</v>
      </c>
      <c r="B15" s="133">
        <f>'Cons Subsidies CASH-Rounded'!$U$16</f>
        <v>-0.96917580609530773</v>
      </c>
      <c r="C15" s="130"/>
      <c r="D15" s="110">
        <f>IF(ISERROR('Cons Subsidies CASH-Rounded'!$U$16/'Cons Subsidies CASH-Rounded'!$S$16),"HIDE ",IF('Cons Subsidies CASH-Rounded'!$U$16/'Cons Subsidies CASH-Rounded'!$S$16=0,"HIDE ",IF('Cons Subsidies CASH-Rounded'!$U$16/'Cons Subsidies CASH-Rounded'!$S$16&gt;1,"&gt; 100%",IF('Cons Subsidies CASH-Rounded'!$U$16/'Cons Subsidies CASH-Rounded'!$S$16&lt;-1,"&gt; (100%)",'Cons Subsidies CASH-Rounded'!$U$16/'Cons Subsidies CASH-Rounded'!$S$16))))</f>
        <v>-9.2463798985387133E-2</v>
      </c>
      <c r="E15" s="111"/>
      <c r="F15" s="99" t="s">
        <v>96</v>
      </c>
      <c r="J15" s="96">
        <f>IF(EXACT(A15,'Cons Subsidies CASH-Rounded'!$B$16)=TRUE,IF(ISERROR('Cons Subsidies CASH-Rounded'!$U$16/'Cons Subsidies CASH-Rounded'!$S$16),"NO VAR",'Cons Subsidies CASH-Rounded'!$U$16/'Cons Subsidies CASH-Rounded'!$S$16))</f>
        <v>-9.2463798985387133E-2</v>
      </c>
      <c r="K15" s="102" t="str">
        <f t="shared" si="0"/>
        <v>OK</v>
      </c>
    </row>
    <row r="16" spans="1:11" s="88" customFormat="1" ht="30" hidden="1" customHeight="1" x14ac:dyDescent="0.25">
      <c r="A16" s="92" t="str">
        <f>'Cons Subsidies CASH-Rounded'!$B$17</f>
        <v>Other MRT(b) Adjustments</v>
      </c>
      <c r="B16" s="133">
        <f>'Cons Subsidies CASH-Rounded'!$U$17</f>
        <v>0</v>
      </c>
      <c r="C16" s="130"/>
      <c r="D16" s="110" t="str">
        <f>IF(ISERROR('Cons Subsidies CASH-Rounded'!$U$17/'Cons Subsidies CASH-Rounded'!$S$17),"HIDE ",IF('Cons Subsidies CASH-Rounded'!$U$17/'Cons Subsidies CASH-Rounded'!$S$17=0,"HIDE ",IF('Cons Subsidies CASH-Rounded'!$U$17/'Cons Subsidies CASH-Rounded'!$S$17&gt;1,"&gt; 100%",IF('Cons Subsidies CASH-Rounded'!$U$17/'Cons Subsidies CASH-Rounded'!$S$17&lt;-1,"&gt; (100%)",'Cons Subsidies CASH-Rounded'!$U$17/'Cons Subsidies CASH-Rounded'!$S$17))))</f>
        <v xml:space="preserve">HIDE </v>
      </c>
      <c r="E16" s="111"/>
      <c r="F16" s="99"/>
      <c r="J16" s="96" t="str">
        <f>IF(EXACT(A16,'Cons Subsidies CASH-Rounded'!$B$17)=TRUE,IF(ISERROR('Cons Subsidies CASH-Rounded'!$U$17/'Cons Subsidies CASH-Rounded'!$S$17),"NO VAR",'Cons Subsidies CASH-Rounded'!$U$17/'Cons Subsidies CASH-Rounded'!$S$17))</f>
        <v>NO VAR</v>
      </c>
      <c r="K16" s="102" t="str">
        <f t="shared" si="0"/>
        <v>NO VAR</v>
      </c>
    </row>
    <row r="17" spans="1:11" s="88" customFormat="1" ht="30" customHeight="1" x14ac:dyDescent="0.25">
      <c r="A17" s="92" t="str">
        <f>'Cons Subsidies CASH-Rounded'!$B$18</f>
        <v>Urban Tax</v>
      </c>
      <c r="B17" s="133">
        <f>'Cons Subsidies CASH-Rounded'!$U$18</f>
        <v>-29.849774341111065</v>
      </c>
      <c r="C17" s="130"/>
      <c r="D17" s="110">
        <f>IF(ISERROR('Cons Subsidies CASH-Rounded'!$U$18/'Cons Subsidies CASH-Rounded'!$S$18),"HIDE ",IF('Cons Subsidies CASH-Rounded'!$U$18/'Cons Subsidies CASH-Rounded'!$S$18=0,"HIDE ",IF('Cons Subsidies CASH-Rounded'!$U$18/'Cons Subsidies CASH-Rounded'!$S$18&gt;1,"&gt; 100%",IF('Cons Subsidies CASH-Rounded'!$U$18/'Cons Subsidies CASH-Rounded'!$S$18&lt;-1,"&gt; (100%)",'Cons Subsidies CASH-Rounded'!$U$18/'Cons Subsidies CASH-Rounded'!$S$18))))</f>
        <v>-0.68803479595120987</v>
      </c>
      <c r="E17" s="111"/>
      <c r="F17" s="99" t="s">
        <v>97</v>
      </c>
      <c r="J17" s="96">
        <f>IF(EXACT(A17,'Cons Subsidies CASH-Rounded'!$B$18)=TRUE,IF(ISERROR('Cons Subsidies CASH-Rounded'!$U$18/'Cons Subsidies CASH-Rounded'!$S$18),"NO VAR",'Cons Subsidies CASH-Rounded'!$U$18/'Cons Subsidies CASH-Rounded'!$S$18))</f>
        <v>-0.68803479595120987</v>
      </c>
      <c r="K17" s="102" t="str">
        <f>IF(J17="NO VAR","NO VAR",(IF(J17=FALSE,"INCORRECT LINE BEING PICKED UP","OK")))</f>
        <v>OK</v>
      </c>
    </row>
    <row r="18" spans="1:11" s="88" customFormat="1" ht="30" customHeight="1" x14ac:dyDescent="0.25">
      <c r="A18" s="92" t="str">
        <f>'Cons Subsidies CASH-Rounded'!$B$23</f>
        <v>Payroll Mobility Tax (PMT)</v>
      </c>
      <c r="B18" s="133">
        <f>'Cons Subsidies CASH-Rounded'!$U$23</f>
        <v>-56.743456001917053</v>
      </c>
      <c r="C18" s="130"/>
      <c r="D18" s="110">
        <f>IF(ISERROR('Cons Subsidies CASH-Rounded'!$U$23/'Cons Subsidies CASH-Rounded'!$S$23),"HIDE ",IF('Cons Subsidies CASH-Rounded'!$U$23/'Cons Subsidies CASH-Rounded'!$S$23=0,"HIDE ",IF('Cons Subsidies CASH-Rounded'!$U$23/'Cons Subsidies CASH-Rounded'!$S$23&gt;1,"&gt; 100%",IF('Cons Subsidies CASH-Rounded'!$U$23/'Cons Subsidies CASH-Rounded'!$S$23&lt;-1,"&gt; (100%)",'Cons Subsidies CASH-Rounded'!$U$23/'Cons Subsidies CASH-Rounded'!$S$23))))</f>
        <v>-0.32685198504274887</v>
      </c>
      <c r="E18" s="111"/>
      <c r="F18" s="99" t="s">
        <v>98</v>
      </c>
      <c r="J18" s="96">
        <f>IF(EXACT(A18,'Cons Subsidies CASH-Rounded'!$B$23)=TRUE,IF(ISERROR('Cons Subsidies CASH-Rounded'!$U$23/'Cons Subsidies CASH-Rounded'!$S$23),"NO VAR",'Cons Subsidies CASH-Rounded'!$U$23/'Cons Subsidies CASH-Rounded'!$S$23))</f>
        <v>-0.32685198504274887</v>
      </c>
      <c r="K18" s="102" t="str">
        <f t="shared" ref="K18:K44" si="1">IF(J18="NO VAR","NO VAR",(IF(J18=FALSE,"INCORRECT LINE BEING PICKED UP","OK")))</f>
        <v>OK</v>
      </c>
    </row>
    <row r="19" spans="1:11" s="88" customFormat="1" ht="30" customHeight="1" x14ac:dyDescent="0.25">
      <c r="A19" s="92" t="str">
        <f>'Cons Subsidies CASH-Rounded'!$B$24</f>
        <v>Payroll Mobility Tax Replacement Funds</v>
      </c>
      <c r="B19" s="133">
        <f>'Cons Subsidies CASH-Rounded'!$U$24</f>
        <v>-48.85</v>
      </c>
      <c r="C19" s="130"/>
      <c r="D19" s="110">
        <f>IF(ISERROR('Cons Subsidies CASH-Rounded'!$U$24/'Cons Subsidies CASH-Rounded'!$S$24),"HIDE ",IF('Cons Subsidies CASH-Rounded'!$U$24/'Cons Subsidies CASH-Rounded'!$S$24=0,"HIDE ",IF('Cons Subsidies CASH-Rounded'!$U$24/'Cons Subsidies CASH-Rounded'!$S$24&gt;1,"&gt; 100%",IF('Cons Subsidies CASH-Rounded'!$U$24/'Cons Subsidies CASH-Rounded'!$S$24&lt;-1,"&gt; (100%)",'Cons Subsidies CASH-Rounded'!$U$24/'Cons Subsidies CASH-Rounded'!$S$24))))</f>
        <v>-1</v>
      </c>
      <c r="E19" s="111"/>
      <c r="F19" s="99" t="s">
        <v>99</v>
      </c>
      <c r="J19" s="96">
        <f>IF(EXACT(A19,'Cons Subsidies CASH-Rounded'!$B$24)=TRUE,IF(ISERROR('Cons Subsidies CASH-Rounded'!$U$24/'Cons Subsidies CASH-Rounded'!$S$24),"NO VAR",'Cons Subsidies CASH-Rounded'!$U$24/'Cons Subsidies CASH-Rounded'!$S$24))</f>
        <v>-1</v>
      </c>
      <c r="K19" s="102" t="str">
        <f t="shared" si="1"/>
        <v>OK</v>
      </c>
    </row>
    <row r="20" spans="1:11" s="88" customFormat="1" ht="30" hidden="1" customHeight="1" x14ac:dyDescent="0.25">
      <c r="A20" s="92" t="str">
        <f>'Cons Subsidies CASH-Rounded'!$B$25</f>
        <v>MTA Aid</v>
      </c>
      <c r="B20" s="133">
        <f>'Cons Subsidies CASH-Rounded'!$U$25</f>
        <v>0</v>
      </c>
      <c r="C20" s="130"/>
      <c r="D20" s="110" t="str">
        <f>IF(ISERROR('Cons Subsidies CASH-Rounded'!$U$25/'Cons Subsidies CASH-Rounded'!$S$25),"HIDE ",IF('Cons Subsidies CASH-Rounded'!$U$25/'Cons Subsidies CASH-Rounded'!$S$25=0,"HIDE ",IF('Cons Subsidies CASH-Rounded'!$U$25/'Cons Subsidies CASH-Rounded'!$S$25&gt;1,"&gt; 100%",IF('Cons Subsidies CASH-Rounded'!$U$25/'Cons Subsidies CASH-Rounded'!$S$25&lt;-1,"&gt; (100%)",'Cons Subsidies CASH-Rounded'!$U$25/'Cons Subsidies CASH-Rounded'!$S$25))))</f>
        <v xml:space="preserve">HIDE </v>
      </c>
      <c r="E20" s="111"/>
      <c r="F20" s="99"/>
      <c r="J20" s="96" t="str">
        <f>IF(EXACT(A20,'Cons Subsidies CASH-Rounded'!$B$25)=TRUE,IF(ISERROR('Cons Subsidies CASH-Rounded'!$U$25/'Cons Subsidies CASH-Rounded'!$S$25),"NO VAR",'Cons Subsidies CASH-Rounded'!$U$25/'Cons Subsidies CASH-Rounded'!$S$25))</f>
        <v>NO VAR</v>
      </c>
      <c r="K20" s="102" t="str">
        <f t="shared" si="1"/>
        <v>NO VAR</v>
      </c>
    </row>
    <row r="21" spans="1:11" s="88" customFormat="1" ht="30" customHeight="1" x14ac:dyDescent="0.25">
      <c r="A21" s="92" t="str">
        <f>'Cons Subsidies CASH-Rounded'!$B$33</f>
        <v>Subway Action Plan Account</v>
      </c>
      <c r="B21" s="134">
        <f>'Cons Subsidies CASH-Rounded'!$U$33</f>
        <v>-23.287656849999998</v>
      </c>
      <c r="C21" s="130"/>
      <c r="D21" s="110">
        <f>IF(ISERROR('Cons Subsidies CASH-Rounded'!$U$33/'Cons Subsidies CASH-Rounded'!$S$33),"HIDE ",IF('Cons Subsidies CASH-Rounded'!$U$33/'Cons Subsidies CASH-Rounded'!$S$33=0,"HIDE ",IF('Cons Subsidies CASH-Rounded'!$U$33/'Cons Subsidies CASH-Rounded'!$S$33&gt;1,"&gt; 100%",IF('Cons Subsidies CASH-Rounded'!$U$33/'Cons Subsidies CASH-Rounded'!$S$33&lt;-1,"&gt; (100%)",'Cons Subsidies CASH-Rounded'!$U$33/'Cons Subsidies CASH-Rounded'!$S$33))))</f>
        <v>-0.61894104584717602</v>
      </c>
      <c r="E21" s="111"/>
      <c r="F21" s="99" t="s">
        <v>100</v>
      </c>
      <c r="J21" s="96">
        <f>IF(EXACT(A21,'Cons Subsidies CASH-Rounded'!$B$33)=TRUE,IF(ISERROR('Cons Subsidies CASH-Rounded'!$U$33/'Cons Subsidies CASH-Rounded'!$S$33),"NO VAR",'Cons Subsidies CASH-Rounded'!$U$33/'Cons Subsidies CASH-Rounded'!$S$33))</f>
        <v>-0.61894104584717602</v>
      </c>
      <c r="K21" s="102" t="str">
        <f t="shared" si="1"/>
        <v>OK</v>
      </c>
    </row>
    <row r="22" spans="1:11" s="88" customFormat="1" ht="30" hidden="1" customHeight="1" x14ac:dyDescent="0.25">
      <c r="A22" s="92" t="str">
        <f>'Cons Subsidies CASH-Rounded'!$B$34</f>
        <v>Outerborough Transportation Account</v>
      </c>
      <c r="B22" s="134">
        <f>'Cons Subsidies CASH-Rounded'!$U$34</f>
        <v>0</v>
      </c>
      <c r="C22" s="130"/>
      <c r="D22" s="110" t="str">
        <f>IF(ISERROR('Cons Subsidies CASH-Rounded'!$U$34/'Cons Subsidies CASH-Rounded'!$S$34),"HIDE ",IF('Cons Subsidies CASH-Rounded'!$U$34/'Cons Subsidies CASH-Rounded'!$S$34=0,"HIDE ",IF('Cons Subsidies CASH-Rounded'!$U$34/'Cons Subsidies CASH-Rounded'!$S$34&gt;1,"&gt; 100%",IF('Cons Subsidies CASH-Rounded'!$U$34/'Cons Subsidies CASH-Rounded'!$S$34&lt;-1,"&gt; (100%)",'Cons Subsidies CASH-Rounded'!$U$34/'Cons Subsidies CASH-Rounded'!$S$34))))</f>
        <v xml:space="preserve">HIDE </v>
      </c>
      <c r="E22" s="111"/>
      <c r="F22" s="99"/>
      <c r="J22" s="96" t="str">
        <f>IF(EXACT(A22,'Cons Subsidies CASH-Rounded'!$B$34)=TRUE,IF(ISERROR('Cons Subsidies CASH-Rounded'!$U$34/'Cons Subsidies CASH-Rounded'!$S$34),"NO VAR",'Cons Subsidies CASH-Rounded'!$U$34/'Cons Subsidies CASH-Rounded'!$S$34))</f>
        <v>NO VAR</v>
      </c>
      <c r="K22" s="102" t="str">
        <f t="shared" si="1"/>
        <v>NO VAR</v>
      </c>
    </row>
    <row r="23" spans="1:11" s="88" customFormat="1" ht="30" hidden="1" customHeight="1" x14ac:dyDescent="0.25">
      <c r="A23" s="92" t="str">
        <f>'Cons Subsidies CASH-Rounded'!$B$35</f>
        <v>Less: Assumed Capital or Member Project</v>
      </c>
      <c r="B23" s="134">
        <f>'Cons Subsidies CASH-Rounded'!$U$35</f>
        <v>0</v>
      </c>
      <c r="C23" s="130"/>
      <c r="D23" s="110" t="str">
        <f>IF(ISERROR('Cons Subsidies CASH-Rounded'!$U$35/'Cons Subsidies CASH-Rounded'!$S$35),"HIDE ",IF('Cons Subsidies CASH-Rounded'!$U$35/'Cons Subsidies CASH-Rounded'!$S$35=0,"HIDE ",IF('Cons Subsidies CASH-Rounded'!$U$35/'Cons Subsidies CASH-Rounded'!$S$35&gt;1,"&gt; 100%",IF('Cons Subsidies CASH-Rounded'!$U$35/'Cons Subsidies CASH-Rounded'!$S$35&lt;-1,"&gt; (100%)",'Cons Subsidies CASH-Rounded'!$U$35/'Cons Subsidies CASH-Rounded'!$S$35))))</f>
        <v xml:space="preserve">HIDE </v>
      </c>
      <c r="E23" s="111"/>
      <c r="F23" s="99"/>
      <c r="J23" s="96" t="str">
        <f>IF(EXACT(A23,'Cons Subsidies CASH-Rounded'!$B$35)=TRUE,IF(ISERROR('Cons Subsidies CASH-Rounded'!$U$35/'Cons Subsidies CASH-Rounded'!$S$35),"NO VAR",'Cons Subsidies CASH-Rounded'!$U$35/'Cons Subsidies CASH-Rounded'!$S$35))</f>
        <v>NO VAR</v>
      </c>
      <c r="K23" s="102" t="str">
        <f>IF(J26="NO VAR","NO VAR",(IF(J26=FALSE,"INCORRECT LINE BEING PICKED UP","OK")))</f>
        <v>NO VAR</v>
      </c>
    </row>
    <row r="24" spans="1:11" s="88" customFormat="1" ht="30" hidden="1" customHeight="1" x14ac:dyDescent="0.25">
      <c r="A24" s="92" t="str">
        <f>'Cons Subsidies CASH-Rounded'!$B$36</f>
        <v>General Transportation Account</v>
      </c>
      <c r="B24" s="134">
        <f>'Cons Subsidies CASH-Rounded'!$U$36</f>
        <v>0</v>
      </c>
      <c r="C24" s="130"/>
      <c r="D24" s="110" t="str">
        <f>IF(ISERROR('Cons Subsidies CASH-Rounded'!$U$36/'Cons Subsidies CASH-Rounded'!$S$36),"HIDE ",IF('Cons Subsidies CASH-Rounded'!$U$36/'Cons Subsidies CASH-Rounded'!$S$36=0,"HIDE ",IF('Cons Subsidies CASH-Rounded'!$U$36/'Cons Subsidies CASH-Rounded'!$S$36&gt;1,"&gt; 100%",IF('Cons Subsidies CASH-Rounded'!$U$36/'Cons Subsidies CASH-Rounded'!$S$36&lt;-1,"&gt; (100%)",'Cons Subsidies CASH-Rounded'!$U$36/'Cons Subsidies CASH-Rounded'!$S$36))))</f>
        <v xml:space="preserve">HIDE </v>
      </c>
      <c r="E24" s="111"/>
      <c r="F24" s="99"/>
      <c r="J24" s="96" t="str">
        <f>IF(EXACT(A24,'Cons Subsidies CASH-Rounded'!$B$36)=TRUE,IF(ISERROR('Cons Subsidies CASH-Rounded'!$U$36/'Cons Subsidies CASH-Rounded'!$S$36),"NO VAR",'Cons Subsidies CASH-Rounded'!$U$36/'Cons Subsidies CASH-Rounded'!$S$36))</f>
        <v>NO VAR</v>
      </c>
      <c r="K24" s="102" t="str">
        <f t="shared" si="1"/>
        <v>NO VAR</v>
      </c>
    </row>
    <row r="25" spans="1:11" s="88" customFormat="1" ht="30" hidden="1" customHeight="1" x14ac:dyDescent="0.25">
      <c r="A25" s="92" t="str">
        <f>'Cons Subsidies CASH-Rounded'!$B$37</f>
        <v>Less: Transfer to Committed to Capital</v>
      </c>
      <c r="B25" s="134">
        <f>'Cons Subsidies CASH-Rounded'!$U$37</f>
        <v>0</v>
      </c>
      <c r="C25" s="130"/>
      <c r="D25" s="110" t="str">
        <f>IF(ISERROR('Cons Subsidies CASH-Rounded'!$U$37/'Cons Subsidies CASH-Rounded'!$S$37),"HIDE ",IF('Cons Subsidies CASH-Rounded'!$U$37/'Cons Subsidies CASH-Rounded'!$S$37=0,"HIDE ",IF('Cons Subsidies CASH-Rounded'!$U$37/'Cons Subsidies CASH-Rounded'!$S$37&gt;1,"&gt; 100%",IF('Cons Subsidies CASH-Rounded'!$U$37/'Cons Subsidies CASH-Rounded'!$S$37&lt;-1,"&gt; (100%)",'Cons Subsidies CASH-Rounded'!$U$37/'Cons Subsidies CASH-Rounded'!$S$37))))</f>
        <v xml:space="preserve">HIDE </v>
      </c>
      <c r="E25" s="111"/>
      <c r="F25" s="99"/>
      <c r="J25" s="96" t="str">
        <f>IF(EXACT(A25,'Cons Subsidies CASH-Rounded'!$B$37)=TRUE,IF(ISERROR('Cons Subsidies CASH-Rounded'!$U$37/'Cons Subsidies CASH-Rounded'!$S$37),"NO VAR",'Cons Subsidies CASH-Rounded'!$U$37/'Cons Subsidies CASH-Rounded'!$S$37))</f>
        <v>NO VAR</v>
      </c>
      <c r="K25" s="102" t="str">
        <f t="shared" si="1"/>
        <v>NO VAR</v>
      </c>
    </row>
    <row r="26" spans="1:11" s="88" customFormat="1" ht="30" hidden="1" customHeight="1" x14ac:dyDescent="0.25">
      <c r="A26" s="92" t="str">
        <f>'Cons Subsidies CASH-Rounded'!$B$39</f>
        <v>Central Business District Tolling Program (CBDTP)</v>
      </c>
      <c r="B26" s="134">
        <f>'Cons Subsidies CASH-Rounded'!$U$39</f>
        <v>0</v>
      </c>
      <c r="C26" s="130"/>
      <c r="D26" s="110" t="str">
        <f>IF(ISERROR('Cons Subsidies CASH-Rounded'!$U$39/'Cons Subsidies CASH-Rounded'!$S$39),"HIDE ",IF('Cons Subsidies CASH-Rounded'!$U$39/'Cons Subsidies CASH-Rounded'!$S$39=0,"HIDE ",IF('Cons Subsidies CASH-Rounded'!$U$39/'Cons Subsidies CASH-Rounded'!$S$39&gt;1,"&gt; 100%",IF('Cons Subsidies CASH-Rounded'!$U$39/'Cons Subsidies CASH-Rounded'!$S$39&lt;-1,"&gt; (100%)",'Cons Subsidies CASH-Rounded'!$U$39/'Cons Subsidies CASH-Rounded'!$S$39))))</f>
        <v xml:space="preserve">HIDE </v>
      </c>
      <c r="E26" s="111"/>
      <c r="F26" s="99"/>
      <c r="J26" s="96" t="str">
        <f>IF(EXACT(A26,'Cons Subsidies CASH-Rounded'!$B$39)=TRUE,IF(ISERROR('Cons Subsidies CASH-Rounded'!$U$39/'Cons Subsidies CASH-Rounded'!$S$39),"NO VAR",'Cons Subsidies CASH-Rounded'!$U$39/'Cons Subsidies CASH-Rounded'!$S$39))</f>
        <v>NO VAR</v>
      </c>
      <c r="K26" s="102" t="str">
        <f t="shared" si="1"/>
        <v>NO VAR</v>
      </c>
    </row>
    <row r="27" spans="1:11" s="88" customFormat="1" ht="107.25" customHeight="1" x14ac:dyDescent="0.25">
      <c r="A27" s="92" t="str">
        <f>'Cons Subsidies CASH-Rounded'!$B$40</f>
        <v>Real Property Transfer Tax Surcharge (Mansion)</v>
      </c>
      <c r="B27" s="134">
        <f>'Cons Subsidies CASH-Rounded'!$U$40</f>
        <v>-17.138471689999996</v>
      </c>
      <c r="C27" s="130"/>
      <c r="D27" s="110">
        <f>IF(ISERROR('Cons Subsidies CASH-Rounded'!$U$40/'Cons Subsidies CASH-Rounded'!$S$40),"HIDE ",IF('Cons Subsidies CASH-Rounded'!$U$40/'Cons Subsidies CASH-Rounded'!$S$40=0,"HIDE ",IF('Cons Subsidies CASH-Rounded'!$U$40/'Cons Subsidies CASH-Rounded'!$S$40&gt;1,"&gt; 100%",IF('Cons Subsidies CASH-Rounded'!$U$40/'Cons Subsidies CASH-Rounded'!$S$40&lt;-1,"&gt; (100%)",'Cons Subsidies CASH-Rounded'!$U$40/'Cons Subsidies CASH-Rounded'!$S$40))))</f>
        <v>-0.55063734373790141</v>
      </c>
      <c r="E27" s="220"/>
      <c r="F27" s="173" t="s">
        <v>110</v>
      </c>
      <c r="J27" s="96">
        <f>IF(EXACT(A27,'Cons Subsidies CASH-Rounded'!$B$40)=TRUE,IF(ISERROR('Cons Subsidies CASH-Rounded'!$U$40/'Cons Subsidies CASH-Rounded'!$S$40),"NO VAR",'Cons Subsidies CASH-Rounded'!$U$40/'Cons Subsidies CASH-Rounded'!$S$40))</f>
        <v>-0.55063734373790141</v>
      </c>
      <c r="K27" s="102" t="str">
        <f t="shared" si="1"/>
        <v>OK</v>
      </c>
    </row>
    <row r="28" spans="1:11" s="88" customFormat="1" ht="36" customHeight="1" x14ac:dyDescent="0.25">
      <c r="A28" s="92" t="str">
        <f>'Cons Subsidies CASH-Rounded'!$B$41</f>
        <v>Internet Marketplace Tax</v>
      </c>
      <c r="B28" s="134">
        <f>'Cons Subsidies CASH-Rounded'!$U$41</f>
        <v>-9.3749362813889174</v>
      </c>
      <c r="C28" s="130"/>
      <c r="D28" s="110">
        <f>IF(ISERROR('Cons Subsidies CASH-Rounded'!$U$41/'Cons Subsidies CASH-Rounded'!$S$41),"HIDE ",IF('Cons Subsidies CASH-Rounded'!$U$41/'Cons Subsidies CASH-Rounded'!$S$41=0,"HIDE ",IF('Cons Subsidies CASH-Rounded'!$U$41/'Cons Subsidies CASH-Rounded'!$S$41&gt;1,"&gt; 100%",IF('Cons Subsidies CASH-Rounded'!$U$41/'Cons Subsidies CASH-Rounded'!$S$41&lt;-1,"&gt; (100%)",'Cons Subsidies CASH-Rounded'!$U$41/'Cons Subsidies CASH-Rounded'!$S$41))))</f>
        <v>-0.39822845966552212</v>
      </c>
      <c r="E28" s="220"/>
      <c r="F28" s="173" t="s">
        <v>111</v>
      </c>
      <c r="J28" s="96">
        <f>IF(EXACT(A28,'Cons Subsidies CASH-Rounded'!$B$41)=TRUE,IF(ISERROR('Cons Subsidies CASH-Rounded'!$U$41/'Cons Subsidies CASH-Rounded'!$S$41),"NO VAR",'Cons Subsidies CASH-Rounded'!$U$41/'Cons Subsidies CASH-Rounded'!$S$41))</f>
        <v>-0.39822845966552212</v>
      </c>
      <c r="K28" s="102" t="str">
        <f t="shared" si="1"/>
        <v>OK</v>
      </c>
    </row>
    <row r="29" spans="1:11" s="88" customFormat="1" ht="30" hidden="1" customHeight="1" x14ac:dyDescent="0.25">
      <c r="A29" s="92" t="str">
        <f>'Cons Subsidies CASH-Rounded'!$B$42</f>
        <v>Less: Transfer to CBDTP Capital Lockbox</v>
      </c>
      <c r="B29" s="134">
        <f>'Cons Subsidies CASH-Rounded'!$U$42</f>
        <v>26.445995349999997</v>
      </c>
      <c r="C29" s="130"/>
      <c r="D29" s="110">
        <f>IF(ISERROR('Cons Subsidies CASH-Rounded'!$U$42/'Cons Subsidies CASH-Rounded'!$S$42),"HIDE ",IF('Cons Subsidies CASH-Rounded'!$U$42/'Cons Subsidies CASH-Rounded'!$S$42=0,"HIDE ",IF('Cons Subsidies CASH-Rounded'!$U$42/'Cons Subsidies CASH-Rounded'!$S$42&gt;1,"&gt; 100%",IF('Cons Subsidies CASH-Rounded'!$U$42/'Cons Subsidies CASH-Rounded'!$S$42&lt;-1,"&gt; (100%)",'Cons Subsidies CASH-Rounded'!$U$42/'Cons Subsidies CASH-Rounded'!$S$42))))</f>
        <v>-0.50997402616555976</v>
      </c>
      <c r="E29" s="111"/>
      <c r="F29" s="171"/>
      <c r="J29" s="96">
        <f>IF(EXACT(A29,'Cons Subsidies CASH-Rounded'!$B$42)=TRUE,IF(ISERROR('Cons Subsidies CASH-Rounded'!$U$42/'Cons Subsidies CASH-Rounded'!$S$42),"NO VAR",'Cons Subsidies CASH-Rounded'!$U$42/'Cons Subsidies CASH-Rounded'!$S$42))</f>
        <v>-0.50997402616555976</v>
      </c>
      <c r="K29" s="102" t="str">
        <f t="shared" si="1"/>
        <v>OK</v>
      </c>
    </row>
    <row r="30" spans="1:11" s="88" customFormat="1" ht="30" customHeight="1" x14ac:dyDescent="0.25">
      <c r="A30" s="92" t="str">
        <f>'Cons Subsidies CASH-Rounded'!$B$46</f>
        <v>State Operating Assistance</v>
      </c>
      <c r="B30" s="134">
        <f>'Cons Subsidies CASH-Rounded'!$U$46</f>
        <v>-46.981000000000009</v>
      </c>
      <c r="C30" s="131"/>
      <c r="D30" s="110">
        <f>IF(ISERROR('Cons Subsidies CASH-Rounded'!$U$46/'Cons Subsidies CASH-Rounded'!$S$46),"HIDE ",IF('Cons Subsidies CASH-Rounded'!$U$46/'Cons Subsidies CASH-Rounded'!$S$46=0,"HIDE ",IF('Cons Subsidies CASH-Rounded'!$U$46/'Cons Subsidies CASH-Rounded'!$S$46&gt;1,"&gt; 100%",IF('Cons Subsidies CASH-Rounded'!$U$46/'Cons Subsidies CASH-Rounded'!$S$46&lt;-1,"&gt; (100%)",'Cons Subsidies CASH-Rounded'!$U$46/'Cons Subsidies CASH-Rounded'!$S$46))))</f>
        <v>-1</v>
      </c>
      <c r="E30" s="111"/>
      <c r="F30" s="100" t="s">
        <v>102</v>
      </c>
      <c r="J30" s="96">
        <f>IF(EXACT(A30,'Cons Subsidies CASH-Rounded'!$B$46)=TRUE,IF(ISERROR('Cons Subsidies CASH-Rounded'!$U$46/'Cons Subsidies CASH-Rounded'!$S$46),"NO VAR",'Cons Subsidies CASH-Rounded'!$U$46/'Cons Subsidies CASH-Rounded'!$S$46))</f>
        <v>-1</v>
      </c>
      <c r="K30" s="102" t="str">
        <f t="shared" si="1"/>
        <v>OK</v>
      </c>
    </row>
    <row r="31" spans="1:11" s="88" customFormat="1" ht="30" hidden="1" customHeight="1" x14ac:dyDescent="0.25">
      <c r="A31" s="92" t="str">
        <f>'Cons Subsidies CASH-Rounded'!$B$51</f>
        <v>New York City</v>
      </c>
      <c r="B31" s="134">
        <f>'Cons Subsidies CASH-Rounded'!$U$51</f>
        <v>0</v>
      </c>
      <c r="C31" s="131"/>
      <c r="D31" s="110" t="str">
        <f>IF(ISERROR('Cons Subsidies CASH-Rounded'!$U$51/'Cons Subsidies CASH-Rounded'!$S$51),"HIDE ",IF('Cons Subsidies CASH-Rounded'!$U$51/'Cons Subsidies CASH-Rounded'!$S$51=0,"HIDE ",IF('Cons Subsidies CASH-Rounded'!$U$51/'Cons Subsidies CASH-Rounded'!$S$51&gt;1,"&gt; 100%",IF('Cons Subsidies CASH-Rounded'!$U$51/'Cons Subsidies CASH-Rounded'!$S$51&lt;-1,"&gt; (100%)",'Cons Subsidies CASH-Rounded'!$U$51/'Cons Subsidies CASH-Rounded'!$S$51))))</f>
        <v xml:space="preserve">HIDE </v>
      </c>
      <c r="E31" s="111"/>
      <c r="F31" s="100"/>
      <c r="J31" s="96" t="str">
        <f>IF(EXACT(A31,'Cons Subsidies CASH-Rounded'!$B$51)=TRUE,IF(ISERROR('Cons Subsidies CASH-Rounded'!$U$51/'Cons Subsidies CASH-Rounded'!$S$51),"NO VAR",'Cons Subsidies CASH-Rounded'!$U$51/'Cons Subsidies CASH-Rounded'!$S$51))</f>
        <v>NO VAR</v>
      </c>
      <c r="K31" s="102" t="str">
        <f t="shared" si="1"/>
        <v>NO VAR</v>
      </c>
    </row>
    <row r="32" spans="1:11" s="88" customFormat="1" ht="30" hidden="1" customHeight="1" x14ac:dyDescent="0.25">
      <c r="A32" s="92" t="str">
        <f>'Cons Subsidies CASH-Rounded'!$B$52</f>
        <v>Nassau County</v>
      </c>
      <c r="B32" s="134">
        <f>'Cons Subsidies CASH-Rounded'!$U$52</f>
        <v>0</v>
      </c>
      <c r="C32" s="131"/>
      <c r="D32" s="110" t="str">
        <f>IF(ISERROR('Cons Subsidies CASH-Rounded'!$U$52/'Cons Subsidies CASH-Rounded'!$S$52),"HIDE ",IF('Cons Subsidies CASH-Rounded'!$U$52/'Cons Subsidies CASH-Rounded'!$S$52=0,"HIDE ",IF('Cons Subsidies CASH-Rounded'!$U$52/'Cons Subsidies CASH-Rounded'!$S$52&gt;1,"&gt; 100%",IF('Cons Subsidies CASH-Rounded'!$U$52/'Cons Subsidies CASH-Rounded'!$S$52&lt;-1,"&gt; (100%)",'Cons Subsidies CASH-Rounded'!$U$52/'Cons Subsidies CASH-Rounded'!$S$52))))</f>
        <v xml:space="preserve">HIDE </v>
      </c>
      <c r="E32" s="111"/>
      <c r="F32" s="100"/>
      <c r="J32" s="96" t="str">
        <f>IF(EXACT(A32,'Cons Subsidies CASH-Rounded'!$B$52)=TRUE,IF(ISERROR('Cons Subsidies CASH-Rounded'!$U$52/'Cons Subsidies CASH-Rounded'!$S$52),"NO VAR",'Cons Subsidies CASH-Rounded'!$U$52/'Cons Subsidies CASH-Rounded'!$S$52))</f>
        <v>NO VAR</v>
      </c>
      <c r="K32" s="102" t="str">
        <f t="shared" si="1"/>
        <v>NO VAR</v>
      </c>
    </row>
    <row r="33" spans="1:18" s="88" customFormat="1" ht="30" customHeight="1" x14ac:dyDescent="0.25">
      <c r="A33" s="92" t="str">
        <f>'Cons Subsidies CASH-Rounded'!$B$53</f>
        <v>Suffolk County</v>
      </c>
      <c r="B33" s="134">
        <f>'Cons Subsidies CASH-Rounded'!$U$53</f>
        <v>-1.8794409999999999</v>
      </c>
      <c r="C33" s="131"/>
      <c r="D33" s="110">
        <f>IF(ISERROR('Cons Subsidies CASH-Rounded'!$U$53/'Cons Subsidies CASH-Rounded'!$S$53),"HIDE ",IF('Cons Subsidies CASH-Rounded'!$U$53/'Cons Subsidies CASH-Rounded'!$S$53=0,"HIDE ",IF('Cons Subsidies CASH-Rounded'!$U$53/'Cons Subsidies CASH-Rounded'!$S$53&gt;1,"&gt; 100%",IF('Cons Subsidies CASH-Rounded'!$U$53/'Cons Subsidies CASH-Rounded'!$S$53&lt;-1,"&gt; (100%)",'Cons Subsidies CASH-Rounded'!$U$53/'Cons Subsidies CASH-Rounded'!$S$53))))</f>
        <v>-1</v>
      </c>
      <c r="E33" s="111"/>
      <c r="F33" s="100" t="s">
        <v>101</v>
      </c>
      <c r="J33" s="96">
        <f>IF(EXACT(A33,'Cons Subsidies CASH-Rounded'!$B$53)=TRUE,IF(ISERROR('Cons Subsidies CASH-Rounded'!$U$53/'Cons Subsidies CASH-Rounded'!$S$53),"NO VAR",'Cons Subsidies CASH-Rounded'!$U$53/'Cons Subsidies CASH-Rounded'!$S$53))</f>
        <v>-1</v>
      </c>
      <c r="K33" s="102" t="str">
        <f t="shared" si="1"/>
        <v>OK</v>
      </c>
    </row>
    <row r="34" spans="1:18" s="88" customFormat="1" ht="30" hidden="1" customHeight="1" x14ac:dyDescent="0.25">
      <c r="A34" s="92" t="str">
        <f>'Cons Subsidies CASH-Rounded'!$B$54</f>
        <v>Westchester County</v>
      </c>
      <c r="B34" s="134">
        <f>'Cons Subsidies CASH-Rounded'!$U$54</f>
        <v>0</v>
      </c>
      <c r="C34" s="131"/>
      <c r="D34" s="110" t="str">
        <f>IF(ISERROR('Cons Subsidies CASH-Rounded'!$U$54/'Cons Subsidies CASH-Rounded'!$S$54),"HIDE ",IF('Cons Subsidies CASH-Rounded'!$U$54/'Cons Subsidies CASH-Rounded'!$S$54=0,"HIDE ",IF('Cons Subsidies CASH-Rounded'!$U$54/'Cons Subsidies CASH-Rounded'!$S$54&gt;1,"&gt; 100%",IF('Cons Subsidies CASH-Rounded'!$U$54/'Cons Subsidies CASH-Rounded'!$S$54&lt;-1,"&gt; (100%)",'Cons Subsidies CASH-Rounded'!$U$54/'Cons Subsidies CASH-Rounded'!$S$54))))</f>
        <v xml:space="preserve">HIDE </v>
      </c>
      <c r="E34" s="111"/>
      <c r="F34" s="100"/>
      <c r="J34" s="96" t="str">
        <f>IF(EXACT(A34,'Cons Subsidies CASH-Rounded'!$B$54)=TRUE,IF(ISERROR('Cons Subsidies CASH-Rounded'!$U$54/'Cons Subsidies CASH-Rounded'!$S$54),"NO VAR",'Cons Subsidies CASH-Rounded'!$U$54/'Cons Subsidies CASH-Rounded'!$S$54))</f>
        <v>NO VAR</v>
      </c>
      <c r="K34" s="102" t="str">
        <f t="shared" si="1"/>
        <v>NO VAR</v>
      </c>
    </row>
    <row r="35" spans="1:18" s="88" customFormat="1" ht="30" hidden="1" customHeight="1" x14ac:dyDescent="0.25">
      <c r="A35" s="92" t="str">
        <f>'Cons Subsidies CASH-Rounded'!$B$55</f>
        <v>Putnam County</v>
      </c>
      <c r="B35" s="134">
        <f>'Cons Subsidies CASH-Rounded'!$U$55</f>
        <v>0</v>
      </c>
      <c r="C35" s="131"/>
      <c r="D35" s="110" t="str">
        <f>IF(ISERROR('Cons Subsidies CASH-Rounded'!$U$55/'Cons Subsidies CASH-Rounded'!$S$55),"HIDE ",IF('Cons Subsidies CASH-Rounded'!$U$55/'Cons Subsidies CASH-Rounded'!$S$55=0,"HIDE ",IF('Cons Subsidies CASH-Rounded'!$U$55/'Cons Subsidies CASH-Rounded'!$S$55&gt;1,"&gt; 100%",IF('Cons Subsidies CASH-Rounded'!$U$55/'Cons Subsidies CASH-Rounded'!$S$55&lt;-1,"&gt; (100%)",'Cons Subsidies CASH-Rounded'!$U$55/'Cons Subsidies CASH-Rounded'!$S$55))))</f>
        <v xml:space="preserve">HIDE </v>
      </c>
      <c r="E35" s="111"/>
      <c r="F35" s="100"/>
      <c r="J35" s="96" t="str">
        <f>IF(EXACT(A35,'Cons Subsidies CASH-Rounded'!$B$55)=TRUE,IF(ISERROR('Cons Subsidies CASH-Rounded'!$U$55/'Cons Subsidies CASH-Rounded'!$S$55),"NO VAR",'Cons Subsidies CASH-Rounded'!$U$55/'Cons Subsidies CASH-Rounded'!$S$55))</f>
        <v>NO VAR</v>
      </c>
      <c r="K35" s="102" t="str">
        <f t="shared" si="1"/>
        <v>NO VAR</v>
      </c>
    </row>
    <row r="36" spans="1:18" ht="30" customHeight="1" x14ac:dyDescent="0.25">
      <c r="A36" s="92" t="str">
        <f>'Cons Subsidies CASH-Rounded'!$B$56</f>
        <v>Dutchess County</v>
      </c>
      <c r="B36" s="134">
        <f>'Cons Subsidies CASH-Rounded'!$U$56</f>
        <v>-9.5069000000000001E-2</v>
      </c>
      <c r="C36" s="132"/>
      <c r="D36" s="110">
        <f>IF(ISERROR('Cons Subsidies CASH-Rounded'!$U$56/'Cons Subsidies CASH-Rounded'!$S$56),"HIDE ",IF('Cons Subsidies CASH-Rounded'!$U$56/'Cons Subsidies CASH-Rounded'!$S$56=0,"HIDE ",IF('Cons Subsidies CASH-Rounded'!$U$56/'Cons Subsidies CASH-Rounded'!$S$56&gt;1,"&gt; 100%",IF('Cons Subsidies CASH-Rounded'!$U$56/'Cons Subsidies CASH-Rounded'!$S$56&lt;-1,"&gt; (100%)",'Cons Subsidies CASH-Rounded'!$U$56/'Cons Subsidies CASH-Rounded'!$S$56))))</f>
        <v>-1</v>
      </c>
      <c r="E36" s="2"/>
      <c r="F36" s="100" t="s">
        <v>101</v>
      </c>
      <c r="J36" s="96">
        <f>IF(EXACT(A36,'Cons Subsidies CASH-Rounded'!$B$56)=TRUE,IF(ISERROR('Cons Subsidies CASH-Rounded'!$U$56/'Cons Subsidies CASH-Rounded'!$S$56),"NO VAR",'Cons Subsidies CASH-Rounded'!$U$56/'Cons Subsidies CASH-Rounded'!$S$56))</f>
        <v>-1</v>
      </c>
      <c r="K36" s="102" t="str">
        <f t="shared" si="1"/>
        <v>OK</v>
      </c>
    </row>
    <row r="37" spans="1:18" ht="30" hidden="1" customHeight="1" x14ac:dyDescent="0.25">
      <c r="A37" s="92" t="str">
        <f>'Cons Subsidies CASH-Rounded'!$B$57</f>
        <v>Orange County</v>
      </c>
      <c r="B37" s="134">
        <f>'Cons Subsidies CASH-Rounded'!$U$57</f>
        <v>0</v>
      </c>
      <c r="C37" s="132"/>
      <c r="D37" s="110" t="str">
        <f>IF(ISERROR('Cons Subsidies CASH-Rounded'!$U$57/'Cons Subsidies CASH-Rounded'!$S$57),"HIDE ",IF('Cons Subsidies CASH-Rounded'!$U$57/'Cons Subsidies CASH-Rounded'!$S$57=0,"HIDE ",IF('Cons Subsidies CASH-Rounded'!$U$57/'Cons Subsidies CASH-Rounded'!$S$57&gt;1,"&gt; 100%",IF('Cons Subsidies CASH-Rounded'!$U$57/'Cons Subsidies CASH-Rounded'!$S$57&lt;-1,"&gt; (100%)",'Cons Subsidies CASH-Rounded'!$U$57/'Cons Subsidies CASH-Rounded'!$S$57))))</f>
        <v xml:space="preserve">HIDE </v>
      </c>
      <c r="E37" s="2"/>
      <c r="F37" s="103"/>
      <c r="J37" s="96" t="str">
        <f>IF(EXACT(A37,'Cons Subsidies CASH-Rounded'!$B$57)=TRUE,IF(ISERROR('Cons Subsidies CASH-Rounded'!$U$57/'Cons Subsidies CASH-Rounded'!$S$57),"NO VAR",'Cons Subsidies CASH-Rounded'!$U$57/'Cons Subsidies CASH-Rounded'!$S$57))</f>
        <v>NO VAR</v>
      </c>
      <c r="K37" s="102" t="str">
        <f t="shared" si="1"/>
        <v>NO VAR</v>
      </c>
    </row>
    <row r="38" spans="1:18" ht="30" hidden="1" customHeight="1" x14ac:dyDescent="0.25">
      <c r="A38" s="92" t="str">
        <f>'Cons Subsidies CASH-Rounded'!$B$58</f>
        <v>Rockland County</v>
      </c>
      <c r="B38" s="134">
        <f>'Cons Subsidies CASH-Rounded'!$U$58</f>
        <v>0</v>
      </c>
      <c r="C38" s="132"/>
      <c r="D38" s="110" t="str">
        <f>IF(ISERROR('Cons Subsidies CASH-Rounded'!$U$58/'Cons Subsidies CASH-Rounded'!$S$58),"HIDE ",IF('Cons Subsidies CASH-Rounded'!$U$58/'Cons Subsidies CASH-Rounded'!$S$58=0,"HIDE ",IF('Cons Subsidies CASH-Rounded'!$U$58/'Cons Subsidies CASH-Rounded'!$S$58&gt;1,"&gt; 100%",IF('Cons Subsidies CASH-Rounded'!$U$58/'Cons Subsidies CASH-Rounded'!$S$58&lt;-1,"&gt; (100%)",'Cons Subsidies CASH-Rounded'!$U$58/'Cons Subsidies CASH-Rounded'!$S$58))))</f>
        <v xml:space="preserve">HIDE </v>
      </c>
      <c r="E38" s="2"/>
      <c r="F38" s="103"/>
      <c r="J38" s="96" t="str">
        <f>IF(EXACT(A38,'Cons Subsidies CASH-Rounded'!$B$58)=TRUE,IF(ISERROR('Cons Subsidies CASH-Rounded'!$U$58/'Cons Subsidies CASH-Rounded'!$S$58),"NO VAR",'Cons Subsidies CASH-Rounded'!$U$58/'Cons Subsidies CASH-Rounded'!$S$58))</f>
        <v>NO VAR</v>
      </c>
      <c r="K38" s="102" t="str">
        <f t="shared" si="1"/>
        <v>NO VAR</v>
      </c>
    </row>
    <row r="39" spans="1:18" ht="30" hidden="1" customHeight="1" x14ac:dyDescent="0.25">
      <c r="A39" s="92" t="str">
        <f>'Cons Subsidies CASH-Rounded'!$B$59</f>
        <v>Station Maintenance</v>
      </c>
      <c r="B39" s="134">
        <f>'Cons Subsidies CASH-Rounded'!$U$59</f>
        <v>0</v>
      </c>
      <c r="C39" s="132"/>
      <c r="D39" s="110" t="str">
        <f>IF(ISERROR('Cons Subsidies CASH-Rounded'!$U$59/'Cons Subsidies CASH-Rounded'!$S$59),"HIDE ",IF('Cons Subsidies CASH-Rounded'!$U$59/'Cons Subsidies CASH-Rounded'!$S$59=0,"HIDE ",IF('Cons Subsidies CASH-Rounded'!$U$59/'Cons Subsidies CASH-Rounded'!$S$59&gt;1,"&gt; 100%",IF('Cons Subsidies CASH-Rounded'!$U$59/'Cons Subsidies CASH-Rounded'!$S$59&lt;-1,"&gt; (100%)",'Cons Subsidies CASH-Rounded'!$U$59/'Cons Subsidies CASH-Rounded'!$S$59))))</f>
        <v xml:space="preserve">HIDE </v>
      </c>
      <c r="E39" s="2"/>
      <c r="F39" s="99"/>
      <c r="J39" s="96" t="str">
        <f>IF(EXACT(A39,'Cons Subsidies CASH-Rounded'!$B$59)=TRUE,IF(ISERROR('Cons Subsidies CASH-Rounded'!$U$59/'Cons Subsidies CASH-Rounded'!$S$59),"NO VAR",'Cons Subsidies CASH-Rounded'!$U$59/'Cons Subsidies CASH-Rounded'!$S$59))</f>
        <v>NO VAR</v>
      </c>
      <c r="K39" s="102" t="str">
        <f t="shared" si="1"/>
        <v>NO VAR</v>
      </c>
    </row>
    <row r="40" spans="1:18" ht="30" hidden="1" customHeight="1" x14ac:dyDescent="0.25">
      <c r="A40" s="92" t="str">
        <f>'Cons Subsidies CASH-Rounded'!$B$62</f>
        <v>Subsidy Adjustments</v>
      </c>
      <c r="B40" s="134">
        <f>'Cons Subsidies CASH-Rounded'!$U$62</f>
        <v>0</v>
      </c>
      <c r="C40" s="132"/>
      <c r="D40" s="110" t="str">
        <f>IF(ISERROR('Cons Subsidies CASH-Rounded'!$U$62/'Cons Subsidies CASH-Rounded'!$S$62),"HIDE ",IF('Cons Subsidies CASH-Rounded'!$U$62/'Cons Subsidies CASH-Rounded'!$S$62=0,"HIDE ",IF('Cons Subsidies CASH-Rounded'!$U$62/'Cons Subsidies CASH-Rounded'!$S$62&gt;1,"&gt; 100%",IF('Cons Subsidies CASH-Rounded'!$U$62/'Cons Subsidies CASH-Rounded'!$S$62&lt;-1,"&gt; (100%)",'Cons Subsidies CASH-Rounded'!$U$62/'Cons Subsidies CASH-Rounded'!$S$62))))</f>
        <v xml:space="preserve">HIDE </v>
      </c>
      <c r="E40" s="2"/>
      <c r="F40" s="103"/>
      <c r="J40" s="96" t="str">
        <f>IF(EXACT(A40,'Cons Subsidies CASH-Rounded'!$B$62)=TRUE,IF(ISERROR('Cons Subsidies CASH-Rounded'!$U$62/'Cons Subsidies CASH-Rounded'!$S$62),"NO VAR",'Cons Subsidies CASH-Rounded'!$U$62/'Cons Subsidies CASH-Rounded'!$S$62))</f>
        <v>NO VAR</v>
      </c>
      <c r="K40" s="102" t="str">
        <f t="shared" si="1"/>
        <v>NO VAR</v>
      </c>
    </row>
    <row r="41" spans="1:18" ht="30" hidden="1" customHeight="1" x14ac:dyDescent="0.25">
      <c r="A41" s="92" t="str">
        <f>'Cons Subsidies CASH-Rounded'!$B$67</f>
        <v>City Subsidy for MTA Bus Company</v>
      </c>
      <c r="B41" s="134">
        <f>'Cons Subsidies CASH-Rounded'!$U$67</f>
        <v>0</v>
      </c>
      <c r="C41" s="131"/>
      <c r="D41" s="110" t="str">
        <f>IF(ISERROR('Cons Subsidies CASH-Rounded'!$U$67/'Cons Subsidies CASH-Rounded'!$S$67),"HIDE ",IF('Cons Subsidies CASH-Rounded'!$U$67/'Cons Subsidies CASH-Rounded'!$S$67=0,"HIDE ",IF('Cons Subsidies CASH-Rounded'!$U$67/'Cons Subsidies CASH-Rounded'!$S$67&gt;1,"&gt; 100%",IF('Cons Subsidies CASH-Rounded'!$U$67/'Cons Subsidies CASH-Rounded'!$S$67&lt;-1,"&gt; (100%)",'Cons Subsidies CASH-Rounded'!$U$67/'Cons Subsidies CASH-Rounded'!$S$67))))</f>
        <v xml:space="preserve">HIDE </v>
      </c>
      <c r="E41" s="111"/>
      <c r="F41" s="100"/>
      <c r="G41" s="88"/>
      <c r="H41" s="88"/>
      <c r="I41" s="88"/>
      <c r="J41" s="96">
        <f>IF(EXACT(A41,'Cons Subsidies CASH-Rounded'!$B$67)=TRUE,IF(ISERROR('Cons Subsidies CASH-Rounded'!$U$67/'Cons Subsidies CASH-Rounded'!$S$67),"NO VAR",'Cons Subsidies CASH-Rounded'!$U$67/'Cons Subsidies CASH-Rounded'!$S$67))</f>
        <v>0</v>
      </c>
      <c r="K41" s="102" t="str">
        <f t="shared" si="1"/>
        <v>OK</v>
      </c>
      <c r="L41" s="88"/>
      <c r="M41" s="88"/>
      <c r="N41" s="88"/>
      <c r="O41" s="88"/>
      <c r="P41" s="88"/>
      <c r="Q41" s="88"/>
      <c r="R41" s="88"/>
    </row>
    <row r="42" spans="1:18" ht="30" hidden="1" customHeight="1" x14ac:dyDescent="0.25">
      <c r="A42" s="92" t="str">
        <f>'Cons Subsidies CASH-Rounded'!$B$68</f>
        <v>City Subsidy for Staten Island Railway</v>
      </c>
      <c r="B42" s="134">
        <f>'Cons Subsidies CASH-Rounded'!$U$68</f>
        <v>0</v>
      </c>
      <c r="C42" s="131"/>
      <c r="D42" s="110" t="str">
        <f>IF(ISERROR('Cons Subsidies CASH-Rounded'!$U$68/'Cons Subsidies CASH-Rounded'!$S$68),"HIDE ",IF('Cons Subsidies CASH-Rounded'!$U$68/'Cons Subsidies CASH-Rounded'!$S$68=0,"HIDE ",IF('Cons Subsidies CASH-Rounded'!$U$68/'Cons Subsidies CASH-Rounded'!$S$68&gt;1,"&gt; 100%",IF('Cons Subsidies CASH-Rounded'!$U$68/'Cons Subsidies CASH-Rounded'!$S$68&lt;-1,"&gt; (100%)",'Cons Subsidies CASH-Rounded'!$U$68/'Cons Subsidies CASH-Rounded'!$S$68))))</f>
        <v xml:space="preserve">HIDE </v>
      </c>
      <c r="E42" s="111"/>
      <c r="F42" s="100"/>
      <c r="G42" s="88"/>
      <c r="H42" s="88"/>
      <c r="I42" s="88"/>
      <c r="J42" s="96" t="str">
        <f>IF(EXACT(A42,'Cons Subsidies CASH-Rounded'!$B$68)=TRUE,IF(ISERROR('Cons Subsidies CASH-Rounded'!$U$68/'Cons Subsidies CASH-Rounded'!$S$68),"NO VAR",'Cons Subsidies CASH-Rounded'!$U$68/'Cons Subsidies CASH-Rounded'!$S$68))</f>
        <v>NO VAR</v>
      </c>
      <c r="K42" s="102" t="str">
        <f t="shared" si="1"/>
        <v>NO VAR</v>
      </c>
      <c r="L42" s="88"/>
      <c r="M42" s="88"/>
      <c r="N42" s="88"/>
      <c r="O42" s="88"/>
      <c r="P42" s="88"/>
      <c r="Q42" s="88"/>
      <c r="R42" s="88"/>
    </row>
    <row r="43" spans="1:18" ht="30" customHeight="1" x14ac:dyDescent="0.25">
      <c r="A43" s="92" t="str">
        <f>'Cons Subsidies CASH-Rounded'!$B$69</f>
        <v>CDOT Subsidy for Metro-North Railroad</v>
      </c>
      <c r="B43" s="134">
        <f>'Cons Subsidies CASH-Rounded'!$U$69</f>
        <v>1.6224391921488586</v>
      </c>
      <c r="C43" s="131"/>
      <c r="D43" s="110">
        <f>IF(ISERROR('Cons Subsidies CASH-Rounded'!$U$69/'Cons Subsidies CASH-Rounded'!$S$69),"HIDE ",IF('Cons Subsidies CASH-Rounded'!$U$69/'Cons Subsidies CASH-Rounded'!$S$69=0,"HIDE ",IF('Cons Subsidies CASH-Rounded'!$U$69/'Cons Subsidies CASH-Rounded'!$S$69&gt;1,"&gt; 100%",IF('Cons Subsidies CASH-Rounded'!$U$69/'Cons Subsidies CASH-Rounded'!$S$69&lt;-1,"&gt; (100%)",'Cons Subsidies CASH-Rounded'!$U$69/'Cons Subsidies CASH-Rounded'!$S$69))))</f>
        <v>0.18465008620484971</v>
      </c>
      <c r="E43" s="111"/>
      <c r="F43" s="100" t="s">
        <v>103</v>
      </c>
      <c r="G43" s="88"/>
      <c r="H43" s="88"/>
      <c r="I43" s="88"/>
      <c r="J43" s="96">
        <f>IF(EXACT(A43,'Cons Subsidies CASH-Rounded'!$B$69)=TRUE,IF(ISERROR('Cons Subsidies CASH-Rounded'!$U$69/'Cons Subsidies CASH-Rounded'!$S$69),"NO VAR",'Cons Subsidies CASH-Rounded'!$U$69/'Cons Subsidies CASH-Rounded'!$S$69))</f>
        <v>0.18465008620484971</v>
      </c>
      <c r="K43" s="102" t="str">
        <f t="shared" si="1"/>
        <v>OK</v>
      </c>
      <c r="L43" s="88"/>
      <c r="M43" s="88"/>
      <c r="N43" s="88"/>
      <c r="O43" s="88"/>
      <c r="P43" s="88"/>
      <c r="Q43" s="88"/>
      <c r="R43" s="88"/>
    </row>
    <row r="44" spans="1:18" ht="63.75" customHeight="1" x14ac:dyDescent="0.25">
      <c r="A44" s="92" t="str">
        <f>'Cons Subsidies CASH-Rounded'!$B$75</f>
        <v>B&amp;T Operating Surplus TransUer</v>
      </c>
      <c r="B44" s="134">
        <f>'Cons Subsidies CASH-Rounded'!$U$75</f>
        <v>-61.3</v>
      </c>
      <c r="C44" s="131"/>
      <c r="D44" s="110">
        <f>IF(ISERROR('Cons Subsidies CASH-Rounded'!$U$75/'Cons Subsidies CASH-Rounded'!$S$75),"HIDE ",IF('Cons Subsidies CASH-Rounded'!$U$75/'Cons Subsidies CASH-Rounded'!$S$75=0,"HIDE ",IF('Cons Subsidies CASH-Rounded'!$U$75/'Cons Subsidies CASH-Rounded'!$S$75&gt;1,"&gt; 100%",IF('Cons Subsidies CASH-Rounded'!$U$75/'Cons Subsidies CASH-Rounded'!$S$75&lt;-1,"&gt; (100%)",'Cons Subsidies CASH-Rounded'!$U$75/'Cons Subsidies CASH-Rounded'!$S$75))))</f>
        <v>-1</v>
      </c>
      <c r="E44" s="111"/>
      <c r="F44" s="172" t="s">
        <v>109</v>
      </c>
      <c r="G44" s="88"/>
      <c r="H44" s="88"/>
      <c r="I44" s="88"/>
      <c r="J44" s="96">
        <f>IF(EXACT(A44,'Cons Subsidies CASH-Rounded'!$B$75)=TRUE,IF(ISERROR('Cons Subsidies CASH-Rounded'!$U$75/'Cons Subsidies CASH-Rounded'!$S$75),"NO VAR",'Cons Subsidies CASH-Rounded'!$U$75/'Cons Subsidies CASH-Rounded'!$S$75))</f>
        <v>-1</v>
      </c>
      <c r="K44" s="102" t="str">
        <f t="shared" si="1"/>
        <v>OK</v>
      </c>
      <c r="L44" s="88"/>
      <c r="M44" s="88"/>
      <c r="N44" s="88"/>
      <c r="O44" s="88"/>
      <c r="P44" s="88"/>
      <c r="Q44" s="88"/>
      <c r="R44" s="88"/>
    </row>
    <row r="45" spans="1:18" ht="6" customHeight="1" thickBot="1" x14ac:dyDescent="0.3">
      <c r="A45" s="104"/>
      <c r="B45" s="113"/>
      <c r="C45" s="105"/>
      <c r="D45" s="113"/>
      <c r="E45" s="112"/>
      <c r="F45" s="106"/>
      <c r="G45" s="88"/>
      <c r="H45" s="88"/>
      <c r="I45" s="88"/>
      <c r="J45" s="88"/>
      <c r="K45" s="89"/>
      <c r="L45" s="88"/>
      <c r="M45" s="88"/>
      <c r="N45" s="88"/>
      <c r="O45" s="88"/>
      <c r="P45" s="88"/>
      <c r="Q45" s="88"/>
      <c r="R45" s="88"/>
    </row>
    <row r="46" spans="1:18" ht="30" customHeight="1" x14ac:dyDescent="0.35">
      <c r="A46" s="215" t="str">
        <f>'Variance Explanations-ACCRUAL'!A45:F45</f>
        <v>Year-to-Date May 2020</v>
      </c>
      <c r="B46" s="215"/>
      <c r="C46" s="215"/>
      <c r="D46" s="215"/>
      <c r="E46" s="215"/>
      <c r="F46" s="215"/>
    </row>
    <row r="47" spans="1:18" ht="12" customHeight="1" thickBot="1" x14ac:dyDescent="0.3">
      <c r="A47" s="108"/>
      <c r="B47" s="108"/>
      <c r="C47" s="108"/>
      <c r="D47" s="108"/>
      <c r="E47" s="108"/>
      <c r="F47" s="108"/>
    </row>
    <row r="48" spans="1:18" ht="17.25" customHeight="1" x14ac:dyDescent="0.25">
      <c r="A48" s="188" t="str">
        <f t="shared" ref="A48:F48" si="2">A9</f>
        <v>Cash Subsidies</v>
      </c>
      <c r="B48" s="216" t="str">
        <f t="shared" si="2"/>
        <v xml:space="preserve">Variance
$ </v>
      </c>
      <c r="C48" s="217">
        <f t="shared" si="2"/>
        <v>0</v>
      </c>
      <c r="D48" s="194" t="str">
        <f t="shared" si="2"/>
        <v>Variance
%</v>
      </c>
      <c r="E48" s="195">
        <f t="shared" si="2"/>
        <v>0</v>
      </c>
      <c r="F48" s="198" t="str">
        <f t="shared" si="2"/>
        <v>Explanations</v>
      </c>
      <c r="J48" s="93" t="s">
        <v>67</v>
      </c>
      <c r="K48" s="97" t="s">
        <v>67</v>
      </c>
    </row>
    <row r="49" spans="1:11" ht="17.25" customHeight="1" x14ac:dyDescent="0.25">
      <c r="A49" s="189"/>
      <c r="B49" s="218"/>
      <c r="C49" s="219"/>
      <c r="D49" s="196"/>
      <c r="E49" s="197"/>
      <c r="F49" s="199"/>
      <c r="J49" s="94" t="s">
        <v>57</v>
      </c>
      <c r="K49" s="98" t="s">
        <v>57</v>
      </c>
    </row>
    <row r="50" spans="1:11" ht="15.75" customHeight="1" x14ac:dyDescent="0.25">
      <c r="A50" s="90"/>
      <c r="B50" s="200"/>
      <c r="C50" s="201"/>
      <c r="D50" s="202"/>
      <c r="E50" s="203"/>
      <c r="F50" s="91"/>
      <c r="J50" s="95"/>
      <c r="K50" s="101"/>
    </row>
    <row r="51" spans="1:11" s="88" customFormat="1" ht="30" customHeight="1" x14ac:dyDescent="0.25">
      <c r="A51" s="92" t="str">
        <f>'Cons Subsidies CASH-Rounded'!$B$91</f>
        <v>Metropolitan Mass Transportation Operating Assistance (MMTOA)</v>
      </c>
      <c r="B51" s="133">
        <f>'Cons Subsidies CASH-Rounded'!$U$91</f>
        <v>-206.04060950490344</v>
      </c>
      <c r="C51" s="135"/>
      <c r="D51" s="110">
        <f>IF(ISERROR('Cons Subsidies CASH-Rounded'!$U$91/'Cons Subsidies CASH-Rounded'!$S$91),"HIDE ",IF('Cons Subsidies CASH-Rounded'!$U$91/'Cons Subsidies CASH-Rounded'!$S$91=0,"HIDE ",IF('Cons Subsidies CASH-Rounded'!$U$91/'Cons Subsidies CASH-Rounded'!$S$91&gt;1,"&gt; 100%",IF('Cons Subsidies CASH-Rounded'!$U$91/'Cons Subsidies CASH-Rounded'!$S$91&lt;-1,"&gt; (100%)",'Cons Subsidies CASH-Rounded'!$U$91/'Cons Subsidies CASH-Rounded'!$S$91))))</f>
        <v>-1</v>
      </c>
      <c r="E51" s="111"/>
      <c r="F51" s="99" t="s">
        <v>91</v>
      </c>
      <c r="J51" s="96">
        <f>IF(EXACT(A51,'Cons Subsidies CASH-Rounded'!$B$91)=TRUE,IF(ISERROR('Cons Subsidies CASH-Rounded'!$U$91/'Cons Subsidies CASH-Rounded'!$S$91),"NO VAR",'Cons Subsidies CASH-Rounded'!$U$91/'Cons Subsidies CASH-Rounded'!$S$91))</f>
        <v>-1</v>
      </c>
      <c r="K51" s="102" t="str">
        <f t="shared" ref="K51:K55" si="3">IF(J51="NO VAR","NO VAR",(IF(J51=FALSE,"INCORRECT LINE BEING PICKED UP","OK")))</f>
        <v>OK</v>
      </c>
    </row>
    <row r="52" spans="1:11" s="88" customFormat="1" ht="30" customHeight="1" x14ac:dyDescent="0.25">
      <c r="A52" s="92" t="str">
        <f>'Cons Subsidies CASH-Rounded'!$B$92</f>
        <v>Petroleum Business Tax (PBT)</v>
      </c>
      <c r="B52" s="133">
        <f>'Cons Subsidies CASH-Rounded'!$U$92</f>
        <v>-12.475419729533002</v>
      </c>
      <c r="C52" s="135"/>
      <c r="D52" s="110">
        <f>IF(ISERROR('Cons Subsidies CASH-Rounded'!$U$92/'Cons Subsidies CASH-Rounded'!$S$92),"HIDE ",IF('Cons Subsidies CASH-Rounded'!$U$92/'Cons Subsidies CASH-Rounded'!$S$92=0,"HIDE ",IF('Cons Subsidies CASH-Rounded'!$U$92/'Cons Subsidies CASH-Rounded'!$S$92&gt;1,"&gt; 100%",IF('Cons Subsidies CASH-Rounded'!$U$92/'Cons Subsidies CASH-Rounded'!$S$92&lt;-1,"&gt; (100%)",'Cons Subsidies CASH-Rounded'!$U$92/'Cons Subsidies CASH-Rounded'!$S$92))))</f>
        <v>-4.7546035371050253E-2</v>
      </c>
      <c r="E52" s="111"/>
      <c r="F52" s="99" t="s">
        <v>91</v>
      </c>
      <c r="J52" s="96">
        <f>IF(EXACT(A52,'Cons Subsidies CASH-Rounded'!$B$92)=TRUE,IF(ISERROR('Cons Subsidies CASH-Rounded'!$U$92/'Cons Subsidies CASH-Rounded'!$S$92),"NO VAR",'Cons Subsidies CASH-Rounded'!$U$92/'Cons Subsidies CASH-Rounded'!$S$92))</f>
        <v>-4.7546035371050253E-2</v>
      </c>
      <c r="K52" s="102" t="str">
        <f t="shared" si="3"/>
        <v>OK</v>
      </c>
    </row>
    <row r="53" spans="1:11" s="88" customFormat="1" ht="30" customHeight="1" x14ac:dyDescent="0.25">
      <c r="A53" s="92" t="str">
        <f>'Cons Subsidies CASH-Rounded'!$B$93</f>
        <v>MRT(b)-1 (Gross)</v>
      </c>
      <c r="B53" s="133">
        <f>'Cons Subsidies CASH-Rounded'!$U$93</f>
        <v>8.3248724826769092</v>
      </c>
      <c r="C53" s="135"/>
      <c r="D53" s="110">
        <f>IF(ISERROR('Cons Subsidies CASH-Rounded'!$U$93/'Cons Subsidies CASH-Rounded'!$S$93),"HIDE ",IF('Cons Subsidies CASH-Rounded'!$U$93/'Cons Subsidies CASH-Rounded'!$S$93=0,"HIDE ",IF('Cons Subsidies CASH-Rounded'!$U$93/'Cons Subsidies CASH-Rounded'!$S$93&gt;1,"&gt; 100%",IF('Cons Subsidies CASH-Rounded'!$U$93/'Cons Subsidies CASH-Rounded'!$S$93&lt;-1,"&gt; (100%)",'Cons Subsidies CASH-Rounded'!$U$93/'Cons Subsidies CASH-Rounded'!$S$93))))</f>
        <v>6.3697717180441399E-2</v>
      </c>
      <c r="E53" s="111"/>
      <c r="F53" s="99" t="s">
        <v>91</v>
      </c>
      <c r="J53" s="96">
        <f>IF(EXACT(A53,'Cons Subsidies CASH-Rounded'!$B$93)=TRUE,IF(ISERROR('Cons Subsidies CASH-Rounded'!$U$93/'Cons Subsidies CASH-Rounded'!$S$93),"NO VAR",'Cons Subsidies CASH-Rounded'!$U$93/'Cons Subsidies CASH-Rounded'!$S$93))</f>
        <v>6.3697717180441399E-2</v>
      </c>
      <c r="K53" s="102" t="str">
        <f t="shared" si="3"/>
        <v>OK</v>
      </c>
    </row>
    <row r="54" spans="1:11" s="88" customFormat="1" ht="30" customHeight="1" x14ac:dyDescent="0.25">
      <c r="A54" s="92" t="str">
        <f>'Cons Subsidies CASH-Rounded'!$B$94</f>
        <v>MRT(b)-2 (Gross)</v>
      </c>
      <c r="B54" s="133">
        <f>'Cons Subsidies CASH-Rounded'!$U$94</f>
        <v>8.9302178029283965</v>
      </c>
      <c r="C54" s="135"/>
      <c r="D54" s="110">
        <f>IF(ISERROR('Cons Subsidies CASH-Rounded'!$U$94/'Cons Subsidies CASH-Rounded'!$S$94),"HIDE ",IF('Cons Subsidies CASH-Rounded'!$U$94/'Cons Subsidies CASH-Rounded'!$S$94=0,"HIDE ",IF('Cons Subsidies CASH-Rounded'!$U$94/'Cons Subsidies CASH-Rounded'!$S$94&gt;1,"&gt; 100%",IF('Cons Subsidies CASH-Rounded'!$U$94/'Cons Subsidies CASH-Rounded'!$S$94&lt;-1,"&gt; (100%)",'Cons Subsidies CASH-Rounded'!$U$94/'Cons Subsidies CASH-Rounded'!$S$94))))</f>
        <v>0.17559641691045574</v>
      </c>
      <c r="E54" s="111"/>
      <c r="F54" s="99" t="s">
        <v>91</v>
      </c>
      <c r="J54" s="96">
        <f>IF(EXACT(A54,'Cons Subsidies CASH-Rounded'!$B$94)=TRUE,IF(ISERROR('Cons Subsidies CASH-Rounded'!$U$94/'Cons Subsidies CASH-Rounded'!$S$94),"NO VAR",'Cons Subsidies CASH-Rounded'!$U$94/'Cons Subsidies CASH-Rounded'!$S$94))</f>
        <v>0.17559641691045574</v>
      </c>
      <c r="K54" s="102" t="str">
        <f t="shared" si="3"/>
        <v>OK</v>
      </c>
    </row>
    <row r="55" spans="1:11" s="88" customFormat="1" ht="30" hidden="1" customHeight="1" x14ac:dyDescent="0.25">
      <c r="A55" s="92" t="str">
        <f>'Cons Subsidies CASH-Rounded'!$B$95</f>
        <v>Other MRT(b) Adjustments</v>
      </c>
      <c r="B55" s="133">
        <f>'Cons Subsidies CASH-Rounded'!$U$95</f>
        <v>0</v>
      </c>
      <c r="C55" s="135"/>
      <c r="D55" s="110" t="str">
        <f>IF(ISERROR('Cons Subsidies CASH-Rounded'!$U$95/'Cons Subsidies CASH-Rounded'!$S$95),"HIDE ",IF('Cons Subsidies CASH-Rounded'!$U$95/'Cons Subsidies CASH-Rounded'!$S$95=0,"HIDE ",IF('Cons Subsidies CASH-Rounded'!$U$95/'Cons Subsidies CASH-Rounded'!$S$95&gt;1,"&gt; 100%",IF('Cons Subsidies CASH-Rounded'!$U$95/'Cons Subsidies CASH-Rounded'!$S$95&lt;-1,"&gt; (100%)",'Cons Subsidies CASH-Rounded'!$U$95/'Cons Subsidies CASH-Rounded'!$S$95))))</f>
        <v xml:space="preserve">HIDE </v>
      </c>
      <c r="E55" s="111"/>
      <c r="F55" s="99"/>
      <c r="J55" s="96" t="str">
        <f>IF(EXACT(A55,'Cons Subsidies CASH-Rounded'!$B$95)=TRUE,IF(ISERROR('Cons Subsidies CASH-Rounded'!$U$95/'Cons Subsidies CASH-Rounded'!$S$95),"NO VAR",'Cons Subsidies CASH-Rounded'!$U$95/'Cons Subsidies CASH-Rounded'!$S$95))</f>
        <v>NO VAR</v>
      </c>
      <c r="K55" s="102" t="str">
        <f t="shared" si="3"/>
        <v>NO VAR</v>
      </c>
    </row>
    <row r="56" spans="1:11" s="88" customFormat="1" ht="30" customHeight="1" x14ac:dyDescent="0.25">
      <c r="A56" s="92" t="str">
        <f>'Cons Subsidies CASH-Rounded'!$B$96</f>
        <v>Urban Tax</v>
      </c>
      <c r="B56" s="133">
        <f>'Cons Subsidies CASH-Rounded'!$U$96</f>
        <v>-75.576596979818447</v>
      </c>
      <c r="C56" s="135"/>
      <c r="D56" s="110">
        <f>IF(ISERROR('Cons Subsidies CASH-Rounded'!$U$96/'Cons Subsidies CASH-Rounded'!$S$96),"HIDE ",IF('Cons Subsidies CASH-Rounded'!$U$96/'Cons Subsidies CASH-Rounded'!$S$96=0,"HIDE ",IF('Cons Subsidies CASH-Rounded'!$U$96/'Cons Subsidies CASH-Rounded'!$S$96&gt;1,"&gt; 100%",IF('Cons Subsidies CASH-Rounded'!$U$96/'Cons Subsidies CASH-Rounded'!$S$96&lt;-1,"&gt; (100%)",'Cons Subsidies CASH-Rounded'!$U$96/'Cons Subsidies CASH-Rounded'!$S$96))))</f>
        <v>-0.25543497671179499</v>
      </c>
      <c r="E56" s="111"/>
      <c r="F56" s="99" t="s">
        <v>91</v>
      </c>
      <c r="J56" s="96">
        <f>IF(EXACT(A56,'Cons Subsidies CASH-Rounded'!$B$96)=TRUE,IF(ISERROR('Cons Subsidies CASH-Rounded'!$U$96/'Cons Subsidies CASH-Rounded'!$S$96),"NO VAR",'Cons Subsidies CASH-Rounded'!$U$96/'Cons Subsidies CASH-Rounded'!$S$96))</f>
        <v>-0.25543497671179499</v>
      </c>
      <c r="K56" s="102" t="str">
        <f>IF(J56="NO VAR","NO VAR",(IF(J56=FALSE,"INCORRECT LINE BEING PICKED UP","OK")))</f>
        <v>OK</v>
      </c>
    </row>
    <row r="57" spans="1:11" s="88" customFormat="1" ht="30" customHeight="1" x14ac:dyDescent="0.25">
      <c r="A57" s="92" t="str">
        <f>'Cons Subsidies CASH-Rounded'!$B$101</f>
        <v>Payroll Mobility Tax (PMT)</v>
      </c>
      <c r="B57" s="133">
        <f>'Cons Subsidies CASH-Rounded'!$U$101</f>
        <v>-47.194191892078948</v>
      </c>
      <c r="C57" s="135"/>
      <c r="D57" s="110">
        <f>IF(ISERROR('Cons Subsidies CASH-Rounded'!$U$101/'Cons Subsidies CASH-Rounded'!$S$101),"HIDE ",IF('Cons Subsidies CASH-Rounded'!$U$101/'Cons Subsidies CASH-Rounded'!$S$101=0,"HIDE ",IF('Cons Subsidies CASH-Rounded'!$U$101/'Cons Subsidies CASH-Rounded'!$S$101&gt;1,"&gt; 100%",IF('Cons Subsidies CASH-Rounded'!$U$101/'Cons Subsidies CASH-Rounded'!$S$101&lt;-1,"&gt; (100%)",'Cons Subsidies CASH-Rounded'!$U$101/'Cons Subsidies CASH-Rounded'!$S$101))))</f>
        <v>-6.6667992800587494E-2</v>
      </c>
      <c r="E57" s="111"/>
      <c r="F57" s="99" t="s">
        <v>91</v>
      </c>
      <c r="J57" s="96">
        <f>IF(EXACT(A57,'Cons Subsidies CASH-Rounded'!$B$101)=TRUE,IF(ISERROR('Cons Subsidies CASH-Rounded'!$U$101/'Cons Subsidies CASH-Rounded'!$S$101),"NO VAR",'Cons Subsidies CASH-Rounded'!$U$101/'Cons Subsidies CASH-Rounded'!$S$101))</f>
        <v>-6.6667992800587494E-2</v>
      </c>
      <c r="K57" s="102" t="str">
        <f t="shared" ref="K57:K83" si="4">IF(J57="NO VAR","NO VAR",(IF(J57=FALSE,"INCORRECT LINE BEING PICKED UP","OK")))</f>
        <v>OK</v>
      </c>
    </row>
    <row r="58" spans="1:11" s="88" customFormat="1" ht="30" customHeight="1" x14ac:dyDescent="0.25">
      <c r="A58" s="92" t="str">
        <f>'Cons Subsidies CASH-Rounded'!$B$102</f>
        <v>Payroll Mobility Tax Replacement Funds</v>
      </c>
      <c r="B58" s="133">
        <f>'Cons Subsidies CASH-Rounded'!$U$102</f>
        <v>-48.85</v>
      </c>
      <c r="C58" s="135"/>
      <c r="D58" s="110">
        <f>IF(ISERROR('Cons Subsidies CASH-Rounded'!$U$102/'Cons Subsidies CASH-Rounded'!$S$102),"HIDE ",IF('Cons Subsidies CASH-Rounded'!$U$102/'Cons Subsidies CASH-Rounded'!$S$102=0,"HIDE ",IF('Cons Subsidies CASH-Rounded'!$U$102/'Cons Subsidies CASH-Rounded'!$S$102&gt;1,"&gt; 100%",IF('Cons Subsidies CASH-Rounded'!$U$102/'Cons Subsidies CASH-Rounded'!$S$102&lt;-1,"&gt; (100%)",'Cons Subsidies CASH-Rounded'!$U$102/'Cons Subsidies CASH-Rounded'!$S$102))))</f>
        <v>-1</v>
      </c>
      <c r="E58" s="111"/>
      <c r="F58" s="99" t="s">
        <v>91</v>
      </c>
      <c r="J58" s="96">
        <f>IF(EXACT(A58,'Cons Subsidies CASH-Rounded'!$B$102)=TRUE,IF(ISERROR('Cons Subsidies CASH-Rounded'!$U$102/'Cons Subsidies CASH-Rounded'!$S$102),"NO VAR",'Cons Subsidies CASH-Rounded'!$U$102/'Cons Subsidies CASH-Rounded'!$S$102))</f>
        <v>-1</v>
      </c>
      <c r="K58" s="102" t="str">
        <f t="shared" si="4"/>
        <v>OK</v>
      </c>
    </row>
    <row r="59" spans="1:11" s="88" customFormat="1" ht="30" customHeight="1" x14ac:dyDescent="0.25">
      <c r="A59" s="92" t="str">
        <f>'Cons Subsidies CASH-Rounded'!$B$103</f>
        <v>MTA Aid</v>
      </c>
      <c r="B59" s="133">
        <f>'Cons Subsidies CASH-Rounded'!$U$103</f>
        <v>-7.5441750450427492</v>
      </c>
      <c r="C59" s="135"/>
      <c r="D59" s="110">
        <f>IF(ISERROR('Cons Subsidies CASH-Rounded'!$U$103/'Cons Subsidies CASH-Rounded'!$S$103),"HIDE ",IF('Cons Subsidies CASH-Rounded'!$U$103/'Cons Subsidies CASH-Rounded'!$S$103=0,"HIDE ",IF('Cons Subsidies CASH-Rounded'!$U$103/'Cons Subsidies CASH-Rounded'!$S$103&gt;1,"&gt; 100%",IF('Cons Subsidies CASH-Rounded'!$U$103/'Cons Subsidies CASH-Rounded'!$S$103&lt;-1,"&gt; (100%)",'Cons Subsidies CASH-Rounded'!$U$103/'Cons Subsidies CASH-Rounded'!$S$103))))</f>
        <v>-9.4843100285293053E-2</v>
      </c>
      <c r="E59" s="111"/>
      <c r="F59" s="99" t="s">
        <v>106</v>
      </c>
      <c r="J59" s="96">
        <f>IF(EXACT(A59,'Cons Subsidies CASH-Rounded'!$B$103)=TRUE,IF(ISERROR('Cons Subsidies CASH-Rounded'!$U$103/'Cons Subsidies CASH-Rounded'!$S$103),"NO VAR",'Cons Subsidies CASH-Rounded'!$U$103/'Cons Subsidies CASH-Rounded'!$S$103))</f>
        <v>-9.4843100285293053E-2</v>
      </c>
      <c r="K59" s="102" t="str">
        <f t="shared" si="4"/>
        <v>OK</v>
      </c>
    </row>
    <row r="60" spans="1:11" s="88" customFormat="1" ht="30" customHeight="1" x14ac:dyDescent="0.25">
      <c r="A60" s="92" t="str">
        <f>'Cons Subsidies CASH-Rounded'!$B$111</f>
        <v>Subway Action Plan Account</v>
      </c>
      <c r="B60" s="134">
        <f>'Cons Subsidies CASH-Rounded'!$U$111</f>
        <v>-30.335411549999975</v>
      </c>
      <c r="C60" s="135"/>
      <c r="D60" s="110">
        <f>IF(ISERROR('Cons Subsidies CASH-Rounded'!$U$111/'Cons Subsidies CASH-Rounded'!$S$111),"HIDE ",IF('Cons Subsidies CASH-Rounded'!$U$111/'Cons Subsidies CASH-Rounded'!$S$111=0,"HIDE ",IF('Cons Subsidies CASH-Rounded'!$U$111/'Cons Subsidies CASH-Rounded'!$S$111&gt;1,"&gt; 100%",IF('Cons Subsidies CASH-Rounded'!$U$111/'Cons Subsidies CASH-Rounded'!$S$111&lt;-1,"&gt; (100%)",'Cons Subsidies CASH-Rounded'!$U$111/'Cons Subsidies CASH-Rounded'!$S$111))))</f>
        <v>-0.16125135707641183</v>
      </c>
      <c r="E60" s="111"/>
      <c r="F60" s="99" t="s">
        <v>91</v>
      </c>
      <c r="J60" s="96">
        <f>IF(EXACT(A60,'Cons Subsidies CASH-Rounded'!$B$111)=TRUE,IF(ISERROR('Cons Subsidies CASH-Rounded'!$U$111/'Cons Subsidies CASH-Rounded'!$S$111),"NO VAR",'Cons Subsidies CASH-Rounded'!$U$111/'Cons Subsidies CASH-Rounded'!$S$111))</f>
        <v>-0.16125135707641183</v>
      </c>
      <c r="K60" s="102" t="str">
        <f t="shared" si="4"/>
        <v>OK</v>
      </c>
    </row>
    <row r="61" spans="1:11" s="88" customFormat="1" ht="30" hidden="1" customHeight="1" x14ac:dyDescent="0.25">
      <c r="A61" s="92" t="str">
        <f>'Cons Subsidies CASH-Rounded'!$B$112</f>
        <v>Outerborough Transportation Account</v>
      </c>
      <c r="B61" s="134">
        <f>'Cons Subsidies CASH-Rounded'!$U$112</f>
        <v>0</v>
      </c>
      <c r="C61" s="135"/>
      <c r="D61" s="110" t="str">
        <f>IF(ISERROR('Cons Subsidies CASH-Rounded'!$U$112/'Cons Subsidies CASH-Rounded'!$S$112),"HIDE ",IF('Cons Subsidies CASH-Rounded'!$U$112/'Cons Subsidies CASH-Rounded'!$S$112=0,"HIDE ",IF('Cons Subsidies CASH-Rounded'!$U$112/'Cons Subsidies CASH-Rounded'!$S$112&gt;1,"&gt; 100%",IF('Cons Subsidies CASH-Rounded'!$U$112/'Cons Subsidies CASH-Rounded'!$S$112&lt;-1,"&gt; (100%)",'Cons Subsidies CASH-Rounded'!$U$112/'Cons Subsidies CASH-Rounded'!$S$112))))</f>
        <v xml:space="preserve">HIDE </v>
      </c>
      <c r="E61" s="111"/>
      <c r="F61" s="99"/>
      <c r="J61" s="96" t="str">
        <f>IF(EXACT(A61,'Cons Subsidies CASH-Rounded'!$B$112)=TRUE,IF(ISERROR('Cons Subsidies CASH-Rounded'!$U$112/'Cons Subsidies CASH-Rounded'!$S$112),"NO VAR",'Cons Subsidies CASH-Rounded'!$U$112/'Cons Subsidies CASH-Rounded'!$S$112))</f>
        <v>NO VAR</v>
      </c>
      <c r="K61" s="102" t="str">
        <f t="shared" si="4"/>
        <v>NO VAR</v>
      </c>
    </row>
    <row r="62" spans="1:11" s="88" customFormat="1" ht="30" hidden="1" customHeight="1" x14ac:dyDescent="0.25">
      <c r="A62" s="92" t="str">
        <f>'Cons Subsidies CASH-Rounded'!$B$113</f>
        <v>Less: Assumed Capital or Member Project</v>
      </c>
      <c r="B62" s="134">
        <f>'Cons Subsidies CASH-Rounded'!$U$113</f>
        <v>0</v>
      </c>
      <c r="C62" s="135"/>
      <c r="D62" s="110" t="str">
        <f>IF(ISERROR('Cons Subsidies CASH-Rounded'!$U$113/'Cons Subsidies CASH-Rounded'!$S$113),"HIDE ",IF('Cons Subsidies CASH-Rounded'!$U$113/'Cons Subsidies CASH-Rounded'!$S$113=0,"HIDE ",IF('Cons Subsidies CASH-Rounded'!$U$113/'Cons Subsidies CASH-Rounded'!$S$113&gt;1,"&gt; 100%",IF('Cons Subsidies CASH-Rounded'!$U$113/'Cons Subsidies CASH-Rounded'!$S$113&lt;-1,"&gt; (100%)",'Cons Subsidies CASH-Rounded'!$U$113/'Cons Subsidies CASH-Rounded'!$S$113))))</f>
        <v xml:space="preserve">HIDE </v>
      </c>
      <c r="E62" s="111"/>
      <c r="F62" s="99"/>
      <c r="J62" s="96" t="str">
        <f>IF(EXACT(A62,'Cons Subsidies CASH-Rounded'!$B$113)=TRUE,IF(ISERROR('Cons Subsidies CASH-Rounded'!$U$113/'Cons Subsidies CASH-Rounded'!$S$113),"NO VAR",'Cons Subsidies CASH-Rounded'!$U$113/'Cons Subsidies CASH-Rounded'!$S$113))</f>
        <v>NO VAR</v>
      </c>
      <c r="K62" s="102" t="str">
        <f>IF(J65="NO VAR","NO VAR",(IF(J65=FALSE,"INCORRECT LINE BEING PICKED UP","OK")))</f>
        <v>NO VAR</v>
      </c>
    </row>
    <row r="63" spans="1:11" s="88" customFormat="1" ht="30" hidden="1" customHeight="1" x14ac:dyDescent="0.25">
      <c r="A63" s="92" t="str">
        <f>'Cons Subsidies CASH-Rounded'!$B$114</f>
        <v>General Transportation Account</v>
      </c>
      <c r="B63" s="134">
        <f>'Cons Subsidies CASH-Rounded'!$U$114</f>
        <v>0</v>
      </c>
      <c r="C63" s="135"/>
      <c r="D63" s="110" t="str">
        <f>IF(ISERROR('Cons Subsidies CASH-Rounded'!$U$114/'Cons Subsidies CASH-Rounded'!$S$114),"HIDE ",IF('Cons Subsidies CASH-Rounded'!$U$114/'Cons Subsidies CASH-Rounded'!$S$114=0,"HIDE ",IF('Cons Subsidies CASH-Rounded'!$U$114/'Cons Subsidies CASH-Rounded'!$S$114&gt;1,"&gt; 100%",IF('Cons Subsidies CASH-Rounded'!$U$114/'Cons Subsidies CASH-Rounded'!$S$114&lt;-1,"&gt; (100%)",'Cons Subsidies CASH-Rounded'!$U$114/'Cons Subsidies CASH-Rounded'!$S$114))))</f>
        <v xml:space="preserve">HIDE </v>
      </c>
      <c r="E63" s="111"/>
      <c r="F63" s="99"/>
      <c r="J63" s="96" t="str">
        <f>IF(EXACT(A63,'Cons Subsidies CASH-Rounded'!$B$114)=TRUE,IF(ISERROR('Cons Subsidies CASH-Rounded'!$U$114/'Cons Subsidies CASH-Rounded'!$S$114),"NO VAR",'Cons Subsidies CASH-Rounded'!$U$114/'Cons Subsidies CASH-Rounded'!$S$114))</f>
        <v>NO VAR</v>
      </c>
      <c r="K63" s="102" t="str">
        <f t="shared" si="4"/>
        <v>NO VAR</v>
      </c>
    </row>
    <row r="64" spans="1:11" s="88" customFormat="1" ht="30" hidden="1" customHeight="1" x14ac:dyDescent="0.25">
      <c r="A64" s="92" t="str">
        <f>'Cons Subsidies CASH-Rounded'!$B$115</f>
        <v>Less: Transfer to Committed to Capital</v>
      </c>
      <c r="B64" s="134">
        <f>'Cons Subsidies CASH-Rounded'!$U$115</f>
        <v>0</v>
      </c>
      <c r="C64" s="135"/>
      <c r="D64" s="110" t="str">
        <f>IF(ISERROR('Cons Subsidies CASH-Rounded'!$U$115/'Cons Subsidies CASH-Rounded'!$S$115),"HIDE ",IF('Cons Subsidies CASH-Rounded'!$U$115/'Cons Subsidies CASH-Rounded'!$S$115=0,"HIDE ",IF('Cons Subsidies CASH-Rounded'!$U$115/'Cons Subsidies CASH-Rounded'!$S$115&gt;1,"&gt; 100%",IF('Cons Subsidies CASH-Rounded'!$U$115/'Cons Subsidies CASH-Rounded'!$S$115&lt;-1,"&gt; (100%)",'Cons Subsidies CASH-Rounded'!$U$115/'Cons Subsidies CASH-Rounded'!$S$115))))</f>
        <v xml:space="preserve">HIDE </v>
      </c>
      <c r="E64" s="111"/>
      <c r="F64" s="99"/>
      <c r="J64" s="96" t="str">
        <f>IF(EXACT(A64,'Cons Subsidies CASH-Rounded'!$B$115)=TRUE,IF(ISERROR('Cons Subsidies CASH-Rounded'!$U$115/'Cons Subsidies CASH-Rounded'!$S$115),"NO VAR",'Cons Subsidies CASH-Rounded'!$U$115/'Cons Subsidies CASH-Rounded'!$S$115))</f>
        <v>NO VAR</v>
      </c>
      <c r="K64" s="102" t="str">
        <f t="shared" si="4"/>
        <v>NO VAR</v>
      </c>
    </row>
    <row r="65" spans="1:18" s="88" customFormat="1" ht="30" hidden="1" customHeight="1" x14ac:dyDescent="0.25">
      <c r="A65" s="92" t="str">
        <f>'Cons Subsidies CASH-Rounded'!$B$117</f>
        <v>Central Business District Tolling Program (CBDTP)</v>
      </c>
      <c r="B65" s="134">
        <f>'Cons Subsidies CASH-Rounded'!$U$117</f>
        <v>0</v>
      </c>
      <c r="C65" s="135"/>
      <c r="D65" s="110" t="str">
        <f>IF(ISERROR('Cons Subsidies CASH-Rounded'!$U$117/'Cons Subsidies CASH-Rounded'!$S$117),"HIDE ",IF('Cons Subsidies CASH-Rounded'!$U$117/'Cons Subsidies CASH-Rounded'!$S$117=0,"HIDE ",IF('Cons Subsidies CASH-Rounded'!$U$117/'Cons Subsidies CASH-Rounded'!$S$117&gt;1,"&gt; 100%",IF('Cons Subsidies CASH-Rounded'!$U$117/'Cons Subsidies CASH-Rounded'!$S$117&lt;-1,"&gt; (100%)",'Cons Subsidies CASH-Rounded'!$U$117/'Cons Subsidies CASH-Rounded'!$S$117))))</f>
        <v xml:space="preserve">HIDE </v>
      </c>
      <c r="E65" s="111"/>
      <c r="F65" s="99"/>
      <c r="J65" s="96" t="str">
        <f>IF(EXACT(A65,'Cons Subsidies CASH-Rounded'!$B$117)=TRUE,IF(ISERROR('Cons Subsidies CASH-Rounded'!$U$117/'Cons Subsidies CASH-Rounded'!$S$117),"NO VAR",'Cons Subsidies CASH-Rounded'!$U$117/'Cons Subsidies CASH-Rounded'!$S$117))</f>
        <v>NO VAR</v>
      </c>
      <c r="K65" s="102" t="str">
        <f t="shared" si="4"/>
        <v>NO VAR</v>
      </c>
    </row>
    <row r="66" spans="1:18" s="88" customFormat="1" ht="30" customHeight="1" x14ac:dyDescent="0.25">
      <c r="A66" s="92" t="str">
        <f>'Cons Subsidies CASH-Rounded'!$B$118</f>
        <v>Real Property Transfer Tax Surcharge (Mansion)</v>
      </c>
      <c r="B66" s="134">
        <f>'Cons Subsidies CASH-Rounded'!$U$118</f>
        <v>-57.379819470000001</v>
      </c>
      <c r="C66" s="135"/>
      <c r="D66" s="110">
        <f>IF(ISERROR('Cons Subsidies CASH-Rounded'!$U$118/'Cons Subsidies CASH-Rounded'!$S$118),"HIDE ",IF('Cons Subsidies CASH-Rounded'!$U$118/'Cons Subsidies CASH-Rounded'!$S$118=0,"HIDE ",IF('Cons Subsidies CASH-Rounded'!$U$118/'Cons Subsidies CASH-Rounded'!$S$118&gt;1,"&gt; 100%",IF('Cons Subsidies CASH-Rounded'!$U$118/'Cons Subsidies CASH-Rounded'!$S$118&lt;-1,"&gt; (100%)",'Cons Subsidies CASH-Rounded'!$U$118/'Cons Subsidies CASH-Rounded'!$S$118))))</f>
        <v>-0.3687081549465876</v>
      </c>
      <c r="E66" s="111"/>
      <c r="F66" s="99" t="s">
        <v>91</v>
      </c>
      <c r="J66" s="96">
        <f>IF(EXACT(A66,'Cons Subsidies CASH-Rounded'!$B$118)=TRUE,IF(ISERROR('Cons Subsidies CASH-Rounded'!$U$118/'Cons Subsidies CASH-Rounded'!$S$118),"NO VAR",'Cons Subsidies CASH-Rounded'!$U$118/'Cons Subsidies CASH-Rounded'!$S$118))</f>
        <v>-0.3687081549465876</v>
      </c>
      <c r="K66" s="102" t="str">
        <f t="shared" si="4"/>
        <v>OK</v>
      </c>
    </row>
    <row r="67" spans="1:18" s="88" customFormat="1" ht="30" customHeight="1" x14ac:dyDescent="0.25">
      <c r="A67" s="92" t="str">
        <f>'Cons Subsidies CASH-Rounded'!$B$119</f>
        <v>Internet Marketplace Tax</v>
      </c>
      <c r="B67" s="134">
        <f>'Cons Subsidies CASH-Rounded'!$U$119</f>
        <v>-46.874681406944575</v>
      </c>
      <c r="C67" s="135"/>
      <c r="D67" s="110">
        <f>IF(ISERROR('Cons Subsidies CASH-Rounded'!$U$119/'Cons Subsidies CASH-Rounded'!$S$119),"HIDE ",IF('Cons Subsidies CASH-Rounded'!$U$119/'Cons Subsidies CASH-Rounded'!$S$119=0,"HIDE ",IF('Cons Subsidies CASH-Rounded'!$U$119/'Cons Subsidies CASH-Rounded'!$S$119&gt;1,"&gt; 100%",IF('Cons Subsidies CASH-Rounded'!$U$119/'Cons Subsidies CASH-Rounded'!$S$119&lt;-1,"&gt; (100%)",'Cons Subsidies CASH-Rounded'!$U$119/'Cons Subsidies CASH-Rounded'!$S$119))))</f>
        <v>-0.39822845966552201</v>
      </c>
      <c r="E67" s="111"/>
      <c r="F67" s="99" t="s">
        <v>91</v>
      </c>
      <c r="J67" s="96">
        <f>IF(EXACT(A67,'Cons Subsidies CASH-Rounded'!$B$119)=TRUE,IF(ISERROR('Cons Subsidies CASH-Rounded'!$U$119/'Cons Subsidies CASH-Rounded'!$S$119),"NO VAR",'Cons Subsidies CASH-Rounded'!$U$119/'Cons Subsidies CASH-Rounded'!$S$119))</f>
        <v>-0.39822845966552201</v>
      </c>
      <c r="K67" s="102" t="str">
        <f t="shared" si="4"/>
        <v>OK</v>
      </c>
    </row>
    <row r="68" spans="1:18" s="88" customFormat="1" ht="30" hidden="1" customHeight="1" x14ac:dyDescent="0.25">
      <c r="A68" s="92" t="str">
        <f>'Cons Subsidies CASH-Rounded'!$B$120</f>
        <v>Less: Transfer to CBDTP Capital Lockbox</v>
      </c>
      <c r="B68" s="134">
        <f>'Cons Subsidies CASH-Rounded'!$U$120</f>
        <v>103.97985038000002</v>
      </c>
      <c r="C68" s="135"/>
      <c r="D68" s="110">
        <f>IF(ISERROR('Cons Subsidies CASH-Rounded'!$U$120/'Cons Subsidies CASH-Rounded'!$S$120),"HIDE ",IF('Cons Subsidies CASH-Rounded'!$U$120/'Cons Subsidies CASH-Rounded'!$S$120=0,"HIDE ",IF('Cons Subsidies CASH-Rounded'!$U$120/'Cons Subsidies CASH-Rounded'!$S$120&gt;1,"&gt; 100%",IF('Cons Subsidies CASH-Rounded'!$U$120/'Cons Subsidies CASH-Rounded'!$S$120&lt;-1,"&gt; (100%)",'Cons Subsidies CASH-Rounded'!$U$120/'Cons Subsidies CASH-Rounded'!$S$120))))</f>
        <v>-0.39703908876302035</v>
      </c>
      <c r="E68" s="111"/>
      <c r="F68" s="99"/>
      <c r="J68" s="96">
        <f>IF(EXACT(A68,'Cons Subsidies CASH-Rounded'!$B$120)=TRUE,IF(ISERROR('Cons Subsidies CASH-Rounded'!$U$120/'Cons Subsidies CASH-Rounded'!$S$120),"NO VAR",'Cons Subsidies CASH-Rounded'!$U$120/'Cons Subsidies CASH-Rounded'!$S$120))</f>
        <v>-0.39703908876302035</v>
      </c>
      <c r="K68" s="102" t="str">
        <f t="shared" si="4"/>
        <v>OK</v>
      </c>
    </row>
    <row r="69" spans="1:18" s="88" customFormat="1" ht="30" customHeight="1" x14ac:dyDescent="0.25">
      <c r="A69" s="92" t="str">
        <f>'Cons Subsidies CASH-Rounded'!$B$124</f>
        <v>State Operating Assistance</v>
      </c>
      <c r="B69" s="134">
        <f>'Cons Subsidies CASH-Rounded'!$U$124</f>
        <v>-46.981000000000009</v>
      </c>
      <c r="C69" s="136"/>
      <c r="D69" s="110">
        <f>IF(ISERROR('Cons Subsidies CASH-Rounded'!$U$124/'Cons Subsidies CASH-Rounded'!$S$124),"HIDE ",IF('Cons Subsidies CASH-Rounded'!$U$124/'Cons Subsidies CASH-Rounded'!$S$124=0,"HIDE ",IF('Cons Subsidies CASH-Rounded'!$U$124/'Cons Subsidies CASH-Rounded'!$S$124&gt;1,"&gt; 100%",IF('Cons Subsidies CASH-Rounded'!$U$124/'Cons Subsidies CASH-Rounded'!$S$124&lt;-1,"&gt; (100%)",'Cons Subsidies CASH-Rounded'!$U$124/'Cons Subsidies CASH-Rounded'!$S$124))))</f>
        <v>-1</v>
      </c>
      <c r="E69" s="111"/>
      <c r="F69" s="100" t="s">
        <v>91</v>
      </c>
      <c r="J69" s="96">
        <f>IF(EXACT(A69,'Cons Subsidies CASH-Rounded'!$B$124)=TRUE,IF(ISERROR('Cons Subsidies CASH-Rounded'!$U$124/'Cons Subsidies CASH-Rounded'!$S$124),"NO VAR",'Cons Subsidies CASH-Rounded'!$U$124/'Cons Subsidies CASH-Rounded'!$S$124))</f>
        <v>-1</v>
      </c>
      <c r="K69" s="102" t="str">
        <f t="shared" si="4"/>
        <v>OK</v>
      </c>
    </row>
    <row r="70" spans="1:18" s="88" customFormat="1" ht="36.75" customHeight="1" x14ac:dyDescent="0.25">
      <c r="A70" s="92" t="str">
        <f>'Cons Subsidies CASH-Rounded'!$B$129</f>
        <v>New York City</v>
      </c>
      <c r="B70" s="134">
        <f>'Cons Subsidies CASH-Rounded'!$U$129</f>
        <v>35</v>
      </c>
      <c r="C70" s="136"/>
      <c r="D70" s="110" t="s">
        <v>79</v>
      </c>
      <c r="E70" s="111"/>
      <c r="F70" s="100" t="s">
        <v>104</v>
      </c>
      <c r="J70" s="96" t="str">
        <f>IF(EXACT(A70,'Cons Subsidies CASH-Rounded'!$B$129)=TRUE,IF(ISERROR('Cons Subsidies CASH-Rounded'!$U$129/'Cons Subsidies CASH-Rounded'!$S$129),"NO VAR",'Cons Subsidies CASH-Rounded'!$U$129/'Cons Subsidies CASH-Rounded'!$S$129))</f>
        <v>NO VAR</v>
      </c>
      <c r="K70" s="102" t="str">
        <f t="shared" si="4"/>
        <v>NO VAR</v>
      </c>
    </row>
    <row r="71" spans="1:18" s="88" customFormat="1" ht="30" hidden="1" customHeight="1" x14ac:dyDescent="0.25">
      <c r="A71" s="92" t="str">
        <f>'Cons Subsidies CASH-Rounded'!$B$130</f>
        <v>Nassau County</v>
      </c>
      <c r="B71" s="134">
        <f>'Cons Subsidies CASH-Rounded'!$U$130</f>
        <v>0</v>
      </c>
      <c r="C71" s="136"/>
      <c r="D71" s="110" t="str">
        <f>IF(ISERROR('Cons Subsidies CASH-Rounded'!$U$130/'Cons Subsidies CASH-Rounded'!$S$130),"HIDE ",IF('Cons Subsidies CASH-Rounded'!$U$130/'Cons Subsidies CASH-Rounded'!$S$130=0,"HIDE ",IF('Cons Subsidies CASH-Rounded'!$U$130/'Cons Subsidies CASH-Rounded'!$S$130&gt;1,"&gt; 100%",IF('Cons Subsidies CASH-Rounded'!$U$130/'Cons Subsidies CASH-Rounded'!$S$130&lt;-1,"&gt; (100%)",'Cons Subsidies CASH-Rounded'!$U$130/'Cons Subsidies CASH-Rounded'!$S$130))))</f>
        <v xml:space="preserve">HIDE </v>
      </c>
      <c r="E71" s="111"/>
      <c r="F71" s="100"/>
      <c r="J71" s="96">
        <f>IF(EXACT(A71,'Cons Subsidies CASH-Rounded'!$B$130)=TRUE,IF(ISERROR('Cons Subsidies CASH-Rounded'!$U$130/'Cons Subsidies CASH-Rounded'!$S$130),"NO VAR",'Cons Subsidies CASH-Rounded'!$U$130/'Cons Subsidies CASH-Rounded'!$S$130))</f>
        <v>0</v>
      </c>
      <c r="K71" s="102" t="str">
        <f t="shared" si="4"/>
        <v>OK</v>
      </c>
    </row>
    <row r="72" spans="1:18" s="88" customFormat="1" ht="30" customHeight="1" x14ac:dyDescent="0.25">
      <c r="A72" s="92" t="str">
        <f>'Cons Subsidies CASH-Rounded'!$B$131</f>
        <v>Suffolk County</v>
      </c>
      <c r="B72" s="134">
        <f>'Cons Subsidies CASH-Rounded'!$U$131</f>
        <v>-1.8794409999999999</v>
      </c>
      <c r="C72" s="136"/>
      <c r="D72" s="110">
        <f>IF(ISERROR('Cons Subsidies CASH-Rounded'!$U$131/'Cons Subsidies CASH-Rounded'!$S$131),"HIDE ",IF('Cons Subsidies CASH-Rounded'!$U$131/'Cons Subsidies CASH-Rounded'!$S$131=0,"HIDE ",IF('Cons Subsidies CASH-Rounded'!$U$131/'Cons Subsidies CASH-Rounded'!$S$131&gt;1,"&gt; 100%",IF('Cons Subsidies CASH-Rounded'!$U$131/'Cons Subsidies CASH-Rounded'!$S$131&lt;-1,"&gt; (100%)",'Cons Subsidies CASH-Rounded'!$U$131/'Cons Subsidies CASH-Rounded'!$S$131))))</f>
        <v>-0.5</v>
      </c>
      <c r="E72" s="111"/>
      <c r="F72" s="100" t="s">
        <v>91</v>
      </c>
      <c r="J72" s="96">
        <f>IF(EXACT(A72,'Cons Subsidies CASH-Rounded'!$B$131)=TRUE,IF(ISERROR('Cons Subsidies CASH-Rounded'!$U$131/'Cons Subsidies CASH-Rounded'!$S$131),"NO VAR",'Cons Subsidies CASH-Rounded'!$U$131/'Cons Subsidies CASH-Rounded'!$S$131))</f>
        <v>-0.5</v>
      </c>
      <c r="K72" s="102" t="str">
        <f t="shared" si="4"/>
        <v>OK</v>
      </c>
    </row>
    <row r="73" spans="1:18" s="88" customFormat="1" ht="30" hidden="1" customHeight="1" x14ac:dyDescent="0.25">
      <c r="A73" s="92" t="str">
        <f>'Cons Subsidies CASH-Rounded'!$B$132</f>
        <v>Westchester County</v>
      </c>
      <c r="B73" s="134">
        <f>'Cons Subsidies CASH-Rounded'!$U$132</f>
        <v>0</v>
      </c>
      <c r="C73" s="136"/>
      <c r="D73" s="110" t="str">
        <f>IF(ISERROR('Cons Subsidies CASH-Rounded'!$U$132/'Cons Subsidies CASH-Rounded'!$S$132),"HIDE ",IF('Cons Subsidies CASH-Rounded'!$U$132/'Cons Subsidies CASH-Rounded'!$S$132=0,"HIDE ",IF('Cons Subsidies CASH-Rounded'!$U$132/'Cons Subsidies CASH-Rounded'!$S$132&gt;1,"&gt; 100%",IF('Cons Subsidies CASH-Rounded'!$U$132/'Cons Subsidies CASH-Rounded'!$S$132&lt;-1,"&gt; (100%)",'Cons Subsidies CASH-Rounded'!$U$132/'Cons Subsidies CASH-Rounded'!$S$132))))</f>
        <v xml:space="preserve">HIDE </v>
      </c>
      <c r="E73" s="111"/>
      <c r="F73" s="100"/>
      <c r="J73" s="96">
        <f>IF(EXACT(A73,'Cons Subsidies CASH-Rounded'!$B$132)=TRUE,IF(ISERROR('Cons Subsidies CASH-Rounded'!$U$132/'Cons Subsidies CASH-Rounded'!$S$132),"NO VAR",'Cons Subsidies CASH-Rounded'!$U$132/'Cons Subsidies CASH-Rounded'!$S$132))</f>
        <v>0</v>
      </c>
      <c r="K73" s="102" t="str">
        <f t="shared" si="4"/>
        <v>OK</v>
      </c>
    </row>
    <row r="74" spans="1:18" s="88" customFormat="1" ht="30" customHeight="1" x14ac:dyDescent="0.25">
      <c r="A74" s="92" t="str">
        <f>'Cons Subsidies CASH-Rounded'!$B$133</f>
        <v>Putnam County</v>
      </c>
      <c r="B74" s="134">
        <f>'Cons Subsidies CASH-Rounded'!$U$133</f>
        <v>-9.5069000000000001E-2</v>
      </c>
      <c r="C74" s="136"/>
      <c r="D74" s="110">
        <f>IF(ISERROR('Cons Subsidies CASH-Rounded'!$U$133/'Cons Subsidies CASH-Rounded'!$S$133),"HIDE ",IF('Cons Subsidies CASH-Rounded'!$U$133/'Cons Subsidies CASH-Rounded'!$S$133=0,"HIDE ",IF('Cons Subsidies CASH-Rounded'!$U$133/'Cons Subsidies CASH-Rounded'!$S$133&gt;1,"&gt; 100%",IF('Cons Subsidies CASH-Rounded'!$U$133/'Cons Subsidies CASH-Rounded'!$S$133&lt;-1,"&gt; (100%)",'Cons Subsidies CASH-Rounded'!$U$133/'Cons Subsidies CASH-Rounded'!$S$133))))</f>
        <v>-0.5</v>
      </c>
      <c r="E74" s="111"/>
      <c r="F74" s="100" t="s">
        <v>105</v>
      </c>
      <c r="J74" s="96">
        <f>IF(EXACT(A74,'Cons Subsidies CASH-Rounded'!$B$133)=TRUE,IF(ISERROR('Cons Subsidies CASH-Rounded'!$U$133/'Cons Subsidies CASH-Rounded'!$S$133),"NO VAR",'Cons Subsidies CASH-Rounded'!$U$133/'Cons Subsidies CASH-Rounded'!$S$133))</f>
        <v>-0.5</v>
      </c>
      <c r="K74" s="102" t="str">
        <f t="shared" si="4"/>
        <v>OK</v>
      </c>
    </row>
    <row r="75" spans="1:18" ht="30" customHeight="1" x14ac:dyDescent="0.25">
      <c r="A75" s="92" t="str">
        <f>'Cons Subsidies CASH-Rounded'!$B$134</f>
        <v>Dutchess County</v>
      </c>
      <c r="B75" s="134">
        <f>'Cons Subsidies CASH-Rounded'!$U$134</f>
        <v>-9.5069000000000001E-2</v>
      </c>
      <c r="C75" s="137"/>
      <c r="D75" s="110">
        <f>IF(ISERROR('Cons Subsidies CASH-Rounded'!$U$134/'Cons Subsidies CASH-Rounded'!$S$134),"HIDE ",IF('Cons Subsidies CASH-Rounded'!$U$134/'Cons Subsidies CASH-Rounded'!$S$134=0,"HIDE ",IF('Cons Subsidies CASH-Rounded'!$U$134/'Cons Subsidies CASH-Rounded'!$S$134&gt;1,"&gt; 100%",IF('Cons Subsidies CASH-Rounded'!$U$134/'Cons Subsidies CASH-Rounded'!$S$134&lt;-1,"&gt; (100%)",'Cons Subsidies CASH-Rounded'!$U$134/'Cons Subsidies CASH-Rounded'!$S$134))))</f>
        <v>-0.5</v>
      </c>
      <c r="E75" s="2"/>
      <c r="F75" s="100" t="s">
        <v>91</v>
      </c>
      <c r="J75" s="96">
        <f>IF(EXACT(A75,'Cons Subsidies CASH-Rounded'!$B$134)=TRUE,IF(ISERROR('Cons Subsidies CASH-Rounded'!$U$134/'Cons Subsidies CASH-Rounded'!$S$134),"NO VAR",'Cons Subsidies CASH-Rounded'!$U$134/'Cons Subsidies CASH-Rounded'!$S$134))</f>
        <v>-0.5</v>
      </c>
      <c r="K75" s="102" t="str">
        <f t="shared" si="4"/>
        <v>OK</v>
      </c>
    </row>
    <row r="76" spans="1:18" ht="30" customHeight="1" x14ac:dyDescent="0.25">
      <c r="A76" s="92" t="str">
        <f>'Cons Subsidies CASH-Rounded'!$B$135</f>
        <v>Orange County</v>
      </c>
      <c r="B76" s="134">
        <f>'Cons Subsidies CASH-Rounded'!$U$135</f>
        <v>-3.6565E-2</v>
      </c>
      <c r="C76" s="137"/>
      <c r="D76" s="110">
        <f>IF(ISERROR('Cons Subsidies CASH-Rounded'!$U$135/'Cons Subsidies CASH-Rounded'!$S$135),"HIDE ",IF('Cons Subsidies CASH-Rounded'!$U$135/'Cons Subsidies CASH-Rounded'!$S$135=0,"HIDE ",IF('Cons Subsidies CASH-Rounded'!$U$135/'Cons Subsidies CASH-Rounded'!$S$135&gt;1,"&gt; 100%",IF('Cons Subsidies CASH-Rounded'!$U$135/'Cons Subsidies CASH-Rounded'!$S$135&lt;-1,"&gt; (100%)",'Cons Subsidies CASH-Rounded'!$U$135/'Cons Subsidies CASH-Rounded'!$S$135))))</f>
        <v>-0.5</v>
      </c>
      <c r="E76" s="2"/>
      <c r="F76" s="100" t="s">
        <v>105</v>
      </c>
      <c r="J76" s="96">
        <f>IF(EXACT(A76,'Cons Subsidies CASH-Rounded'!$B$135)=TRUE,IF(ISERROR('Cons Subsidies CASH-Rounded'!$U$135/'Cons Subsidies CASH-Rounded'!$S$135),"NO VAR",'Cons Subsidies CASH-Rounded'!$U$135/'Cons Subsidies CASH-Rounded'!$S$135))</f>
        <v>-0.5</v>
      </c>
      <c r="K76" s="102" t="str">
        <f t="shared" si="4"/>
        <v>OK</v>
      </c>
    </row>
    <row r="77" spans="1:18" ht="30" customHeight="1" x14ac:dyDescent="0.25">
      <c r="A77" s="92" t="str">
        <f>'Cons Subsidies CASH-Rounded'!$B$136</f>
        <v>Rockland County</v>
      </c>
      <c r="B77" s="134">
        <f>'Cons Subsidies CASH-Rounded'!$U$136</f>
        <v>-7.3130000000000001E-3</v>
      </c>
      <c r="C77" s="137"/>
      <c r="D77" s="110">
        <f>IF(ISERROR('Cons Subsidies CASH-Rounded'!$U$136/'Cons Subsidies CASH-Rounded'!$S$136),"HIDE ",IF('Cons Subsidies CASH-Rounded'!$U$136/'Cons Subsidies CASH-Rounded'!$S$136=0,"HIDE ",IF('Cons Subsidies CASH-Rounded'!$U$136/'Cons Subsidies CASH-Rounded'!$S$136&gt;1,"&gt; 100%",IF('Cons Subsidies CASH-Rounded'!$U$136/'Cons Subsidies CASH-Rounded'!$S$136&lt;-1,"&gt; (100%)",'Cons Subsidies CASH-Rounded'!$U$136/'Cons Subsidies CASH-Rounded'!$S$136))))</f>
        <v>-0.5</v>
      </c>
      <c r="E77" s="2"/>
      <c r="F77" s="100" t="s">
        <v>105</v>
      </c>
      <c r="J77" s="96">
        <f>IF(EXACT(A77,'Cons Subsidies CASH-Rounded'!$B$136)=TRUE,IF(ISERROR('Cons Subsidies CASH-Rounded'!$U$136/'Cons Subsidies CASH-Rounded'!$S$136),"NO VAR",'Cons Subsidies CASH-Rounded'!$U$136/'Cons Subsidies CASH-Rounded'!$S$136))</f>
        <v>-0.5</v>
      </c>
      <c r="K77" s="102" t="str">
        <f t="shared" si="4"/>
        <v>OK</v>
      </c>
    </row>
    <row r="78" spans="1:18" ht="30" hidden="1" customHeight="1" x14ac:dyDescent="0.25">
      <c r="A78" s="92" t="str">
        <f>'Cons Subsidies CASH-Rounded'!$B$137</f>
        <v>Station Maintenance</v>
      </c>
      <c r="B78" s="134">
        <f>'Cons Subsidies CASH-Rounded'!$U$137</f>
        <v>-2.1925070190816395E-2</v>
      </c>
      <c r="C78" s="137"/>
      <c r="D78" s="110">
        <f>IF(ISERROR('Cons Subsidies CASH-Rounded'!$U$137/'Cons Subsidies CASH-Rounded'!$S$137),"HIDE ",IF('Cons Subsidies CASH-Rounded'!$U$137/'Cons Subsidies CASH-Rounded'!$S$137=0,"HIDE ",IF('Cons Subsidies CASH-Rounded'!$U$137/'Cons Subsidies CASH-Rounded'!$S$137&gt;1,"&gt; 100%",IF('Cons Subsidies CASH-Rounded'!$U$137/'Cons Subsidies CASH-Rounded'!$S$137&lt;-1,"&gt; (100%)",'Cons Subsidies CASH-Rounded'!$U$137/'Cons Subsidies CASH-Rounded'!$S$137))))</f>
        <v>-1</v>
      </c>
      <c r="E78" s="2"/>
      <c r="F78" s="100"/>
      <c r="J78" s="96">
        <f>IF(EXACT(A78,'Cons Subsidies CASH-Rounded'!$B$137)=TRUE,IF(ISERROR('Cons Subsidies CASH-Rounded'!$U$137/'Cons Subsidies CASH-Rounded'!$S$137),"NO VAR",'Cons Subsidies CASH-Rounded'!$U$137/'Cons Subsidies CASH-Rounded'!$S$137))</f>
        <v>-1</v>
      </c>
      <c r="K78" s="102" t="str">
        <f t="shared" si="4"/>
        <v>OK</v>
      </c>
    </row>
    <row r="79" spans="1:18" ht="30" hidden="1" customHeight="1" x14ac:dyDescent="0.25">
      <c r="A79" s="92" t="str">
        <f>'Cons Subsidies CASH-Rounded'!$B$140</f>
        <v>Subsidy Adjustments</v>
      </c>
      <c r="B79" s="134">
        <f>'Cons Subsidies CASH-Rounded'!$U$140</f>
        <v>0</v>
      </c>
      <c r="C79" s="137"/>
      <c r="D79" s="110" t="str">
        <f>IF(ISERROR('Cons Subsidies CASH-Rounded'!$U$140/'Cons Subsidies CASH-Rounded'!$S$140),"HIDE ",IF('Cons Subsidies CASH-Rounded'!$U$140/'Cons Subsidies CASH-Rounded'!$S$140=0,"HIDE ",IF('Cons Subsidies CASH-Rounded'!$U$140/'Cons Subsidies CASH-Rounded'!$S$140&gt;1,"&gt; 100%",IF('Cons Subsidies CASH-Rounded'!$U$140/'Cons Subsidies CASH-Rounded'!$S$140&lt;-1,"&gt; (100%)",'Cons Subsidies CASH-Rounded'!$U$140/'Cons Subsidies CASH-Rounded'!$S$140))))</f>
        <v xml:space="preserve">HIDE </v>
      </c>
      <c r="E79" s="2"/>
      <c r="F79" s="103"/>
      <c r="J79" s="96" t="str">
        <f>IF(EXACT(A79,'Cons Subsidies CASH-Rounded'!$B$140)=TRUE,IF(ISERROR('Cons Subsidies CASH-Rounded'!$U$140/'Cons Subsidies CASH-Rounded'!$S$140),"NO VAR",'Cons Subsidies CASH-Rounded'!$U$140/'Cons Subsidies CASH-Rounded'!$S$140))</f>
        <v>NO VAR</v>
      </c>
      <c r="K79" s="102" t="str">
        <f t="shared" si="4"/>
        <v>NO VAR</v>
      </c>
      <c r="L79" s="88"/>
      <c r="M79" s="88"/>
      <c r="N79" s="88"/>
      <c r="O79" s="88"/>
      <c r="P79" s="88"/>
      <c r="Q79" s="88"/>
      <c r="R79" s="88"/>
    </row>
    <row r="80" spans="1:18" ht="30" customHeight="1" x14ac:dyDescent="0.25">
      <c r="A80" s="92" t="str">
        <f>'Cons Subsidies CASH-Rounded'!$B$145</f>
        <v>City Subsidy for MTA Bus Company</v>
      </c>
      <c r="B80" s="134">
        <f>'Cons Subsidies CASH-Rounded'!$U$145</f>
        <v>-25.163736145894717</v>
      </c>
      <c r="C80" s="136"/>
      <c r="D80" s="110">
        <f>IF(ISERROR('Cons Subsidies CASH-Rounded'!$U$145/'Cons Subsidies CASH-Rounded'!$S$145),"HIDE ",IF('Cons Subsidies CASH-Rounded'!$U$145/'Cons Subsidies CASH-Rounded'!$S$145=0,"HIDE ",IF('Cons Subsidies CASH-Rounded'!$U$145/'Cons Subsidies CASH-Rounded'!$S$145&gt;1,"&gt; 100%",IF('Cons Subsidies CASH-Rounded'!$U$145/'Cons Subsidies CASH-Rounded'!$S$145&lt;-1,"&gt; (100%)",'Cons Subsidies CASH-Rounded'!$U$145/'Cons Subsidies CASH-Rounded'!$S$145))))</f>
        <v>-0.10477741789713101</v>
      </c>
      <c r="E80" s="111"/>
      <c r="F80" s="100" t="s">
        <v>88</v>
      </c>
      <c r="G80" s="88"/>
      <c r="H80" s="88"/>
      <c r="I80" s="88"/>
      <c r="J80" s="96">
        <f>IF(EXACT(A80,'Cons Subsidies CASH-Rounded'!$B$145)=TRUE,IF(ISERROR('Cons Subsidies CASH-Rounded'!$U$145/'Cons Subsidies CASH-Rounded'!$S$145),"NO VAR",'Cons Subsidies CASH-Rounded'!$U$145/'Cons Subsidies CASH-Rounded'!$S$145))</f>
        <v>-0.10477741789713101</v>
      </c>
      <c r="K80" s="102" t="str">
        <f t="shared" si="4"/>
        <v>OK</v>
      </c>
      <c r="L80" s="88"/>
      <c r="M80" s="88"/>
      <c r="N80" s="88"/>
      <c r="O80" s="88"/>
      <c r="P80" s="88"/>
      <c r="Q80" s="88"/>
      <c r="R80" s="88"/>
    </row>
    <row r="81" spans="1:18" ht="30" hidden="1" customHeight="1" x14ac:dyDescent="0.25">
      <c r="A81" s="92" t="str">
        <f>'Cons Subsidies CASH-Rounded'!$B$146</f>
        <v>City Subsidy for Staten Island Railway</v>
      </c>
      <c r="B81" s="134">
        <f>'Cons Subsidies CASH-Rounded'!$U$146</f>
        <v>0</v>
      </c>
      <c r="C81" s="136"/>
      <c r="D81" s="110" t="str">
        <f>IF(ISERROR('Cons Subsidies CASH-Rounded'!$U$146/'Cons Subsidies CASH-Rounded'!$S$146),"HIDE ",IF('Cons Subsidies CASH-Rounded'!$U$146/'Cons Subsidies CASH-Rounded'!$S$146=0,"HIDE ",IF('Cons Subsidies CASH-Rounded'!$U$146/'Cons Subsidies CASH-Rounded'!$S$146&gt;1,"&gt; 100%",IF('Cons Subsidies CASH-Rounded'!$U$146/'Cons Subsidies CASH-Rounded'!$S$146&lt;-1,"&gt; (100%)",'Cons Subsidies CASH-Rounded'!$U$146/'Cons Subsidies CASH-Rounded'!$S$146))))</f>
        <v xml:space="preserve">HIDE </v>
      </c>
      <c r="E81" s="111"/>
      <c r="F81" s="100"/>
      <c r="G81" s="88"/>
      <c r="H81" s="88"/>
      <c r="I81" s="88"/>
      <c r="J81" s="96" t="str">
        <f>IF(EXACT(A81,'Cons Subsidies CASH-Rounded'!$B$146)=TRUE,IF(ISERROR('Cons Subsidies CASH-Rounded'!$U$146/'Cons Subsidies CASH-Rounded'!$S$146),"NO VAR",'Cons Subsidies CASH-Rounded'!$U$146/'Cons Subsidies CASH-Rounded'!$S$146))</f>
        <v>NO VAR</v>
      </c>
      <c r="K81" s="102" t="str">
        <f t="shared" si="4"/>
        <v>NO VAR</v>
      </c>
      <c r="L81" s="88"/>
      <c r="M81" s="88"/>
      <c r="N81" s="88"/>
      <c r="O81" s="88"/>
      <c r="P81" s="88"/>
      <c r="Q81" s="88"/>
      <c r="R81" s="88"/>
    </row>
    <row r="82" spans="1:18" ht="30" customHeight="1" x14ac:dyDescent="0.25">
      <c r="A82" s="92" t="str">
        <f>'Cons Subsidies CASH-Rounded'!$B$147</f>
        <v>CDOT Subsidy for Metro-North Railroad</v>
      </c>
      <c r="B82" s="134">
        <f>'Cons Subsidies CASH-Rounded'!$U$147</f>
        <v>-5.5878925219219227</v>
      </c>
      <c r="C82" s="136"/>
      <c r="D82" s="110">
        <f>IF(ISERROR('Cons Subsidies CASH-Rounded'!$U$147/'Cons Subsidies CASH-Rounded'!$S$147),"HIDE ",IF('Cons Subsidies CASH-Rounded'!$U$147/'Cons Subsidies CASH-Rounded'!$S$147=0,"HIDE ",IF('Cons Subsidies CASH-Rounded'!$U$147/'Cons Subsidies CASH-Rounded'!$S$147&gt;1,"&gt; 100%",IF('Cons Subsidies CASH-Rounded'!$U$147/'Cons Subsidies CASH-Rounded'!$S$147&lt;-1,"&gt; (100%)",'Cons Subsidies CASH-Rounded'!$U$147/'Cons Subsidies CASH-Rounded'!$S$147))))</f>
        <v>-9.2041021142181892E-2</v>
      </c>
      <c r="E82" s="111"/>
      <c r="F82" s="100" t="s">
        <v>91</v>
      </c>
      <c r="G82" s="88"/>
      <c r="H82" s="88"/>
      <c r="I82" s="88"/>
      <c r="J82" s="96">
        <f>IF(EXACT(A82,'Cons Subsidies CASH-Rounded'!$B$147)=TRUE,IF(ISERROR('Cons Subsidies CASH-Rounded'!$U$147/'Cons Subsidies CASH-Rounded'!$S$147),"NO VAR",'Cons Subsidies CASH-Rounded'!$U$147/'Cons Subsidies CASH-Rounded'!$S$147))</f>
        <v>-9.2041021142181892E-2</v>
      </c>
      <c r="K82" s="102" t="str">
        <f t="shared" si="4"/>
        <v>OK</v>
      </c>
      <c r="L82" s="88"/>
      <c r="M82" s="88"/>
      <c r="N82" s="88"/>
      <c r="O82" s="88"/>
      <c r="P82" s="88"/>
      <c r="Q82" s="88"/>
      <c r="R82" s="88"/>
    </row>
    <row r="83" spans="1:18" ht="30" customHeight="1" x14ac:dyDescent="0.25">
      <c r="A83" s="92" t="str">
        <f>'Cons Subsidies CASH-Rounded'!$B$153</f>
        <v>B&amp;T Operating Surplus TransUer</v>
      </c>
      <c r="B83" s="163">
        <f>'Cons Subsidies CASH-Rounded'!$U$153</f>
        <v>-73.417459373696829</v>
      </c>
      <c r="C83" s="111"/>
      <c r="D83" s="110">
        <f>IF(ISERROR('Cons Subsidies CASH-Rounded'!$U$153/'Cons Subsidies CASH-Rounded'!$S$153),"HIDE ",IF('Cons Subsidies CASH-Rounded'!$U$153/'Cons Subsidies CASH-Rounded'!$S$153=0,"HIDE ",IF('Cons Subsidies CASH-Rounded'!$U$153/'Cons Subsidies CASH-Rounded'!$S$153&gt;1,"&gt; 100%",IF('Cons Subsidies CASH-Rounded'!$U$153/'Cons Subsidies CASH-Rounded'!$S$153&lt;-1,"&gt; (100%)",'Cons Subsidies CASH-Rounded'!$U$153/'Cons Subsidies CASH-Rounded'!$S$153))))</f>
        <v>-0.26736889750953624</v>
      </c>
      <c r="E83" s="111"/>
      <c r="F83" s="100" t="s">
        <v>91</v>
      </c>
      <c r="G83" s="88"/>
      <c r="H83" s="88"/>
      <c r="I83" s="88"/>
      <c r="J83" s="96">
        <f>IF(EXACT(A83,'Cons Subsidies CASH-Rounded'!$B$153)=TRUE,IF(ISERROR('Cons Subsidies CASH-Rounded'!$U$153/'Cons Subsidies CASH-Rounded'!$S$153),"NO VAR",'Cons Subsidies CASH-Rounded'!$U$153/'Cons Subsidies CASH-Rounded'!$S$153))</f>
        <v>-0.26736889750953624</v>
      </c>
      <c r="K83" s="102" t="str">
        <f t="shared" si="4"/>
        <v>OK</v>
      </c>
    </row>
    <row r="84" spans="1:18" ht="5.25" customHeight="1" thickBot="1" x14ac:dyDescent="0.3">
      <c r="A84" s="107"/>
      <c r="B84" s="114"/>
      <c r="C84" s="115"/>
      <c r="D84" s="114"/>
      <c r="E84" s="115"/>
      <c r="F84" s="109"/>
    </row>
  </sheetData>
  <mergeCells count="21">
    <mergeCell ref="A1:F1"/>
    <mergeCell ref="A6:F6"/>
    <mergeCell ref="A9:A10"/>
    <mergeCell ref="B9:C10"/>
    <mergeCell ref="D9:E10"/>
    <mergeCell ref="F9:F10"/>
    <mergeCell ref="B50:C50"/>
    <mergeCell ref="D50:E50"/>
    <mergeCell ref="A2:F2"/>
    <mergeCell ref="A3:F3"/>
    <mergeCell ref="A4:F4"/>
    <mergeCell ref="A5:F5"/>
    <mergeCell ref="A7:F7"/>
    <mergeCell ref="B11:C11"/>
    <mergeCell ref="D11:E11"/>
    <mergeCell ref="A46:F46"/>
    <mergeCell ref="A48:A49"/>
    <mergeCell ref="B48:C49"/>
    <mergeCell ref="D48:E49"/>
    <mergeCell ref="F48:F49"/>
    <mergeCell ref="E27:E28"/>
  </mergeCells>
  <conditionalFormatting sqref="A9:B9 D9 A10">
    <cfRule type="cellIs" dxfId="1603" priority="3735" operator="equal">
      <formula>"Hide No Variance"</formula>
    </cfRule>
  </conditionalFormatting>
  <conditionalFormatting sqref="B12:B18">
    <cfRule type="cellIs" dxfId="1602" priority="3734" operator="equal">
      <formula>"HIDE "</formula>
    </cfRule>
  </conditionalFormatting>
  <conditionalFormatting sqref="J45 J11:K21">
    <cfRule type="cellIs" dxfId="1601" priority="3733" operator="equal">
      <formula>"NO VAR"</formula>
    </cfRule>
  </conditionalFormatting>
  <conditionalFormatting sqref="J12:K21">
    <cfRule type="cellIs" dxfId="1600" priority="3732" operator="equal">
      <formula>"HIDE-NO VAR"</formula>
    </cfRule>
  </conditionalFormatting>
  <conditionalFormatting sqref="J12:K21">
    <cfRule type="cellIs" dxfId="1599" priority="3731" operator="equal">
      <formula>"ERROR "</formula>
    </cfRule>
  </conditionalFormatting>
  <conditionalFormatting sqref="J13">
    <cfRule type="cellIs" dxfId="1598" priority="3730" operator="equal">
      <formula>"NO VAR"</formula>
    </cfRule>
  </conditionalFormatting>
  <conditionalFormatting sqref="J13">
    <cfRule type="cellIs" dxfId="1597" priority="3729" operator="equal">
      <formula>"NO VAR"</formula>
    </cfRule>
  </conditionalFormatting>
  <conditionalFormatting sqref="J12">
    <cfRule type="cellIs" dxfId="1596" priority="3728" operator="equal">
      <formula>"HIDE-NO VAR"</formula>
    </cfRule>
  </conditionalFormatting>
  <conditionalFormatting sqref="J12">
    <cfRule type="cellIs" dxfId="1595" priority="3727" operator="equal">
      <formula>"NO VAR"</formula>
    </cfRule>
  </conditionalFormatting>
  <conditionalFormatting sqref="J12">
    <cfRule type="cellIs" dxfId="1594" priority="3726" operator="equal">
      <formula>"NO VAR"</formula>
    </cfRule>
  </conditionalFormatting>
  <conditionalFormatting sqref="J12">
    <cfRule type="cellIs" dxfId="1593" priority="3725" operator="equal">
      <formula>"HIDE-NO VAR"</formula>
    </cfRule>
  </conditionalFormatting>
  <conditionalFormatting sqref="J12">
    <cfRule type="cellIs" dxfId="1592" priority="3724" operator="equal">
      <formula>"NO VAR"</formula>
    </cfRule>
  </conditionalFormatting>
  <conditionalFormatting sqref="J12">
    <cfRule type="cellIs" dxfId="1591" priority="3723" operator="equal">
      <formula>"NO VAR"</formula>
    </cfRule>
  </conditionalFormatting>
  <conditionalFormatting sqref="J12">
    <cfRule type="cellIs" dxfId="1590" priority="3722" operator="equal">
      <formula>"HIDE-NO VAR"</formula>
    </cfRule>
  </conditionalFormatting>
  <conditionalFormatting sqref="J12">
    <cfRule type="cellIs" dxfId="1589" priority="3721" operator="equal">
      <formula>"NO VAR"</formula>
    </cfRule>
  </conditionalFormatting>
  <conditionalFormatting sqref="J12">
    <cfRule type="cellIs" dxfId="1588" priority="3720" operator="equal">
      <formula>"NO VAR"</formula>
    </cfRule>
  </conditionalFormatting>
  <conditionalFormatting sqref="J13">
    <cfRule type="cellIs" dxfId="1587" priority="3719" operator="equal">
      <formula>"HIDE-NO VAR"</formula>
    </cfRule>
  </conditionalFormatting>
  <conditionalFormatting sqref="J13">
    <cfRule type="cellIs" dxfId="1586" priority="3718" operator="equal">
      <formula>"HIDE-NO VAR"</formula>
    </cfRule>
  </conditionalFormatting>
  <conditionalFormatting sqref="J13">
    <cfRule type="cellIs" dxfId="1585" priority="3717" operator="equal">
      <formula>"NO VAR"</formula>
    </cfRule>
  </conditionalFormatting>
  <conditionalFormatting sqref="J13">
    <cfRule type="cellIs" dxfId="1584" priority="3716" operator="equal">
      <formula>"HIDE-NO VAR"</formula>
    </cfRule>
  </conditionalFormatting>
  <conditionalFormatting sqref="J13">
    <cfRule type="cellIs" dxfId="1583" priority="3715" operator="equal">
      <formula>"NO VAR"</formula>
    </cfRule>
  </conditionalFormatting>
  <conditionalFormatting sqref="J13">
    <cfRule type="cellIs" dxfId="1582" priority="3714" operator="equal">
      <formula>"HIDE-NO VAR"</formula>
    </cfRule>
  </conditionalFormatting>
  <conditionalFormatting sqref="J13">
    <cfRule type="cellIs" dxfId="1581" priority="3713" operator="equal">
      <formula>"NO VAR"</formula>
    </cfRule>
  </conditionalFormatting>
  <conditionalFormatting sqref="J13">
    <cfRule type="cellIs" dxfId="1580" priority="3712" operator="equal">
      <formula>"NO VAR"</formula>
    </cfRule>
  </conditionalFormatting>
  <conditionalFormatting sqref="K13">
    <cfRule type="cellIs" dxfId="1579" priority="3711" operator="equal">
      <formula>"HIDE-NO VAR"</formula>
    </cfRule>
  </conditionalFormatting>
  <conditionalFormatting sqref="K13">
    <cfRule type="cellIs" dxfId="1578" priority="3710" operator="equal">
      <formula>"NO VAR"</formula>
    </cfRule>
  </conditionalFormatting>
  <conditionalFormatting sqref="K13">
    <cfRule type="cellIs" dxfId="1577" priority="3709" operator="equal">
      <formula>"NO VAR"</formula>
    </cfRule>
  </conditionalFormatting>
  <conditionalFormatting sqref="K12">
    <cfRule type="cellIs" dxfId="1576" priority="3708" operator="equal">
      <formula>"HIDE-NO VAR"</formula>
    </cfRule>
  </conditionalFormatting>
  <conditionalFormatting sqref="K12">
    <cfRule type="cellIs" dxfId="1575" priority="3707" operator="equal">
      <formula>"NO VAR"</formula>
    </cfRule>
  </conditionalFormatting>
  <conditionalFormatting sqref="K12">
    <cfRule type="cellIs" dxfId="1574" priority="3706" operator="equal">
      <formula>"NO VAR"</formula>
    </cfRule>
  </conditionalFormatting>
  <conditionalFormatting sqref="K12">
    <cfRule type="cellIs" dxfId="1573" priority="3705" operator="equal">
      <formula>"HIDE-NO VAR"</formula>
    </cfRule>
  </conditionalFormatting>
  <conditionalFormatting sqref="K12">
    <cfRule type="cellIs" dxfId="1572" priority="3704" operator="equal">
      <formula>"NO VAR"</formula>
    </cfRule>
  </conditionalFormatting>
  <conditionalFormatting sqref="K12">
    <cfRule type="cellIs" dxfId="1571" priority="3703" operator="equal">
      <formula>"NO VAR"</formula>
    </cfRule>
  </conditionalFormatting>
  <conditionalFormatting sqref="K12">
    <cfRule type="cellIs" dxfId="1570" priority="3702" operator="equal">
      <formula>"HIDE-NO VAR"</formula>
    </cfRule>
  </conditionalFormatting>
  <conditionalFormatting sqref="K12">
    <cfRule type="cellIs" dxfId="1569" priority="3701" operator="equal">
      <formula>"NO VAR"</formula>
    </cfRule>
  </conditionalFormatting>
  <conditionalFormatting sqref="K12">
    <cfRule type="cellIs" dxfId="1568" priority="3700" operator="equal">
      <formula>"NO VAR"</formula>
    </cfRule>
  </conditionalFormatting>
  <conditionalFormatting sqref="K13">
    <cfRule type="cellIs" dxfId="1567" priority="3699" operator="equal">
      <formula>"HIDE-NO VAR"</formula>
    </cfRule>
  </conditionalFormatting>
  <conditionalFormatting sqref="K13">
    <cfRule type="cellIs" dxfId="1566" priority="3698" operator="equal">
      <formula>"HIDE-NO VAR"</formula>
    </cfRule>
  </conditionalFormatting>
  <conditionalFormatting sqref="K13">
    <cfRule type="cellIs" dxfId="1565" priority="3697" operator="equal">
      <formula>"NO VAR"</formula>
    </cfRule>
  </conditionalFormatting>
  <conditionalFormatting sqref="K13">
    <cfRule type="cellIs" dxfId="1564" priority="3696" operator="equal">
      <formula>"HIDE-NO VAR"</formula>
    </cfRule>
  </conditionalFormatting>
  <conditionalFormatting sqref="K13">
    <cfRule type="cellIs" dxfId="1563" priority="3695" operator="equal">
      <formula>"NO VAR"</formula>
    </cfRule>
  </conditionalFormatting>
  <conditionalFormatting sqref="K13">
    <cfRule type="cellIs" dxfId="1562" priority="3694" operator="equal">
      <formula>"HIDE-NO VAR"</formula>
    </cfRule>
  </conditionalFormatting>
  <conditionalFormatting sqref="K13">
    <cfRule type="cellIs" dxfId="1561" priority="3693" operator="equal">
      <formula>"NO VAR"</formula>
    </cfRule>
  </conditionalFormatting>
  <conditionalFormatting sqref="K13">
    <cfRule type="cellIs" dxfId="1560" priority="3692" operator="equal">
      <formula>"NO VAR"</formula>
    </cfRule>
  </conditionalFormatting>
  <conditionalFormatting sqref="K12:K21">
    <cfRule type="cellIs" dxfId="1559" priority="3691" operator="equal">
      <formula>"INCORRECT LINE BEING PICKED UP"</formula>
    </cfRule>
  </conditionalFormatting>
  <conditionalFormatting sqref="B19:B20">
    <cfRule type="cellIs" dxfId="1558" priority="3690" operator="equal">
      <formula>"HIDE "</formula>
    </cfRule>
  </conditionalFormatting>
  <conditionalFormatting sqref="D12:D24 D41:D45 D26:D39">
    <cfRule type="cellIs" dxfId="1557" priority="2484" operator="equal">
      <formula>"HIDE "</formula>
    </cfRule>
  </conditionalFormatting>
  <conditionalFormatting sqref="B22:B24 E22:E24">
    <cfRule type="cellIs" dxfId="1556" priority="3689" operator="equal">
      <formula>"HIDE "</formula>
    </cfRule>
  </conditionalFormatting>
  <conditionalFormatting sqref="J22:J24">
    <cfRule type="cellIs" dxfId="1555" priority="3688" operator="equal">
      <formula>"NO VAR"</formula>
    </cfRule>
  </conditionalFormatting>
  <conditionalFormatting sqref="J22:J24">
    <cfRule type="cellIs" dxfId="1554" priority="3687" operator="equal">
      <formula>"HIDE-NO VAR"</formula>
    </cfRule>
  </conditionalFormatting>
  <conditionalFormatting sqref="J22:J24">
    <cfRule type="cellIs" dxfId="1553" priority="3686" operator="equal">
      <formula>"ERROR "</formula>
    </cfRule>
  </conditionalFormatting>
  <conditionalFormatting sqref="J22:J24">
    <cfRule type="cellIs" dxfId="1552" priority="3685" operator="equal">
      <formula>"HIDE-NO VAR"</formula>
    </cfRule>
  </conditionalFormatting>
  <conditionalFormatting sqref="J22:J24">
    <cfRule type="cellIs" dxfId="1551" priority="3684" operator="equal">
      <formula>"HIDE-NO VAR"</formula>
    </cfRule>
  </conditionalFormatting>
  <conditionalFormatting sqref="J22:J24">
    <cfRule type="cellIs" dxfId="1550" priority="3683" operator="equal">
      <formula>"NO VAR"</formula>
    </cfRule>
  </conditionalFormatting>
  <conditionalFormatting sqref="J22:J24">
    <cfRule type="cellIs" dxfId="1549" priority="3682" operator="equal">
      <formula>"HIDE-NO VAR"</formula>
    </cfRule>
  </conditionalFormatting>
  <conditionalFormatting sqref="J22:J24">
    <cfRule type="cellIs" dxfId="1548" priority="3681" operator="equal">
      <formula>"NO VAR"</formula>
    </cfRule>
  </conditionalFormatting>
  <conditionalFormatting sqref="J22:J24">
    <cfRule type="cellIs" dxfId="1547" priority="3680" operator="equal">
      <formula>"HIDE-NO VAR"</formula>
    </cfRule>
  </conditionalFormatting>
  <conditionalFormatting sqref="J22:J24">
    <cfRule type="cellIs" dxfId="1546" priority="3679" operator="equal">
      <formula>"NO VAR"</formula>
    </cfRule>
  </conditionalFormatting>
  <conditionalFormatting sqref="J22:J24">
    <cfRule type="cellIs" dxfId="1545" priority="3678" operator="equal">
      <formula>"NO VAR"</formula>
    </cfRule>
  </conditionalFormatting>
  <conditionalFormatting sqref="J22:J24">
    <cfRule type="cellIs" dxfId="1544" priority="3677" operator="equal">
      <formula>"HIDE-NO VAR"</formula>
    </cfRule>
  </conditionalFormatting>
  <conditionalFormatting sqref="J22:J24">
    <cfRule type="cellIs" dxfId="1543" priority="3676" operator="equal">
      <formula>"NO VAR"</formula>
    </cfRule>
  </conditionalFormatting>
  <conditionalFormatting sqref="J22:J24">
    <cfRule type="cellIs" dxfId="1542" priority="3675" operator="equal">
      <formula>"NO VAR"</formula>
    </cfRule>
  </conditionalFormatting>
  <conditionalFormatting sqref="J22:J24">
    <cfRule type="cellIs" dxfId="1541" priority="3674" operator="equal">
      <formula>"HIDE-NO VAR"</formula>
    </cfRule>
  </conditionalFormatting>
  <conditionalFormatting sqref="J22:J24">
    <cfRule type="cellIs" dxfId="1540" priority="3673" operator="equal">
      <formula>"NO VAR"</formula>
    </cfRule>
  </conditionalFormatting>
  <conditionalFormatting sqref="J22:J24">
    <cfRule type="cellIs" dxfId="1539" priority="3672" operator="equal">
      <formula>"NO VAR"</formula>
    </cfRule>
  </conditionalFormatting>
  <conditionalFormatting sqref="J22:J24">
    <cfRule type="cellIs" dxfId="1538" priority="3671" operator="equal">
      <formula>"HIDE-NO VAR"</formula>
    </cfRule>
  </conditionalFormatting>
  <conditionalFormatting sqref="J22:J24">
    <cfRule type="cellIs" dxfId="1537" priority="3670" operator="equal">
      <formula>"NO VAR"</formula>
    </cfRule>
  </conditionalFormatting>
  <conditionalFormatting sqref="J22:J24">
    <cfRule type="cellIs" dxfId="1536" priority="3669" operator="equal">
      <formula>"NO VAR"</formula>
    </cfRule>
  </conditionalFormatting>
  <conditionalFormatting sqref="J22:J24">
    <cfRule type="cellIs" dxfId="1535" priority="3668" operator="equal">
      <formula>"HIDE-NO VAR"</formula>
    </cfRule>
  </conditionalFormatting>
  <conditionalFormatting sqref="J22:J24">
    <cfRule type="cellIs" dxfId="1534" priority="3667" operator="equal">
      <formula>"NO VAR"</formula>
    </cfRule>
  </conditionalFormatting>
  <conditionalFormatting sqref="J22:J24">
    <cfRule type="cellIs" dxfId="1533" priority="3666" operator="equal">
      <formula>"NO VAR"</formula>
    </cfRule>
  </conditionalFormatting>
  <conditionalFormatting sqref="J22:J24">
    <cfRule type="cellIs" dxfId="1532" priority="3665" operator="equal">
      <formula>"HIDE-NO VAR"</formula>
    </cfRule>
  </conditionalFormatting>
  <conditionalFormatting sqref="J22:J24">
    <cfRule type="cellIs" dxfId="1531" priority="3664" operator="equal">
      <formula>"NO VAR"</formula>
    </cfRule>
  </conditionalFormatting>
  <conditionalFormatting sqref="J22:J24">
    <cfRule type="cellIs" dxfId="1530" priority="3663" operator="equal">
      <formula>"NO VAR"</formula>
    </cfRule>
  </conditionalFormatting>
  <conditionalFormatting sqref="J22:J24">
    <cfRule type="cellIs" dxfId="1529" priority="3662" operator="equal">
      <formula>"HIDE-NO VAR"</formula>
    </cfRule>
  </conditionalFormatting>
  <conditionalFormatting sqref="J22:J24">
    <cfRule type="cellIs" dxfId="1528" priority="3661" operator="equal">
      <formula>"NO VAR"</formula>
    </cfRule>
  </conditionalFormatting>
  <conditionalFormatting sqref="J22:J24">
    <cfRule type="cellIs" dxfId="1527" priority="3660" operator="equal">
      <formula>"NO VAR"</formula>
    </cfRule>
  </conditionalFormatting>
  <conditionalFormatting sqref="J22:J24">
    <cfRule type="cellIs" dxfId="1526" priority="3659" operator="equal">
      <formula>"HIDE-NO VAR"</formula>
    </cfRule>
  </conditionalFormatting>
  <conditionalFormatting sqref="J22:J24">
    <cfRule type="cellIs" dxfId="1525" priority="3658" operator="equal">
      <formula>"NO VAR"</formula>
    </cfRule>
  </conditionalFormatting>
  <conditionalFormatting sqref="J22:J24">
    <cfRule type="cellIs" dxfId="1524" priority="3657" operator="equal">
      <formula>"NO VAR"</formula>
    </cfRule>
  </conditionalFormatting>
  <conditionalFormatting sqref="K22:K24">
    <cfRule type="cellIs" dxfId="1523" priority="3656" operator="equal">
      <formula>"NO VAR"</formula>
    </cfRule>
  </conditionalFormatting>
  <conditionalFormatting sqref="K22:K24">
    <cfRule type="cellIs" dxfId="1522" priority="3655" operator="equal">
      <formula>"HIDE-NO VAR"</formula>
    </cfRule>
  </conditionalFormatting>
  <conditionalFormatting sqref="K22:K24">
    <cfRule type="cellIs" dxfId="1521" priority="3654" operator="equal">
      <formula>"ERROR "</formula>
    </cfRule>
  </conditionalFormatting>
  <conditionalFormatting sqref="K22:K24">
    <cfRule type="cellIs" dxfId="1520" priority="3653" operator="equal">
      <formula>"HIDE-NO VAR"</formula>
    </cfRule>
  </conditionalFormatting>
  <conditionalFormatting sqref="K22:K24">
    <cfRule type="cellIs" dxfId="1519" priority="3652" operator="equal">
      <formula>"HIDE-NO VAR"</formula>
    </cfRule>
  </conditionalFormatting>
  <conditionalFormatting sqref="K22:K24">
    <cfRule type="cellIs" dxfId="1518" priority="3651" operator="equal">
      <formula>"NO VAR"</formula>
    </cfRule>
  </conditionalFormatting>
  <conditionalFormatting sqref="K22:K24">
    <cfRule type="cellIs" dxfId="1517" priority="3650" operator="equal">
      <formula>"HIDE-NO VAR"</formula>
    </cfRule>
  </conditionalFormatting>
  <conditionalFormatting sqref="K22:K24">
    <cfRule type="cellIs" dxfId="1516" priority="3649" operator="equal">
      <formula>"NO VAR"</formula>
    </cfRule>
  </conditionalFormatting>
  <conditionalFormatting sqref="K22:K24">
    <cfRule type="cellIs" dxfId="1515" priority="3648" operator="equal">
      <formula>"HIDE-NO VAR"</formula>
    </cfRule>
  </conditionalFormatting>
  <conditionalFormatting sqref="K22:K24">
    <cfRule type="cellIs" dxfId="1514" priority="3647" operator="equal">
      <formula>"NO VAR"</formula>
    </cfRule>
  </conditionalFormatting>
  <conditionalFormatting sqref="K22:K24">
    <cfRule type="cellIs" dxfId="1513" priority="3646" operator="equal">
      <formula>"NO VAR"</formula>
    </cfRule>
  </conditionalFormatting>
  <conditionalFormatting sqref="K22:K24">
    <cfRule type="cellIs" dxfId="1512" priority="3645" operator="equal">
      <formula>"HIDE-NO VAR"</formula>
    </cfRule>
  </conditionalFormatting>
  <conditionalFormatting sqref="K22:K24">
    <cfRule type="cellIs" dxfId="1511" priority="3644" operator="equal">
      <formula>"NO VAR"</formula>
    </cfRule>
  </conditionalFormatting>
  <conditionalFormatting sqref="K22:K24">
    <cfRule type="cellIs" dxfId="1510" priority="3643" operator="equal">
      <formula>"NO VAR"</formula>
    </cfRule>
  </conditionalFormatting>
  <conditionalFormatting sqref="K22:K24">
    <cfRule type="cellIs" dxfId="1509" priority="3642" operator="equal">
      <formula>"HIDE-NO VAR"</formula>
    </cfRule>
  </conditionalFormatting>
  <conditionalFormatting sqref="K22:K24">
    <cfRule type="cellIs" dxfId="1508" priority="3641" operator="equal">
      <formula>"NO VAR"</formula>
    </cfRule>
  </conditionalFormatting>
  <conditionalFormatting sqref="K22:K24">
    <cfRule type="cellIs" dxfId="1507" priority="3640" operator="equal">
      <formula>"NO VAR"</formula>
    </cfRule>
  </conditionalFormatting>
  <conditionalFormatting sqref="K22:K24">
    <cfRule type="cellIs" dxfId="1506" priority="3639" operator="equal">
      <formula>"HIDE-NO VAR"</formula>
    </cfRule>
  </conditionalFormatting>
  <conditionalFormatting sqref="K22:K24">
    <cfRule type="cellIs" dxfId="1505" priority="3638" operator="equal">
      <formula>"NO VAR"</formula>
    </cfRule>
  </conditionalFormatting>
  <conditionalFormatting sqref="K22:K24">
    <cfRule type="cellIs" dxfId="1504" priority="3637" operator="equal">
      <formula>"NO VAR"</formula>
    </cfRule>
  </conditionalFormatting>
  <conditionalFormatting sqref="K22:K24">
    <cfRule type="cellIs" dxfId="1503" priority="3636" operator="equal">
      <formula>"HIDE-NO VAR"</formula>
    </cfRule>
  </conditionalFormatting>
  <conditionalFormatting sqref="K22:K24">
    <cfRule type="cellIs" dxfId="1502" priority="3635" operator="equal">
      <formula>"NO VAR"</formula>
    </cfRule>
  </conditionalFormatting>
  <conditionalFormatting sqref="K22:K24">
    <cfRule type="cellIs" dxfId="1501" priority="3634" operator="equal">
      <formula>"NO VAR"</formula>
    </cfRule>
  </conditionalFormatting>
  <conditionalFormatting sqref="K22:K24">
    <cfRule type="cellIs" dxfId="1500" priority="3633" operator="equal">
      <formula>"HIDE-NO VAR"</formula>
    </cfRule>
  </conditionalFormatting>
  <conditionalFormatting sqref="K22:K24">
    <cfRule type="cellIs" dxfId="1499" priority="3632" operator="equal">
      <formula>"NO VAR"</formula>
    </cfRule>
  </conditionalFormatting>
  <conditionalFormatting sqref="K22:K24">
    <cfRule type="cellIs" dxfId="1498" priority="3631" operator="equal">
      <formula>"NO VAR"</formula>
    </cfRule>
  </conditionalFormatting>
  <conditionalFormatting sqref="K22:K24">
    <cfRule type="cellIs" dxfId="1497" priority="3630" operator="equal">
      <formula>"HIDE-NO VAR"</formula>
    </cfRule>
  </conditionalFormatting>
  <conditionalFormatting sqref="K22:K24">
    <cfRule type="cellIs" dxfId="1496" priority="3629" operator="equal">
      <formula>"NO VAR"</formula>
    </cfRule>
  </conditionalFormatting>
  <conditionalFormatting sqref="K22:K24">
    <cfRule type="cellIs" dxfId="1495" priority="3628" operator="equal">
      <formula>"NO VAR"</formula>
    </cfRule>
  </conditionalFormatting>
  <conditionalFormatting sqref="K22:K24">
    <cfRule type="cellIs" dxfId="1494" priority="3627" operator="equal">
      <formula>"HIDE-NO VAR"</formula>
    </cfRule>
  </conditionalFormatting>
  <conditionalFormatting sqref="K22:K24">
    <cfRule type="cellIs" dxfId="1493" priority="3626" operator="equal">
      <formula>"NO VAR"</formula>
    </cfRule>
  </conditionalFormatting>
  <conditionalFormatting sqref="K22:K24">
    <cfRule type="cellIs" dxfId="1492" priority="3625" operator="equal">
      <formula>"NO VAR"</formula>
    </cfRule>
  </conditionalFormatting>
  <conditionalFormatting sqref="K22:K24">
    <cfRule type="cellIs" dxfId="1491" priority="3624" operator="equal">
      <formula>"HIDE-NO VAR"</formula>
    </cfRule>
  </conditionalFormatting>
  <conditionalFormatting sqref="K22:K24">
    <cfRule type="cellIs" dxfId="1490" priority="3623" operator="equal">
      <formula>"NO VAR"</formula>
    </cfRule>
  </conditionalFormatting>
  <conditionalFormatting sqref="K22:K24">
    <cfRule type="cellIs" dxfId="1489" priority="3622" operator="equal">
      <formula>"NO VAR"</formula>
    </cfRule>
  </conditionalFormatting>
  <conditionalFormatting sqref="K22:K24">
    <cfRule type="cellIs" dxfId="1488" priority="3621" operator="equal">
      <formula>"HIDE-NO VAR"</formula>
    </cfRule>
  </conditionalFormatting>
  <conditionalFormatting sqref="K22:K24">
    <cfRule type="cellIs" dxfId="1487" priority="3620" operator="equal">
      <formula>"NO VAR"</formula>
    </cfRule>
  </conditionalFormatting>
  <conditionalFormatting sqref="K22:K24">
    <cfRule type="cellIs" dxfId="1486" priority="3619" operator="equal">
      <formula>"NO VAR"</formula>
    </cfRule>
  </conditionalFormatting>
  <conditionalFormatting sqref="K22:K24">
    <cfRule type="cellIs" dxfId="1485" priority="3618" operator="equal">
      <formula>"HIDE-NO VAR"</formula>
    </cfRule>
  </conditionalFormatting>
  <conditionalFormatting sqref="K22:K24">
    <cfRule type="cellIs" dxfId="1484" priority="3617" operator="equal">
      <formula>"NO VAR"</formula>
    </cfRule>
  </conditionalFormatting>
  <conditionalFormatting sqref="K22:K24">
    <cfRule type="cellIs" dxfId="1483" priority="3616" operator="equal">
      <formula>"NO VAR"</formula>
    </cfRule>
  </conditionalFormatting>
  <conditionalFormatting sqref="K22:K24">
    <cfRule type="cellIs" dxfId="1482" priority="3615" operator="equal">
      <formula>"INCORRECT LINE BEING PICKED UP"</formula>
    </cfRule>
  </conditionalFormatting>
  <conditionalFormatting sqref="B26 E26">
    <cfRule type="cellIs" dxfId="1481" priority="3614" operator="equal">
      <formula>"HIDE "</formula>
    </cfRule>
  </conditionalFormatting>
  <conditionalFormatting sqref="J26">
    <cfRule type="cellIs" dxfId="1480" priority="3613" operator="equal">
      <formula>"NO VAR"</formula>
    </cfRule>
  </conditionalFormatting>
  <conditionalFormatting sqref="J26">
    <cfRule type="cellIs" dxfId="1479" priority="3612" operator="equal">
      <formula>"HIDE-NO VAR"</formula>
    </cfRule>
  </conditionalFormatting>
  <conditionalFormatting sqref="J26">
    <cfRule type="cellIs" dxfId="1478" priority="3611" operator="equal">
      <formula>"ERROR "</formula>
    </cfRule>
  </conditionalFormatting>
  <conditionalFormatting sqref="J26">
    <cfRule type="cellIs" dxfId="1477" priority="3610" operator="equal">
      <formula>"HIDE-NO VAR"</formula>
    </cfRule>
  </conditionalFormatting>
  <conditionalFormatting sqref="J26">
    <cfRule type="cellIs" dxfId="1476" priority="3609" operator="equal">
      <formula>"HIDE-NO VAR"</formula>
    </cfRule>
  </conditionalFormatting>
  <conditionalFormatting sqref="J26">
    <cfRule type="cellIs" dxfId="1475" priority="3608" operator="equal">
      <formula>"NO VAR"</formula>
    </cfRule>
  </conditionalFormatting>
  <conditionalFormatting sqref="J26">
    <cfRule type="cellIs" dxfId="1474" priority="3607" operator="equal">
      <formula>"HIDE-NO VAR"</formula>
    </cfRule>
  </conditionalFormatting>
  <conditionalFormatting sqref="J26">
    <cfRule type="cellIs" dxfId="1473" priority="3606" operator="equal">
      <formula>"NO VAR"</formula>
    </cfRule>
  </conditionalFormatting>
  <conditionalFormatting sqref="J26">
    <cfRule type="cellIs" dxfId="1472" priority="3605" operator="equal">
      <formula>"HIDE-NO VAR"</formula>
    </cfRule>
  </conditionalFormatting>
  <conditionalFormatting sqref="J26">
    <cfRule type="cellIs" dxfId="1471" priority="3604" operator="equal">
      <formula>"NO VAR"</formula>
    </cfRule>
  </conditionalFormatting>
  <conditionalFormatting sqref="J26">
    <cfRule type="cellIs" dxfId="1470" priority="3603" operator="equal">
      <formula>"NO VAR"</formula>
    </cfRule>
  </conditionalFormatting>
  <conditionalFormatting sqref="J26">
    <cfRule type="cellIs" dxfId="1469" priority="3602" operator="equal">
      <formula>"HIDE-NO VAR"</formula>
    </cfRule>
  </conditionalFormatting>
  <conditionalFormatting sqref="J26">
    <cfRule type="cellIs" dxfId="1468" priority="3601" operator="equal">
      <formula>"NO VAR"</formula>
    </cfRule>
  </conditionalFormatting>
  <conditionalFormatting sqref="J26">
    <cfRule type="cellIs" dxfId="1467" priority="3600" operator="equal">
      <formula>"NO VAR"</formula>
    </cfRule>
  </conditionalFormatting>
  <conditionalFormatting sqref="J26">
    <cfRule type="cellIs" dxfId="1466" priority="3599" operator="equal">
      <formula>"HIDE-NO VAR"</formula>
    </cfRule>
  </conditionalFormatting>
  <conditionalFormatting sqref="J26">
    <cfRule type="cellIs" dxfId="1465" priority="3598" operator="equal">
      <formula>"NO VAR"</formula>
    </cfRule>
  </conditionalFormatting>
  <conditionalFormatting sqref="J26">
    <cfRule type="cellIs" dxfId="1464" priority="3597" operator="equal">
      <formula>"NO VAR"</formula>
    </cfRule>
  </conditionalFormatting>
  <conditionalFormatting sqref="J26">
    <cfRule type="cellIs" dxfId="1463" priority="3596" operator="equal">
      <formula>"HIDE-NO VAR"</formula>
    </cfRule>
  </conditionalFormatting>
  <conditionalFormatting sqref="J26">
    <cfRule type="cellIs" dxfId="1462" priority="3595" operator="equal">
      <formula>"NO VAR"</formula>
    </cfRule>
  </conditionalFormatting>
  <conditionalFormatting sqref="J26">
    <cfRule type="cellIs" dxfId="1461" priority="3594" operator="equal">
      <formula>"NO VAR"</formula>
    </cfRule>
  </conditionalFormatting>
  <conditionalFormatting sqref="J26">
    <cfRule type="cellIs" dxfId="1460" priority="3593" operator="equal">
      <formula>"HIDE-NO VAR"</formula>
    </cfRule>
  </conditionalFormatting>
  <conditionalFormatting sqref="J26">
    <cfRule type="cellIs" dxfId="1459" priority="3592" operator="equal">
      <formula>"NO VAR"</formula>
    </cfRule>
  </conditionalFormatting>
  <conditionalFormatting sqref="J26">
    <cfRule type="cellIs" dxfId="1458" priority="3591" operator="equal">
      <formula>"NO VAR"</formula>
    </cfRule>
  </conditionalFormatting>
  <conditionalFormatting sqref="J26">
    <cfRule type="cellIs" dxfId="1457" priority="3590" operator="equal">
      <formula>"HIDE-NO VAR"</formula>
    </cfRule>
  </conditionalFormatting>
  <conditionalFormatting sqref="J26">
    <cfRule type="cellIs" dxfId="1456" priority="3589" operator="equal">
      <formula>"NO VAR"</formula>
    </cfRule>
  </conditionalFormatting>
  <conditionalFormatting sqref="J26">
    <cfRule type="cellIs" dxfId="1455" priority="3588" operator="equal">
      <formula>"NO VAR"</formula>
    </cfRule>
  </conditionalFormatting>
  <conditionalFormatting sqref="J26">
    <cfRule type="cellIs" dxfId="1454" priority="3587" operator="equal">
      <formula>"HIDE-NO VAR"</formula>
    </cfRule>
  </conditionalFormatting>
  <conditionalFormatting sqref="J26">
    <cfRule type="cellIs" dxfId="1453" priority="3586" operator="equal">
      <formula>"NO VAR"</formula>
    </cfRule>
  </conditionalFormatting>
  <conditionalFormatting sqref="J26">
    <cfRule type="cellIs" dxfId="1452" priority="3585" operator="equal">
      <formula>"NO VAR"</formula>
    </cfRule>
  </conditionalFormatting>
  <conditionalFormatting sqref="J26">
    <cfRule type="cellIs" dxfId="1451" priority="3584" operator="equal">
      <formula>"HIDE-NO VAR"</formula>
    </cfRule>
  </conditionalFormatting>
  <conditionalFormatting sqref="J26">
    <cfRule type="cellIs" dxfId="1450" priority="3583" operator="equal">
      <formula>"NO VAR"</formula>
    </cfRule>
  </conditionalFormatting>
  <conditionalFormatting sqref="J26">
    <cfRule type="cellIs" dxfId="1449" priority="3582" operator="equal">
      <formula>"NO VAR"</formula>
    </cfRule>
  </conditionalFormatting>
  <conditionalFormatting sqref="K26">
    <cfRule type="cellIs" dxfId="1448" priority="3581" operator="equal">
      <formula>"NO VAR"</formula>
    </cfRule>
  </conditionalFormatting>
  <conditionalFormatting sqref="K26">
    <cfRule type="cellIs" dxfId="1447" priority="3580" operator="equal">
      <formula>"HIDE-NO VAR"</formula>
    </cfRule>
  </conditionalFormatting>
  <conditionalFormatting sqref="K26">
    <cfRule type="cellIs" dxfId="1446" priority="3579" operator="equal">
      <formula>"ERROR "</formula>
    </cfRule>
  </conditionalFormatting>
  <conditionalFormatting sqref="K26">
    <cfRule type="cellIs" dxfId="1445" priority="3578" operator="equal">
      <formula>"HIDE-NO VAR"</formula>
    </cfRule>
  </conditionalFormatting>
  <conditionalFormatting sqref="K26">
    <cfRule type="cellIs" dxfId="1444" priority="3577" operator="equal">
      <formula>"HIDE-NO VAR"</formula>
    </cfRule>
  </conditionalFormatting>
  <conditionalFormatting sqref="K26">
    <cfRule type="cellIs" dxfId="1443" priority="3576" operator="equal">
      <formula>"NO VAR"</formula>
    </cfRule>
  </conditionalFormatting>
  <conditionalFormatting sqref="K26">
    <cfRule type="cellIs" dxfId="1442" priority="3575" operator="equal">
      <formula>"HIDE-NO VAR"</formula>
    </cfRule>
  </conditionalFormatting>
  <conditionalFormatting sqref="K26">
    <cfRule type="cellIs" dxfId="1441" priority="3574" operator="equal">
      <formula>"NO VAR"</formula>
    </cfRule>
  </conditionalFormatting>
  <conditionalFormatting sqref="K26">
    <cfRule type="cellIs" dxfId="1440" priority="3573" operator="equal">
      <formula>"HIDE-NO VAR"</formula>
    </cfRule>
  </conditionalFormatting>
  <conditionalFormatting sqref="K26">
    <cfRule type="cellIs" dxfId="1439" priority="3572" operator="equal">
      <formula>"NO VAR"</formula>
    </cfRule>
  </conditionalFormatting>
  <conditionalFormatting sqref="K26">
    <cfRule type="cellIs" dxfId="1438" priority="3571" operator="equal">
      <formula>"NO VAR"</formula>
    </cfRule>
  </conditionalFormatting>
  <conditionalFormatting sqref="K26">
    <cfRule type="cellIs" dxfId="1437" priority="3570" operator="equal">
      <formula>"HIDE-NO VAR"</formula>
    </cfRule>
  </conditionalFormatting>
  <conditionalFormatting sqref="K26">
    <cfRule type="cellIs" dxfId="1436" priority="3569" operator="equal">
      <formula>"NO VAR"</formula>
    </cfRule>
  </conditionalFormatting>
  <conditionalFormatting sqref="K26">
    <cfRule type="cellIs" dxfId="1435" priority="3568" operator="equal">
      <formula>"NO VAR"</formula>
    </cfRule>
  </conditionalFormatting>
  <conditionalFormatting sqref="K26">
    <cfRule type="cellIs" dxfId="1434" priority="3567" operator="equal">
      <formula>"HIDE-NO VAR"</formula>
    </cfRule>
  </conditionalFormatting>
  <conditionalFormatting sqref="K26">
    <cfRule type="cellIs" dxfId="1433" priority="3566" operator="equal">
      <formula>"NO VAR"</formula>
    </cfRule>
  </conditionalFormatting>
  <conditionalFormatting sqref="K26">
    <cfRule type="cellIs" dxfId="1432" priority="3565" operator="equal">
      <formula>"NO VAR"</formula>
    </cfRule>
  </conditionalFormatting>
  <conditionalFormatting sqref="K26">
    <cfRule type="cellIs" dxfId="1431" priority="3564" operator="equal">
      <formula>"HIDE-NO VAR"</formula>
    </cfRule>
  </conditionalFormatting>
  <conditionalFormatting sqref="K26">
    <cfRule type="cellIs" dxfId="1430" priority="3563" operator="equal">
      <formula>"NO VAR"</formula>
    </cfRule>
  </conditionalFormatting>
  <conditionalFormatting sqref="K26">
    <cfRule type="cellIs" dxfId="1429" priority="3562" operator="equal">
      <formula>"NO VAR"</formula>
    </cfRule>
  </conditionalFormatting>
  <conditionalFormatting sqref="K26">
    <cfRule type="cellIs" dxfId="1428" priority="3561" operator="equal">
      <formula>"HIDE-NO VAR"</formula>
    </cfRule>
  </conditionalFormatting>
  <conditionalFormatting sqref="K26">
    <cfRule type="cellIs" dxfId="1427" priority="3560" operator="equal">
      <formula>"NO VAR"</formula>
    </cfRule>
  </conditionalFormatting>
  <conditionalFormatting sqref="K26">
    <cfRule type="cellIs" dxfId="1426" priority="3559" operator="equal">
      <formula>"NO VAR"</formula>
    </cfRule>
  </conditionalFormatting>
  <conditionalFormatting sqref="K26">
    <cfRule type="cellIs" dxfId="1425" priority="3558" operator="equal">
      <formula>"HIDE-NO VAR"</formula>
    </cfRule>
  </conditionalFormatting>
  <conditionalFormatting sqref="K26">
    <cfRule type="cellIs" dxfId="1424" priority="3557" operator="equal">
      <formula>"NO VAR"</formula>
    </cfRule>
  </conditionalFormatting>
  <conditionalFormatting sqref="K26">
    <cfRule type="cellIs" dxfId="1423" priority="3556" operator="equal">
      <formula>"NO VAR"</formula>
    </cfRule>
  </conditionalFormatting>
  <conditionalFormatting sqref="K26">
    <cfRule type="cellIs" dxfId="1422" priority="3555" operator="equal">
      <formula>"HIDE-NO VAR"</formula>
    </cfRule>
  </conditionalFormatting>
  <conditionalFormatting sqref="K26">
    <cfRule type="cellIs" dxfId="1421" priority="3554" operator="equal">
      <formula>"NO VAR"</formula>
    </cfRule>
  </conditionalFormatting>
  <conditionalFormatting sqref="K26">
    <cfRule type="cellIs" dxfId="1420" priority="3553" operator="equal">
      <formula>"NO VAR"</formula>
    </cfRule>
  </conditionalFormatting>
  <conditionalFormatting sqref="K26">
    <cfRule type="cellIs" dxfId="1419" priority="3552" operator="equal">
      <formula>"HIDE-NO VAR"</formula>
    </cfRule>
  </conditionalFormatting>
  <conditionalFormatting sqref="K26">
    <cfRule type="cellIs" dxfId="1418" priority="3551" operator="equal">
      <formula>"NO VAR"</formula>
    </cfRule>
  </conditionalFormatting>
  <conditionalFormatting sqref="K26">
    <cfRule type="cellIs" dxfId="1417" priority="3550" operator="equal">
      <formula>"NO VAR"</formula>
    </cfRule>
  </conditionalFormatting>
  <conditionalFormatting sqref="K26">
    <cfRule type="cellIs" dxfId="1416" priority="3549" operator="equal">
      <formula>"HIDE-NO VAR"</formula>
    </cfRule>
  </conditionalFormatting>
  <conditionalFormatting sqref="K26">
    <cfRule type="cellIs" dxfId="1415" priority="3548" operator="equal">
      <formula>"NO VAR"</formula>
    </cfRule>
  </conditionalFormatting>
  <conditionalFormatting sqref="K26">
    <cfRule type="cellIs" dxfId="1414" priority="3547" operator="equal">
      <formula>"NO VAR"</formula>
    </cfRule>
  </conditionalFormatting>
  <conditionalFormatting sqref="K26">
    <cfRule type="cellIs" dxfId="1413" priority="3546" operator="equal">
      <formula>"HIDE-NO VAR"</formula>
    </cfRule>
  </conditionalFormatting>
  <conditionalFormatting sqref="K26">
    <cfRule type="cellIs" dxfId="1412" priority="3545" operator="equal">
      <formula>"NO VAR"</formula>
    </cfRule>
  </conditionalFormatting>
  <conditionalFormatting sqref="K26">
    <cfRule type="cellIs" dxfId="1411" priority="3544" operator="equal">
      <formula>"NO VAR"</formula>
    </cfRule>
  </conditionalFormatting>
  <conditionalFormatting sqref="K26">
    <cfRule type="cellIs" dxfId="1410" priority="3543" operator="equal">
      <formula>"HIDE-NO VAR"</formula>
    </cfRule>
  </conditionalFormatting>
  <conditionalFormatting sqref="K26">
    <cfRule type="cellIs" dxfId="1409" priority="3542" operator="equal">
      <formula>"NO VAR"</formula>
    </cfRule>
  </conditionalFormatting>
  <conditionalFormatting sqref="K26">
    <cfRule type="cellIs" dxfId="1408" priority="3541" operator="equal">
      <formula>"NO VAR"</formula>
    </cfRule>
  </conditionalFormatting>
  <conditionalFormatting sqref="K26">
    <cfRule type="cellIs" dxfId="1407" priority="3540" operator="equal">
      <formula>"INCORRECT LINE BEING PICKED UP"</formula>
    </cfRule>
  </conditionalFormatting>
  <conditionalFormatting sqref="B27:B29 E29">
    <cfRule type="cellIs" dxfId="1406" priority="3539" operator="equal">
      <formula>"HIDE "</formula>
    </cfRule>
  </conditionalFormatting>
  <conditionalFormatting sqref="J27:J29">
    <cfRule type="cellIs" dxfId="1405" priority="3538" operator="equal">
      <formula>"NO VAR"</formula>
    </cfRule>
  </conditionalFormatting>
  <conditionalFormatting sqref="J27:J29">
    <cfRule type="cellIs" dxfId="1404" priority="3537" operator="equal">
      <formula>"HIDE-NO VAR"</formula>
    </cfRule>
  </conditionalFormatting>
  <conditionalFormatting sqref="J27:J29">
    <cfRule type="cellIs" dxfId="1403" priority="3536" operator="equal">
      <formula>"ERROR "</formula>
    </cfRule>
  </conditionalFormatting>
  <conditionalFormatting sqref="J27:J29">
    <cfRule type="cellIs" dxfId="1402" priority="3535" operator="equal">
      <formula>"HIDE-NO VAR"</formula>
    </cfRule>
  </conditionalFormatting>
  <conditionalFormatting sqref="J27:J29">
    <cfRule type="cellIs" dxfId="1401" priority="3534" operator="equal">
      <formula>"HIDE-NO VAR"</formula>
    </cfRule>
  </conditionalFormatting>
  <conditionalFormatting sqref="J27:J29">
    <cfRule type="cellIs" dxfId="1400" priority="3533" operator="equal">
      <formula>"NO VAR"</formula>
    </cfRule>
  </conditionalFormatting>
  <conditionalFormatting sqref="J27:J29">
    <cfRule type="cellIs" dxfId="1399" priority="3532" operator="equal">
      <formula>"HIDE-NO VAR"</formula>
    </cfRule>
  </conditionalFormatting>
  <conditionalFormatting sqref="J27:J29">
    <cfRule type="cellIs" dxfId="1398" priority="3531" operator="equal">
      <formula>"NO VAR"</formula>
    </cfRule>
  </conditionalFormatting>
  <conditionalFormatting sqref="J27:J29">
    <cfRule type="cellIs" dxfId="1397" priority="3530" operator="equal">
      <formula>"HIDE-NO VAR"</formula>
    </cfRule>
  </conditionalFormatting>
  <conditionalFormatting sqref="J27:J29">
    <cfRule type="cellIs" dxfId="1396" priority="3529" operator="equal">
      <formula>"NO VAR"</formula>
    </cfRule>
  </conditionalFormatting>
  <conditionalFormatting sqref="J27:J29">
    <cfRule type="cellIs" dxfId="1395" priority="3528" operator="equal">
      <formula>"NO VAR"</formula>
    </cfRule>
  </conditionalFormatting>
  <conditionalFormatting sqref="J27:J29">
    <cfRule type="cellIs" dxfId="1394" priority="3527" operator="equal">
      <formula>"HIDE-NO VAR"</formula>
    </cfRule>
  </conditionalFormatting>
  <conditionalFormatting sqref="J27:J29">
    <cfRule type="cellIs" dxfId="1393" priority="3526" operator="equal">
      <formula>"NO VAR"</formula>
    </cfRule>
  </conditionalFormatting>
  <conditionalFormatting sqref="J27:J29">
    <cfRule type="cellIs" dxfId="1392" priority="3525" operator="equal">
      <formula>"NO VAR"</formula>
    </cfRule>
  </conditionalFormatting>
  <conditionalFormatting sqref="J27:J29">
    <cfRule type="cellIs" dxfId="1391" priority="3524" operator="equal">
      <formula>"HIDE-NO VAR"</formula>
    </cfRule>
  </conditionalFormatting>
  <conditionalFormatting sqref="J27:J29">
    <cfRule type="cellIs" dxfId="1390" priority="3523" operator="equal">
      <formula>"NO VAR"</formula>
    </cfRule>
  </conditionalFormatting>
  <conditionalFormatting sqref="J27:J29">
    <cfRule type="cellIs" dxfId="1389" priority="3522" operator="equal">
      <formula>"NO VAR"</formula>
    </cfRule>
  </conditionalFormatting>
  <conditionalFormatting sqref="J27:J29">
    <cfRule type="cellIs" dxfId="1388" priority="3521" operator="equal">
      <formula>"HIDE-NO VAR"</formula>
    </cfRule>
  </conditionalFormatting>
  <conditionalFormatting sqref="J27:J29">
    <cfRule type="cellIs" dxfId="1387" priority="3520" operator="equal">
      <formula>"NO VAR"</formula>
    </cfRule>
  </conditionalFormatting>
  <conditionalFormatting sqref="J27:J29">
    <cfRule type="cellIs" dxfId="1386" priority="3519" operator="equal">
      <formula>"NO VAR"</formula>
    </cfRule>
  </conditionalFormatting>
  <conditionalFormatting sqref="J27:J29">
    <cfRule type="cellIs" dxfId="1385" priority="3518" operator="equal">
      <formula>"HIDE-NO VAR"</formula>
    </cfRule>
  </conditionalFormatting>
  <conditionalFormatting sqref="J27:J29">
    <cfRule type="cellIs" dxfId="1384" priority="3517" operator="equal">
      <formula>"NO VAR"</formula>
    </cfRule>
  </conditionalFormatting>
  <conditionalFormatting sqref="J27:J29">
    <cfRule type="cellIs" dxfId="1383" priority="3516" operator="equal">
      <formula>"NO VAR"</formula>
    </cfRule>
  </conditionalFormatting>
  <conditionalFormatting sqref="J27:J29">
    <cfRule type="cellIs" dxfId="1382" priority="3515" operator="equal">
      <formula>"HIDE-NO VAR"</formula>
    </cfRule>
  </conditionalFormatting>
  <conditionalFormatting sqref="J27:J29">
    <cfRule type="cellIs" dxfId="1381" priority="3514" operator="equal">
      <formula>"NO VAR"</formula>
    </cfRule>
  </conditionalFormatting>
  <conditionalFormatting sqref="J27:J29">
    <cfRule type="cellIs" dxfId="1380" priority="3513" operator="equal">
      <formula>"NO VAR"</formula>
    </cfRule>
  </conditionalFormatting>
  <conditionalFormatting sqref="J27:J29">
    <cfRule type="cellIs" dxfId="1379" priority="3512" operator="equal">
      <formula>"HIDE-NO VAR"</formula>
    </cfRule>
  </conditionalFormatting>
  <conditionalFormatting sqref="J27:J29">
    <cfRule type="cellIs" dxfId="1378" priority="3511" operator="equal">
      <formula>"NO VAR"</formula>
    </cfRule>
  </conditionalFormatting>
  <conditionalFormatting sqref="J27:J29">
    <cfRule type="cellIs" dxfId="1377" priority="3510" operator="equal">
      <formula>"NO VAR"</formula>
    </cfRule>
  </conditionalFormatting>
  <conditionalFormatting sqref="J27:J29">
    <cfRule type="cellIs" dxfId="1376" priority="3509" operator="equal">
      <formula>"HIDE-NO VAR"</formula>
    </cfRule>
  </conditionalFormatting>
  <conditionalFormatting sqref="J27:J29">
    <cfRule type="cellIs" dxfId="1375" priority="3508" operator="equal">
      <formula>"NO VAR"</formula>
    </cfRule>
  </conditionalFormatting>
  <conditionalFormatting sqref="J27:J29">
    <cfRule type="cellIs" dxfId="1374" priority="3507" operator="equal">
      <formula>"NO VAR"</formula>
    </cfRule>
  </conditionalFormatting>
  <conditionalFormatting sqref="K27:K29">
    <cfRule type="cellIs" dxfId="1373" priority="3506" operator="equal">
      <formula>"NO VAR"</formula>
    </cfRule>
  </conditionalFormatting>
  <conditionalFormatting sqref="K27:K29">
    <cfRule type="cellIs" dxfId="1372" priority="3505" operator="equal">
      <formula>"HIDE-NO VAR"</formula>
    </cfRule>
  </conditionalFormatting>
  <conditionalFormatting sqref="K27:K29">
    <cfRule type="cellIs" dxfId="1371" priority="3504" operator="equal">
      <formula>"ERROR "</formula>
    </cfRule>
  </conditionalFormatting>
  <conditionalFormatting sqref="K27:K29">
    <cfRule type="cellIs" dxfId="1370" priority="3503" operator="equal">
      <formula>"HIDE-NO VAR"</formula>
    </cfRule>
  </conditionalFormatting>
  <conditionalFormatting sqref="K27:K29">
    <cfRule type="cellIs" dxfId="1369" priority="3502" operator="equal">
      <formula>"HIDE-NO VAR"</formula>
    </cfRule>
  </conditionalFormatting>
  <conditionalFormatting sqref="K27:K29">
    <cfRule type="cellIs" dxfId="1368" priority="3501" operator="equal">
      <formula>"NO VAR"</formula>
    </cfRule>
  </conditionalFormatting>
  <conditionalFormatting sqref="K27:K29">
    <cfRule type="cellIs" dxfId="1367" priority="3500" operator="equal">
      <formula>"HIDE-NO VAR"</formula>
    </cfRule>
  </conditionalFormatting>
  <conditionalFormatting sqref="K27:K29">
    <cfRule type="cellIs" dxfId="1366" priority="3499" operator="equal">
      <formula>"NO VAR"</formula>
    </cfRule>
  </conditionalFormatting>
  <conditionalFormatting sqref="K27:K29">
    <cfRule type="cellIs" dxfId="1365" priority="3498" operator="equal">
      <formula>"HIDE-NO VAR"</formula>
    </cfRule>
  </conditionalFormatting>
  <conditionalFormatting sqref="K27:K29">
    <cfRule type="cellIs" dxfId="1364" priority="3497" operator="equal">
      <formula>"NO VAR"</formula>
    </cfRule>
  </conditionalFormatting>
  <conditionalFormatting sqref="K27:K29">
    <cfRule type="cellIs" dxfId="1363" priority="3496" operator="equal">
      <formula>"NO VAR"</formula>
    </cfRule>
  </conditionalFormatting>
  <conditionalFormatting sqref="K27:K29">
    <cfRule type="cellIs" dxfId="1362" priority="3495" operator="equal">
      <formula>"HIDE-NO VAR"</formula>
    </cfRule>
  </conditionalFormatting>
  <conditionalFormatting sqref="K27:K29">
    <cfRule type="cellIs" dxfId="1361" priority="3494" operator="equal">
      <formula>"NO VAR"</formula>
    </cfRule>
  </conditionalFormatting>
  <conditionalFormatting sqref="K27:K29">
    <cfRule type="cellIs" dxfId="1360" priority="3493" operator="equal">
      <formula>"NO VAR"</formula>
    </cfRule>
  </conditionalFormatting>
  <conditionalFormatting sqref="K27:K29">
    <cfRule type="cellIs" dxfId="1359" priority="3492" operator="equal">
      <formula>"HIDE-NO VAR"</formula>
    </cfRule>
  </conditionalFormatting>
  <conditionalFormatting sqref="K27:K29">
    <cfRule type="cellIs" dxfId="1358" priority="3491" operator="equal">
      <formula>"NO VAR"</formula>
    </cfRule>
  </conditionalFormatting>
  <conditionalFormatting sqref="K27:K29">
    <cfRule type="cellIs" dxfId="1357" priority="3490" operator="equal">
      <formula>"NO VAR"</formula>
    </cfRule>
  </conditionalFormatting>
  <conditionalFormatting sqref="K27:K29">
    <cfRule type="cellIs" dxfId="1356" priority="3489" operator="equal">
      <formula>"HIDE-NO VAR"</formula>
    </cfRule>
  </conditionalFormatting>
  <conditionalFormatting sqref="K27:K29">
    <cfRule type="cellIs" dxfId="1355" priority="3488" operator="equal">
      <formula>"NO VAR"</formula>
    </cfRule>
  </conditionalFormatting>
  <conditionalFormatting sqref="K27:K29">
    <cfRule type="cellIs" dxfId="1354" priority="3487" operator="equal">
      <formula>"NO VAR"</formula>
    </cfRule>
  </conditionalFormatting>
  <conditionalFormatting sqref="K27:K29">
    <cfRule type="cellIs" dxfId="1353" priority="3486" operator="equal">
      <formula>"HIDE-NO VAR"</formula>
    </cfRule>
  </conditionalFormatting>
  <conditionalFormatting sqref="K27:K29">
    <cfRule type="cellIs" dxfId="1352" priority="3485" operator="equal">
      <formula>"NO VAR"</formula>
    </cfRule>
  </conditionalFormatting>
  <conditionalFormatting sqref="K27:K29">
    <cfRule type="cellIs" dxfId="1351" priority="3484" operator="equal">
      <formula>"NO VAR"</formula>
    </cfRule>
  </conditionalFormatting>
  <conditionalFormatting sqref="K27:K29">
    <cfRule type="cellIs" dxfId="1350" priority="3483" operator="equal">
      <formula>"HIDE-NO VAR"</formula>
    </cfRule>
  </conditionalFormatting>
  <conditionalFormatting sqref="K27:K29">
    <cfRule type="cellIs" dxfId="1349" priority="3482" operator="equal">
      <formula>"NO VAR"</formula>
    </cfRule>
  </conditionalFormatting>
  <conditionalFormatting sqref="K27:K29">
    <cfRule type="cellIs" dxfId="1348" priority="3481" operator="equal">
      <formula>"NO VAR"</formula>
    </cfRule>
  </conditionalFormatting>
  <conditionalFormatting sqref="K27:K29">
    <cfRule type="cellIs" dxfId="1347" priority="3480" operator="equal">
      <formula>"HIDE-NO VAR"</formula>
    </cfRule>
  </conditionalFormatting>
  <conditionalFormatting sqref="K27:K29">
    <cfRule type="cellIs" dxfId="1346" priority="3479" operator="equal">
      <formula>"NO VAR"</formula>
    </cfRule>
  </conditionalFormatting>
  <conditionalFormatting sqref="K27:K29">
    <cfRule type="cellIs" dxfId="1345" priority="3478" operator="equal">
      <formula>"NO VAR"</formula>
    </cfRule>
  </conditionalFormatting>
  <conditionalFormatting sqref="K27:K29">
    <cfRule type="cellIs" dxfId="1344" priority="3477" operator="equal">
      <formula>"HIDE-NO VAR"</formula>
    </cfRule>
  </conditionalFormatting>
  <conditionalFormatting sqref="K27:K29">
    <cfRule type="cellIs" dxfId="1343" priority="3476" operator="equal">
      <formula>"NO VAR"</formula>
    </cfRule>
  </conditionalFormatting>
  <conditionalFormatting sqref="K27:K29">
    <cfRule type="cellIs" dxfId="1342" priority="3475" operator="equal">
      <formula>"NO VAR"</formula>
    </cfRule>
  </conditionalFormatting>
  <conditionalFormatting sqref="K27:K29">
    <cfRule type="cellIs" dxfId="1341" priority="3474" operator="equal">
      <formula>"HIDE-NO VAR"</formula>
    </cfRule>
  </conditionalFormatting>
  <conditionalFormatting sqref="K27:K29">
    <cfRule type="cellIs" dxfId="1340" priority="3473" operator="equal">
      <formula>"NO VAR"</formula>
    </cfRule>
  </conditionalFormatting>
  <conditionalFormatting sqref="K27:K29">
    <cfRule type="cellIs" dxfId="1339" priority="3472" operator="equal">
      <formula>"NO VAR"</formula>
    </cfRule>
  </conditionalFormatting>
  <conditionalFormatting sqref="K27:K29">
    <cfRule type="cellIs" dxfId="1338" priority="3471" operator="equal">
      <formula>"HIDE-NO VAR"</formula>
    </cfRule>
  </conditionalFormatting>
  <conditionalFormatting sqref="K27:K29">
    <cfRule type="cellIs" dxfId="1337" priority="3470" operator="equal">
      <formula>"NO VAR"</formula>
    </cfRule>
  </conditionalFormatting>
  <conditionalFormatting sqref="K27:K29">
    <cfRule type="cellIs" dxfId="1336" priority="3469" operator="equal">
      <formula>"NO VAR"</formula>
    </cfRule>
  </conditionalFormatting>
  <conditionalFormatting sqref="K27:K29">
    <cfRule type="cellIs" dxfId="1335" priority="3468" operator="equal">
      <formula>"HIDE-NO VAR"</formula>
    </cfRule>
  </conditionalFormatting>
  <conditionalFormatting sqref="K27:K29">
    <cfRule type="cellIs" dxfId="1334" priority="3467" operator="equal">
      <formula>"NO VAR"</formula>
    </cfRule>
  </conditionalFormatting>
  <conditionalFormatting sqref="K27:K29">
    <cfRule type="cellIs" dxfId="1333" priority="3466" operator="equal">
      <formula>"NO VAR"</formula>
    </cfRule>
  </conditionalFormatting>
  <conditionalFormatting sqref="K27:K29">
    <cfRule type="cellIs" dxfId="1332" priority="3465" operator="equal">
      <formula>"INCORRECT LINE BEING PICKED UP"</formula>
    </cfRule>
  </conditionalFormatting>
  <conditionalFormatting sqref="B30">
    <cfRule type="cellIs" dxfId="1331" priority="3464" operator="equal">
      <formula>"HIDE "</formula>
    </cfRule>
  </conditionalFormatting>
  <conditionalFormatting sqref="B31:B38">
    <cfRule type="cellIs" dxfId="1330" priority="3463" operator="equal">
      <formula>"HIDE "</formula>
    </cfRule>
  </conditionalFormatting>
  <conditionalFormatting sqref="J30:J38">
    <cfRule type="cellIs" dxfId="1329" priority="3462" operator="equal">
      <formula>"NO VAR"</formula>
    </cfRule>
  </conditionalFormatting>
  <conditionalFormatting sqref="J30:J38">
    <cfRule type="cellIs" dxfId="1328" priority="3461" operator="equal">
      <formula>"HIDE-NO VAR"</formula>
    </cfRule>
  </conditionalFormatting>
  <conditionalFormatting sqref="J30:J38">
    <cfRule type="cellIs" dxfId="1327" priority="3460" operator="equal">
      <formula>"ERROR "</formula>
    </cfRule>
  </conditionalFormatting>
  <conditionalFormatting sqref="J30:J38">
    <cfRule type="cellIs" dxfId="1326" priority="3459" operator="equal">
      <formula>"HIDE-NO VAR"</formula>
    </cfRule>
  </conditionalFormatting>
  <conditionalFormatting sqref="J30:J38">
    <cfRule type="cellIs" dxfId="1325" priority="3458" operator="equal">
      <formula>"HIDE-NO VAR"</formula>
    </cfRule>
  </conditionalFormatting>
  <conditionalFormatting sqref="J30:J38">
    <cfRule type="cellIs" dxfId="1324" priority="3457" operator="equal">
      <formula>"NO VAR"</formula>
    </cfRule>
  </conditionalFormatting>
  <conditionalFormatting sqref="J30:J38">
    <cfRule type="cellIs" dxfId="1323" priority="3456" operator="equal">
      <formula>"HIDE-NO VAR"</formula>
    </cfRule>
  </conditionalFormatting>
  <conditionalFormatting sqref="J30:J38">
    <cfRule type="cellIs" dxfId="1322" priority="3455" operator="equal">
      <formula>"NO VAR"</formula>
    </cfRule>
  </conditionalFormatting>
  <conditionalFormatting sqref="J30:J38">
    <cfRule type="cellIs" dxfId="1321" priority="3454" operator="equal">
      <formula>"HIDE-NO VAR"</formula>
    </cfRule>
  </conditionalFormatting>
  <conditionalFormatting sqref="J30:J38">
    <cfRule type="cellIs" dxfId="1320" priority="3453" operator="equal">
      <formula>"NO VAR"</formula>
    </cfRule>
  </conditionalFormatting>
  <conditionalFormatting sqref="J30:J38">
    <cfRule type="cellIs" dxfId="1319" priority="3452" operator="equal">
      <formula>"NO VAR"</formula>
    </cfRule>
  </conditionalFormatting>
  <conditionalFormatting sqref="J30:J38">
    <cfRule type="cellIs" dxfId="1318" priority="3451" operator="equal">
      <formula>"HIDE-NO VAR"</formula>
    </cfRule>
  </conditionalFormatting>
  <conditionalFormatting sqref="J30:J38">
    <cfRule type="cellIs" dxfId="1317" priority="3450" operator="equal">
      <formula>"NO VAR"</formula>
    </cfRule>
  </conditionalFormatting>
  <conditionalFormatting sqref="J30:J38">
    <cfRule type="cellIs" dxfId="1316" priority="3449" operator="equal">
      <formula>"NO VAR"</formula>
    </cfRule>
  </conditionalFormatting>
  <conditionalFormatting sqref="J30:J38">
    <cfRule type="cellIs" dxfId="1315" priority="3448" operator="equal">
      <formula>"HIDE-NO VAR"</formula>
    </cfRule>
  </conditionalFormatting>
  <conditionalFormatting sqref="J30:J38">
    <cfRule type="cellIs" dxfId="1314" priority="3447" operator="equal">
      <formula>"NO VAR"</formula>
    </cfRule>
  </conditionalFormatting>
  <conditionalFormatting sqref="J30:J38">
    <cfRule type="cellIs" dxfId="1313" priority="3446" operator="equal">
      <formula>"NO VAR"</formula>
    </cfRule>
  </conditionalFormatting>
  <conditionalFormatting sqref="J30:J38">
    <cfRule type="cellIs" dxfId="1312" priority="3445" operator="equal">
      <formula>"HIDE-NO VAR"</formula>
    </cfRule>
  </conditionalFormatting>
  <conditionalFormatting sqref="J30:J38">
    <cfRule type="cellIs" dxfId="1311" priority="3444" operator="equal">
      <formula>"NO VAR"</formula>
    </cfRule>
  </conditionalFormatting>
  <conditionalFormatting sqref="J30:J38">
    <cfRule type="cellIs" dxfId="1310" priority="3443" operator="equal">
      <formula>"NO VAR"</formula>
    </cfRule>
  </conditionalFormatting>
  <conditionalFormatting sqref="J30:J38">
    <cfRule type="cellIs" dxfId="1309" priority="3442" operator="equal">
      <formula>"HIDE-NO VAR"</formula>
    </cfRule>
  </conditionalFormatting>
  <conditionalFormatting sqref="J30:J38">
    <cfRule type="cellIs" dxfId="1308" priority="3441" operator="equal">
      <formula>"NO VAR"</formula>
    </cfRule>
  </conditionalFormatting>
  <conditionalFormatting sqref="J30:J38">
    <cfRule type="cellIs" dxfId="1307" priority="3440" operator="equal">
      <formula>"NO VAR"</formula>
    </cfRule>
  </conditionalFormatting>
  <conditionalFormatting sqref="J30:J38">
    <cfRule type="cellIs" dxfId="1306" priority="3439" operator="equal">
      <formula>"HIDE-NO VAR"</formula>
    </cfRule>
  </conditionalFormatting>
  <conditionalFormatting sqref="J30:J38">
    <cfRule type="cellIs" dxfId="1305" priority="3438" operator="equal">
      <formula>"NO VAR"</formula>
    </cfRule>
  </conditionalFormatting>
  <conditionalFormatting sqref="J30:J38">
    <cfRule type="cellIs" dxfId="1304" priority="3437" operator="equal">
      <formula>"NO VAR"</formula>
    </cfRule>
  </conditionalFormatting>
  <conditionalFormatting sqref="J30:J38">
    <cfRule type="cellIs" dxfId="1303" priority="3436" operator="equal">
      <formula>"HIDE-NO VAR"</formula>
    </cfRule>
  </conditionalFormatting>
  <conditionalFormatting sqref="J30:J38">
    <cfRule type="cellIs" dxfId="1302" priority="3435" operator="equal">
      <formula>"NO VAR"</formula>
    </cfRule>
  </conditionalFormatting>
  <conditionalFormatting sqref="J30:J38">
    <cfRule type="cellIs" dxfId="1301" priority="3434" operator="equal">
      <formula>"NO VAR"</formula>
    </cfRule>
  </conditionalFormatting>
  <conditionalFormatting sqref="J30:J38">
    <cfRule type="cellIs" dxfId="1300" priority="3433" operator="equal">
      <formula>"HIDE-NO VAR"</formula>
    </cfRule>
  </conditionalFormatting>
  <conditionalFormatting sqref="J30:J38">
    <cfRule type="cellIs" dxfId="1299" priority="3432" operator="equal">
      <formula>"NO VAR"</formula>
    </cfRule>
  </conditionalFormatting>
  <conditionalFormatting sqref="J30:J38">
    <cfRule type="cellIs" dxfId="1298" priority="3431" operator="equal">
      <formula>"NO VAR"</formula>
    </cfRule>
  </conditionalFormatting>
  <conditionalFormatting sqref="K30:K38">
    <cfRule type="cellIs" dxfId="1297" priority="3430" operator="equal">
      <formula>"NO VAR"</formula>
    </cfRule>
  </conditionalFormatting>
  <conditionalFormatting sqref="K30:K38">
    <cfRule type="cellIs" dxfId="1296" priority="3429" operator="equal">
      <formula>"HIDE-NO VAR"</formula>
    </cfRule>
  </conditionalFormatting>
  <conditionalFormatting sqref="K30:K38">
    <cfRule type="cellIs" dxfId="1295" priority="3428" operator="equal">
      <formula>"ERROR "</formula>
    </cfRule>
  </conditionalFormatting>
  <conditionalFormatting sqref="K30:K38">
    <cfRule type="cellIs" dxfId="1294" priority="3427" operator="equal">
      <formula>"HIDE-NO VAR"</formula>
    </cfRule>
  </conditionalFormatting>
  <conditionalFormatting sqref="K30:K38">
    <cfRule type="cellIs" dxfId="1293" priority="3426" operator="equal">
      <formula>"HIDE-NO VAR"</formula>
    </cfRule>
  </conditionalFormatting>
  <conditionalFormatting sqref="K30:K38">
    <cfRule type="cellIs" dxfId="1292" priority="3425" operator="equal">
      <formula>"NO VAR"</formula>
    </cfRule>
  </conditionalFormatting>
  <conditionalFormatting sqref="K30:K38">
    <cfRule type="cellIs" dxfId="1291" priority="3424" operator="equal">
      <formula>"HIDE-NO VAR"</formula>
    </cfRule>
  </conditionalFormatting>
  <conditionalFormatting sqref="K30:K38">
    <cfRule type="cellIs" dxfId="1290" priority="3423" operator="equal">
      <formula>"NO VAR"</formula>
    </cfRule>
  </conditionalFormatting>
  <conditionalFormatting sqref="K30:K38">
    <cfRule type="cellIs" dxfId="1289" priority="3422" operator="equal">
      <formula>"HIDE-NO VAR"</formula>
    </cfRule>
  </conditionalFormatting>
  <conditionalFormatting sqref="K30:K38">
    <cfRule type="cellIs" dxfId="1288" priority="3421" operator="equal">
      <formula>"NO VAR"</formula>
    </cfRule>
  </conditionalFormatting>
  <conditionalFormatting sqref="K30:K38">
    <cfRule type="cellIs" dxfId="1287" priority="3420" operator="equal">
      <formula>"NO VAR"</formula>
    </cfRule>
  </conditionalFormatting>
  <conditionalFormatting sqref="K30:K38">
    <cfRule type="cellIs" dxfId="1286" priority="3419" operator="equal">
      <formula>"HIDE-NO VAR"</formula>
    </cfRule>
  </conditionalFormatting>
  <conditionalFormatting sqref="K30:K38">
    <cfRule type="cellIs" dxfId="1285" priority="3418" operator="equal">
      <formula>"NO VAR"</formula>
    </cfRule>
  </conditionalFormatting>
  <conditionalFormatting sqref="K30:K38">
    <cfRule type="cellIs" dxfId="1284" priority="3417" operator="equal">
      <formula>"NO VAR"</formula>
    </cfRule>
  </conditionalFormatting>
  <conditionalFormatting sqref="K30:K38">
    <cfRule type="cellIs" dxfId="1283" priority="3416" operator="equal">
      <formula>"HIDE-NO VAR"</formula>
    </cfRule>
  </conditionalFormatting>
  <conditionalFormatting sqref="K30:K38">
    <cfRule type="cellIs" dxfId="1282" priority="3415" operator="equal">
      <formula>"NO VAR"</formula>
    </cfRule>
  </conditionalFormatting>
  <conditionalFormatting sqref="K30:K38">
    <cfRule type="cellIs" dxfId="1281" priority="3414" operator="equal">
      <formula>"NO VAR"</formula>
    </cfRule>
  </conditionalFormatting>
  <conditionalFormatting sqref="K30:K38">
    <cfRule type="cellIs" dxfId="1280" priority="3413" operator="equal">
      <formula>"HIDE-NO VAR"</formula>
    </cfRule>
  </conditionalFormatting>
  <conditionalFormatting sqref="K30:K38">
    <cfRule type="cellIs" dxfId="1279" priority="3412" operator="equal">
      <formula>"NO VAR"</formula>
    </cfRule>
  </conditionalFormatting>
  <conditionalFormatting sqref="K30:K38">
    <cfRule type="cellIs" dxfId="1278" priority="3411" operator="equal">
      <formula>"NO VAR"</formula>
    </cfRule>
  </conditionalFormatting>
  <conditionalFormatting sqref="K30:K38">
    <cfRule type="cellIs" dxfId="1277" priority="3410" operator="equal">
      <formula>"HIDE-NO VAR"</formula>
    </cfRule>
  </conditionalFormatting>
  <conditionalFormatting sqref="K30:K38">
    <cfRule type="cellIs" dxfId="1276" priority="3409" operator="equal">
      <formula>"NO VAR"</formula>
    </cfRule>
  </conditionalFormatting>
  <conditionalFormatting sqref="K30:K38">
    <cfRule type="cellIs" dxfId="1275" priority="3408" operator="equal">
      <formula>"NO VAR"</formula>
    </cfRule>
  </conditionalFormatting>
  <conditionalFormatting sqref="K30:K38">
    <cfRule type="cellIs" dxfId="1274" priority="3407" operator="equal">
      <formula>"HIDE-NO VAR"</formula>
    </cfRule>
  </conditionalFormatting>
  <conditionalFormatting sqref="K30:K38">
    <cfRule type="cellIs" dxfId="1273" priority="3406" operator="equal">
      <formula>"NO VAR"</formula>
    </cfRule>
  </conditionalFormatting>
  <conditionalFormatting sqref="K30:K38">
    <cfRule type="cellIs" dxfId="1272" priority="3405" operator="equal">
      <formula>"NO VAR"</formula>
    </cfRule>
  </conditionalFormatting>
  <conditionalFormatting sqref="K30:K38">
    <cfRule type="cellIs" dxfId="1271" priority="3404" operator="equal">
      <formula>"HIDE-NO VAR"</formula>
    </cfRule>
  </conditionalFormatting>
  <conditionalFormatting sqref="K30:K38">
    <cfRule type="cellIs" dxfId="1270" priority="3403" operator="equal">
      <formula>"NO VAR"</formula>
    </cfRule>
  </conditionalFormatting>
  <conditionalFormatting sqref="K30:K38">
    <cfRule type="cellIs" dxfId="1269" priority="3402" operator="equal">
      <formula>"NO VAR"</formula>
    </cfRule>
  </conditionalFormatting>
  <conditionalFormatting sqref="K30:K38">
    <cfRule type="cellIs" dxfId="1268" priority="3401" operator="equal">
      <formula>"HIDE-NO VAR"</formula>
    </cfRule>
  </conditionalFormatting>
  <conditionalFormatting sqref="K30:K38">
    <cfRule type="cellIs" dxfId="1267" priority="3400" operator="equal">
      <formula>"NO VAR"</formula>
    </cfRule>
  </conditionalFormatting>
  <conditionalFormatting sqref="K30:K38">
    <cfRule type="cellIs" dxfId="1266" priority="3399" operator="equal">
      <formula>"NO VAR"</formula>
    </cfRule>
  </conditionalFormatting>
  <conditionalFormatting sqref="K30:K38">
    <cfRule type="cellIs" dxfId="1265" priority="3398" operator="equal">
      <formula>"HIDE-NO VAR"</formula>
    </cfRule>
  </conditionalFormatting>
  <conditionalFormatting sqref="K30:K38">
    <cfRule type="cellIs" dxfId="1264" priority="3397" operator="equal">
      <formula>"NO VAR"</formula>
    </cfRule>
  </conditionalFormatting>
  <conditionalFormatting sqref="K30:K38">
    <cfRule type="cellIs" dxfId="1263" priority="3396" operator="equal">
      <formula>"NO VAR"</formula>
    </cfRule>
  </conditionalFormatting>
  <conditionalFormatting sqref="K30:K38">
    <cfRule type="cellIs" dxfId="1262" priority="3395" operator="equal">
      <formula>"HIDE-NO VAR"</formula>
    </cfRule>
  </conditionalFormatting>
  <conditionalFormatting sqref="K30:K38">
    <cfRule type="cellIs" dxfId="1261" priority="3394" operator="equal">
      <formula>"NO VAR"</formula>
    </cfRule>
  </conditionalFormatting>
  <conditionalFormatting sqref="K30:K38">
    <cfRule type="cellIs" dxfId="1260" priority="3393" operator="equal">
      <formula>"NO VAR"</formula>
    </cfRule>
  </conditionalFormatting>
  <conditionalFormatting sqref="K30:K38">
    <cfRule type="cellIs" dxfId="1259" priority="3392" operator="equal">
      <formula>"HIDE-NO VAR"</formula>
    </cfRule>
  </conditionalFormatting>
  <conditionalFormatting sqref="K30:K38">
    <cfRule type="cellIs" dxfId="1258" priority="3391" operator="equal">
      <formula>"NO VAR"</formula>
    </cfRule>
  </conditionalFormatting>
  <conditionalFormatting sqref="K30:K38">
    <cfRule type="cellIs" dxfId="1257" priority="3390" operator="equal">
      <formula>"NO VAR"</formula>
    </cfRule>
  </conditionalFormatting>
  <conditionalFormatting sqref="K30:K38">
    <cfRule type="cellIs" dxfId="1256" priority="3389" operator="equal">
      <formula>"INCORRECT LINE BEING PICKED UP"</formula>
    </cfRule>
  </conditionalFormatting>
  <conditionalFormatting sqref="B39">
    <cfRule type="cellIs" dxfId="1255" priority="3388" operator="equal">
      <formula>"HIDE "</formula>
    </cfRule>
  </conditionalFormatting>
  <conditionalFormatting sqref="B41">
    <cfRule type="cellIs" dxfId="1254" priority="3387" operator="equal">
      <formula>"HIDE "</formula>
    </cfRule>
  </conditionalFormatting>
  <conditionalFormatting sqref="B42:B43">
    <cfRule type="cellIs" dxfId="1253" priority="3386" operator="equal">
      <formula>"HIDE "</formula>
    </cfRule>
  </conditionalFormatting>
  <conditionalFormatting sqref="J39">
    <cfRule type="cellIs" dxfId="1252" priority="3385" operator="equal">
      <formula>"NO VAR"</formula>
    </cfRule>
  </conditionalFormatting>
  <conditionalFormatting sqref="J39">
    <cfRule type="cellIs" dxfId="1251" priority="3384" operator="equal">
      <formula>"HIDE-NO VAR"</formula>
    </cfRule>
  </conditionalFormatting>
  <conditionalFormatting sqref="J39">
    <cfRule type="cellIs" dxfId="1250" priority="3383" operator="equal">
      <formula>"ERROR "</formula>
    </cfRule>
  </conditionalFormatting>
  <conditionalFormatting sqref="J39">
    <cfRule type="cellIs" dxfId="1249" priority="3382" operator="equal">
      <formula>"HIDE-NO VAR"</formula>
    </cfRule>
  </conditionalFormatting>
  <conditionalFormatting sqref="J39">
    <cfRule type="cellIs" dxfId="1248" priority="3381" operator="equal">
      <formula>"HIDE-NO VAR"</formula>
    </cfRule>
  </conditionalFormatting>
  <conditionalFormatting sqref="J39">
    <cfRule type="cellIs" dxfId="1247" priority="3380" operator="equal">
      <formula>"NO VAR"</formula>
    </cfRule>
  </conditionalFormatting>
  <conditionalFormatting sqref="J39">
    <cfRule type="cellIs" dxfId="1246" priority="3379" operator="equal">
      <formula>"HIDE-NO VAR"</formula>
    </cfRule>
  </conditionalFormatting>
  <conditionalFormatting sqref="J39">
    <cfRule type="cellIs" dxfId="1245" priority="3378" operator="equal">
      <formula>"NO VAR"</formula>
    </cfRule>
  </conditionalFormatting>
  <conditionalFormatting sqref="J39">
    <cfRule type="cellIs" dxfId="1244" priority="3377" operator="equal">
      <formula>"HIDE-NO VAR"</formula>
    </cfRule>
  </conditionalFormatting>
  <conditionalFormatting sqref="J39">
    <cfRule type="cellIs" dxfId="1243" priority="3376" operator="equal">
      <formula>"NO VAR"</formula>
    </cfRule>
  </conditionalFormatting>
  <conditionalFormatting sqref="J39">
    <cfRule type="cellIs" dxfId="1242" priority="3375" operator="equal">
      <formula>"NO VAR"</formula>
    </cfRule>
  </conditionalFormatting>
  <conditionalFormatting sqref="J39">
    <cfRule type="cellIs" dxfId="1241" priority="3374" operator="equal">
      <formula>"HIDE-NO VAR"</formula>
    </cfRule>
  </conditionalFormatting>
  <conditionalFormatting sqref="J39">
    <cfRule type="cellIs" dxfId="1240" priority="3373" operator="equal">
      <formula>"NO VAR"</formula>
    </cfRule>
  </conditionalFormatting>
  <conditionalFormatting sqref="J39">
    <cfRule type="cellIs" dxfId="1239" priority="3372" operator="equal">
      <formula>"NO VAR"</formula>
    </cfRule>
  </conditionalFormatting>
  <conditionalFormatting sqref="J39">
    <cfRule type="cellIs" dxfId="1238" priority="3371" operator="equal">
      <formula>"HIDE-NO VAR"</formula>
    </cfRule>
  </conditionalFormatting>
  <conditionalFormatting sqref="J39">
    <cfRule type="cellIs" dxfId="1237" priority="3370" operator="equal">
      <formula>"NO VAR"</formula>
    </cfRule>
  </conditionalFormatting>
  <conditionalFormatting sqref="J39">
    <cfRule type="cellIs" dxfId="1236" priority="3369" operator="equal">
      <formula>"NO VAR"</formula>
    </cfRule>
  </conditionalFormatting>
  <conditionalFormatting sqref="J39">
    <cfRule type="cellIs" dxfId="1235" priority="3368" operator="equal">
      <formula>"HIDE-NO VAR"</formula>
    </cfRule>
  </conditionalFormatting>
  <conditionalFormatting sqref="J39">
    <cfRule type="cellIs" dxfId="1234" priority="3367" operator="equal">
      <formula>"NO VAR"</formula>
    </cfRule>
  </conditionalFormatting>
  <conditionalFormatting sqref="J39">
    <cfRule type="cellIs" dxfId="1233" priority="3366" operator="equal">
      <formula>"NO VAR"</formula>
    </cfRule>
  </conditionalFormatting>
  <conditionalFormatting sqref="J39">
    <cfRule type="cellIs" dxfId="1232" priority="3365" operator="equal">
      <formula>"HIDE-NO VAR"</formula>
    </cfRule>
  </conditionalFormatting>
  <conditionalFormatting sqref="J39">
    <cfRule type="cellIs" dxfId="1231" priority="3364" operator="equal">
      <formula>"NO VAR"</formula>
    </cfRule>
  </conditionalFormatting>
  <conditionalFormatting sqref="J39">
    <cfRule type="cellIs" dxfId="1230" priority="3363" operator="equal">
      <formula>"NO VAR"</formula>
    </cfRule>
  </conditionalFormatting>
  <conditionalFormatting sqref="J39">
    <cfRule type="cellIs" dxfId="1229" priority="3362" operator="equal">
      <formula>"HIDE-NO VAR"</formula>
    </cfRule>
  </conditionalFormatting>
  <conditionalFormatting sqref="J39">
    <cfRule type="cellIs" dxfId="1228" priority="3361" operator="equal">
      <formula>"NO VAR"</formula>
    </cfRule>
  </conditionalFormatting>
  <conditionalFormatting sqref="J39">
    <cfRule type="cellIs" dxfId="1227" priority="3360" operator="equal">
      <formula>"NO VAR"</formula>
    </cfRule>
  </conditionalFormatting>
  <conditionalFormatting sqref="J39">
    <cfRule type="cellIs" dxfId="1226" priority="3359" operator="equal">
      <formula>"HIDE-NO VAR"</formula>
    </cfRule>
  </conditionalFormatting>
  <conditionalFormatting sqref="J39">
    <cfRule type="cellIs" dxfId="1225" priority="3358" operator="equal">
      <formula>"NO VAR"</formula>
    </cfRule>
  </conditionalFormatting>
  <conditionalFormatting sqref="J39">
    <cfRule type="cellIs" dxfId="1224" priority="3357" operator="equal">
      <formula>"NO VAR"</formula>
    </cfRule>
  </conditionalFormatting>
  <conditionalFormatting sqref="J39">
    <cfRule type="cellIs" dxfId="1223" priority="3356" operator="equal">
      <formula>"HIDE-NO VAR"</formula>
    </cfRule>
  </conditionalFormatting>
  <conditionalFormatting sqref="J39">
    <cfRule type="cellIs" dxfId="1222" priority="3355" operator="equal">
      <formula>"NO VAR"</formula>
    </cfRule>
  </conditionalFormatting>
  <conditionalFormatting sqref="J39">
    <cfRule type="cellIs" dxfId="1221" priority="3354" operator="equal">
      <formula>"NO VAR"</formula>
    </cfRule>
  </conditionalFormatting>
  <conditionalFormatting sqref="K39">
    <cfRule type="cellIs" dxfId="1220" priority="3353" operator="equal">
      <formula>"NO VAR"</formula>
    </cfRule>
  </conditionalFormatting>
  <conditionalFormatting sqref="K39">
    <cfRule type="cellIs" dxfId="1219" priority="3352" operator="equal">
      <formula>"HIDE-NO VAR"</formula>
    </cfRule>
  </conditionalFormatting>
  <conditionalFormatting sqref="K39">
    <cfRule type="cellIs" dxfId="1218" priority="3351" operator="equal">
      <formula>"ERROR "</formula>
    </cfRule>
  </conditionalFormatting>
  <conditionalFormatting sqref="K39">
    <cfRule type="cellIs" dxfId="1217" priority="3350" operator="equal">
      <formula>"HIDE-NO VAR"</formula>
    </cfRule>
  </conditionalFormatting>
  <conditionalFormatting sqref="K39">
    <cfRule type="cellIs" dxfId="1216" priority="3349" operator="equal">
      <formula>"HIDE-NO VAR"</formula>
    </cfRule>
  </conditionalFormatting>
  <conditionalFormatting sqref="K39">
    <cfRule type="cellIs" dxfId="1215" priority="3348" operator="equal">
      <formula>"NO VAR"</formula>
    </cfRule>
  </conditionalFormatting>
  <conditionalFormatting sqref="K39">
    <cfRule type="cellIs" dxfId="1214" priority="3347" operator="equal">
      <formula>"HIDE-NO VAR"</formula>
    </cfRule>
  </conditionalFormatting>
  <conditionalFormatting sqref="K39">
    <cfRule type="cellIs" dxfId="1213" priority="3346" operator="equal">
      <formula>"NO VAR"</formula>
    </cfRule>
  </conditionalFormatting>
  <conditionalFormatting sqref="K39">
    <cfRule type="cellIs" dxfId="1212" priority="3345" operator="equal">
      <formula>"HIDE-NO VAR"</formula>
    </cfRule>
  </conditionalFormatting>
  <conditionalFormatting sqref="K39">
    <cfRule type="cellIs" dxfId="1211" priority="3344" operator="equal">
      <formula>"NO VAR"</formula>
    </cfRule>
  </conditionalFormatting>
  <conditionalFormatting sqref="K39">
    <cfRule type="cellIs" dxfId="1210" priority="3343" operator="equal">
      <formula>"NO VAR"</formula>
    </cfRule>
  </conditionalFormatting>
  <conditionalFormatting sqref="K39">
    <cfRule type="cellIs" dxfId="1209" priority="3342" operator="equal">
      <formula>"HIDE-NO VAR"</formula>
    </cfRule>
  </conditionalFormatting>
  <conditionalFormatting sqref="K39">
    <cfRule type="cellIs" dxfId="1208" priority="3341" operator="equal">
      <formula>"NO VAR"</formula>
    </cfRule>
  </conditionalFormatting>
  <conditionalFormatting sqref="K39">
    <cfRule type="cellIs" dxfId="1207" priority="3340" operator="equal">
      <formula>"NO VAR"</formula>
    </cfRule>
  </conditionalFormatting>
  <conditionalFormatting sqref="K39">
    <cfRule type="cellIs" dxfId="1206" priority="3339" operator="equal">
      <formula>"HIDE-NO VAR"</formula>
    </cfRule>
  </conditionalFormatting>
  <conditionalFormatting sqref="K39">
    <cfRule type="cellIs" dxfId="1205" priority="3338" operator="equal">
      <formula>"NO VAR"</formula>
    </cfRule>
  </conditionalFormatting>
  <conditionalFormatting sqref="K39">
    <cfRule type="cellIs" dxfId="1204" priority="3337" operator="equal">
      <formula>"NO VAR"</formula>
    </cfRule>
  </conditionalFormatting>
  <conditionalFormatting sqref="K39">
    <cfRule type="cellIs" dxfId="1203" priority="3336" operator="equal">
      <formula>"HIDE-NO VAR"</formula>
    </cfRule>
  </conditionalFormatting>
  <conditionalFormatting sqref="K39">
    <cfRule type="cellIs" dxfId="1202" priority="3335" operator="equal">
      <formula>"NO VAR"</formula>
    </cfRule>
  </conditionalFormatting>
  <conditionalFormatting sqref="K39">
    <cfRule type="cellIs" dxfId="1201" priority="3334" operator="equal">
      <formula>"NO VAR"</formula>
    </cfRule>
  </conditionalFormatting>
  <conditionalFormatting sqref="K39">
    <cfRule type="cellIs" dxfId="1200" priority="3333" operator="equal">
      <formula>"HIDE-NO VAR"</formula>
    </cfRule>
  </conditionalFormatting>
  <conditionalFormatting sqref="K39">
    <cfRule type="cellIs" dxfId="1199" priority="3332" operator="equal">
      <formula>"NO VAR"</formula>
    </cfRule>
  </conditionalFormatting>
  <conditionalFormatting sqref="K39">
    <cfRule type="cellIs" dxfId="1198" priority="3331" operator="equal">
      <formula>"NO VAR"</formula>
    </cfRule>
  </conditionalFormatting>
  <conditionalFormatting sqref="K39">
    <cfRule type="cellIs" dxfId="1197" priority="3330" operator="equal">
      <formula>"HIDE-NO VAR"</formula>
    </cfRule>
  </conditionalFormatting>
  <conditionalFormatting sqref="K39">
    <cfRule type="cellIs" dxfId="1196" priority="3329" operator="equal">
      <formula>"NO VAR"</formula>
    </cfRule>
  </conditionalFormatting>
  <conditionalFormatting sqref="K39">
    <cfRule type="cellIs" dxfId="1195" priority="3328" operator="equal">
      <formula>"NO VAR"</formula>
    </cfRule>
  </conditionalFormatting>
  <conditionalFormatting sqref="K39">
    <cfRule type="cellIs" dxfId="1194" priority="3327" operator="equal">
      <formula>"HIDE-NO VAR"</formula>
    </cfRule>
  </conditionalFormatting>
  <conditionalFormatting sqref="K39">
    <cfRule type="cellIs" dxfId="1193" priority="3326" operator="equal">
      <formula>"NO VAR"</formula>
    </cfRule>
  </conditionalFormatting>
  <conditionalFormatting sqref="K39">
    <cfRule type="cellIs" dxfId="1192" priority="3325" operator="equal">
      <formula>"NO VAR"</formula>
    </cfRule>
  </conditionalFormatting>
  <conditionalFormatting sqref="K39">
    <cfRule type="cellIs" dxfId="1191" priority="3324" operator="equal">
      <formula>"HIDE-NO VAR"</formula>
    </cfRule>
  </conditionalFormatting>
  <conditionalFormatting sqref="K39">
    <cfRule type="cellIs" dxfId="1190" priority="3323" operator="equal">
      <formula>"NO VAR"</formula>
    </cfRule>
  </conditionalFormatting>
  <conditionalFormatting sqref="K39">
    <cfRule type="cellIs" dxfId="1189" priority="3322" operator="equal">
      <formula>"NO VAR"</formula>
    </cfRule>
  </conditionalFormatting>
  <conditionalFormatting sqref="K39">
    <cfRule type="cellIs" dxfId="1188" priority="3321" operator="equal">
      <formula>"HIDE-NO VAR"</formula>
    </cfRule>
  </conditionalFormatting>
  <conditionalFormatting sqref="K39">
    <cfRule type="cellIs" dxfId="1187" priority="3320" operator="equal">
      <formula>"NO VAR"</formula>
    </cfRule>
  </conditionalFormatting>
  <conditionalFormatting sqref="K39">
    <cfRule type="cellIs" dxfId="1186" priority="3319" operator="equal">
      <formula>"NO VAR"</formula>
    </cfRule>
  </conditionalFormatting>
  <conditionalFormatting sqref="K39">
    <cfRule type="cellIs" dxfId="1185" priority="3318" operator="equal">
      <formula>"HIDE-NO VAR"</formula>
    </cfRule>
  </conditionalFormatting>
  <conditionalFormatting sqref="K39">
    <cfRule type="cellIs" dxfId="1184" priority="3317" operator="equal">
      <formula>"NO VAR"</formula>
    </cfRule>
  </conditionalFormatting>
  <conditionalFormatting sqref="K39">
    <cfRule type="cellIs" dxfId="1183" priority="3316" operator="equal">
      <formula>"NO VAR"</formula>
    </cfRule>
  </conditionalFormatting>
  <conditionalFormatting sqref="K39">
    <cfRule type="cellIs" dxfId="1182" priority="3315" operator="equal">
      <formula>"HIDE-NO VAR"</formula>
    </cfRule>
  </conditionalFormatting>
  <conditionalFormatting sqref="K39">
    <cfRule type="cellIs" dxfId="1181" priority="3314" operator="equal">
      <formula>"NO VAR"</formula>
    </cfRule>
  </conditionalFormatting>
  <conditionalFormatting sqref="K39">
    <cfRule type="cellIs" dxfId="1180" priority="3313" operator="equal">
      <formula>"NO VAR"</formula>
    </cfRule>
  </conditionalFormatting>
  <conditionalFormatting sqref="K39">
    <cfRule type="cellIs" dxfId="1179" priority="3312" operator="equal">
      <formula>"INCORRECT LINE BEING PICKED UP"</formula>
    </cfRule>
  </conditionalFormatting>
  <conditionalFormatting sqref="J41">
    <cfRule type="cellIs" dxfId="1178" priority="3311" operator="equal">
      <formula>"NO VAR"</formula>
    </cfRule>
  </conditionalFormatting>
  <conditionalFormatting sqref="J41">
    <cfRule type="cellIs" dxfId="1177" priority="3310" operator="equal">
      <formula>"HIDE-NO VAR"</formula>
    </cfRule>
  </conditionalFormatting>
  <conditionalFormatting sqref="J41">
    <cfRule type="cellIs" dxfId="1176" priority="3309" operator="equal">
      <formula>"ERROR "</formula>
    </cfRule>
  </conditionalFormatting>
  <conditionalFormatting sqref="J41">
    <cfRule type="cellIs" dxfId="1175" priority="3308" operator="equal">
      <formula>"HIDE-NO VAR"</formula>
    </cfRule>
  </conditionalFormatting>
  <conditionalFormatting sqref="J41">
    <cfRule type="cellIs" dxfId="1174" priority="3307" operator="equal">
      <formula>"HIDE-NO VAR"</formula>
    </cfRule>
  </conditionalFormatting>
  <conditionalFormatting sqref="J41">
    <cfRule type="cellIs" dxfId="1173" priority="3306" operator="equal">
      <formula>"NO VAR"</formula>
    </cfRule>
  </conditionalFormatting>
  <conditionalFormatting sqref="J41">
    <cfRule type="cellIs" dxfId="1172" priority="3305" operator="equal">
      <formula>"HIDE-NO VAR"</formula>
    </cfRule>
  </conditionalFormatting>
  <conditionalFormatting sqref="J41">
    <cfRule type="cellIs" dxfId="1171" priority="3304" operator="equal">
      <formula>"NO VAR"</formula>
    </cfRule>
  </conditionalFormatting>
  <conditionalFormatting sqref="J41">
    <cfRule type="cellIs" dxfId="1170" priority="3303" operator="equal">
      <formula>"HIDE-NO VAR"</formula>
    </cfRule>
  </conditionalFormatting>
  <conditionalFormatting sqref="J41">
    <cfRule type="cellIs" dxfId="1169" priority="3302" operator="equal">
      <formula>"NO VAR"</formula>
    </cfRule>
  </conditionalFormatting>
  <conditionalFormatting sqref="J41">
    <cfRule type="cellIs" dxfId="1168" priority="3301" operator="equal">
      <formula>"NO VAR"</formula>
    </cfRule>
  </conditionalFormatting>
  <conditionalFormatting sqref="J41">
    <cfRule type="cellIs" dxfId="1167" priority="3300" operator="equal">
      <formula>"HIDE-NO VAR"</formula>
    </cfRule>
  </conditionalFormatting>
  <conditionalFormatting sqref="J41">
    <cfRule type="cellIs" dxfId="1166" priority="3299" operator="equal">
      <formula>"NO VAR"</formula>
    </cfRule>
  </conditionalFormatting>
  <conditionalFormatting sqref="J41">
    <cfRule type="cellIs" dxfId="1165" priority="3298" operator="equal">
      <formula>"NO VAR"</formula>
    </cfRule>
  </conditionalFormatting>
  <conditionalFormatting sqref="J41">
    <cfRule type="cellIs" dxfId="1164" priority="3297" operator="equal">
      <formula>"HIDE-NO VAR"</formula>
    </cfRule>
  </conditionalFormatting>
  <conditionalFormatting sqref="J41">
    <cfRule type="cellIs" dxfId="1163" priority="3296" operator="equal">
      <formula>"NO VAR"</formula>
    </cfRule>
  </conditionalFormatting>
  <conditionalFormatting sqref="J41">
    <cfRule type="cellIs" dxfId="1162" priority="3295" operator="equal">
      <formula>"NO VAR"</formula>
    </cfRule>
  </conditionalFormatting>
  <conditionalFormatting sqref="J41">
    <cfRule type="cellIs" dxfId="1161" priority="3294" operator="equal">
      <formula>"HIDE-NO VAR"</formula>
    </cfRule>
  </conditionalFormatting>
  <conditionalFormatting sqref="J41">
    <cfRule type="cellIs" dxfId="1160" priority="3293" operator="equal">
      <formula>"NO VAR"</formula>
    </cfRule>
  </conditionalFormatting>
  <conditionalFormatting sqref="J41">
    <cfRule type="cellIs" dxfId="1159" priority="3292" operator="equal">
      <formula>"NO VAR"</formula>
    </cfRule>
  </conditionalFormatting>
  <conditionalFormatting sqref="J41">
    <cfRule type="cellIs" dxfId="1158" priority="3291" operator="equal">
      <formula>"HIDE-NO VAR"</formula>
    </cfRule>
  </conditionalFormatting>
  <conditionalFormatting sqref="J41">
    <cfRule type="cellIs" dxfId="1157" priority="3290" operator="equal">
      <formula>"NO VAR"</formula>
    </cfRule>
  </conditionalFormatting>
  <conditionalFormatting sqref="J41">
    <cfRule type="cellIs" dxfId="1156" priority="3289" operator="equal">
      <formula>"NO VAR"</formula>
    </cfRule>
  </conditionalFormatting>
  <conditionalFormatting sqref="J41">
    <cfRule type="cellIs" dxfId="1155" priority="3288" operator="equal">
      <formula>"HIDE-NO VAR"</formula>
    </cfRule>
  </conditionalFormatting>
  <conditionalFormatting sqref="J41">
    <cfRule type="cellIs" dxfId="1154" priority="3287" operator="equal">
      <formula>"NO VAR"</formula>
    </cfRule>
  </conditionalFormatting>
  <conditionalFormatting sqref="J41">
    <cfRule type="cellIs" dxfId="1153" priority="3286" operator="equal">
      <formula>"NO VAR"</formula>
    </cfRule>
  </conditionalFormatting>
  <conditionalFormatting sqref="J41">
    <cfRule type="cellIs" dxfId="1152" priority="3285" operator="equal">
      <formula>"HIDE-NO VAR"</formula>
    </cfRule>
  </conditionalFormatting>
  <conditionalFormatting sqref="J41">
    <cfRule type="cellIs" dxfId="1151" priority="3284" operator="equal">
      <formula>"NO VAR"</formula>
    </cfRule>
  </conditionalFormatting>
  <conditionalFormatting sqref="J41">
    <cfRule type="cellIs" dxfId="1150" priority="3283" operator="equal">
      <formula>"NO VAR"</formula>
    </cfRule>
  </conditionalFormatting>
  <conditionalFormatting sqref="J41">
    <cfRule type="cellIs" dxfId="1149" priority="3282" operator="equal">
      <formula>"HIDE-NO VAR"</formula>
    </cfRule>
  </conditionalFormatting>
  <conditionalFormatting sqref="J41">
    <cfRule type="cellIs" dxfId="1148" priority="3281" operator="equal">
      <formula>"NO VAR"</formula>
    </cfRule>
  </conditionalFormatting>
  <conditionalFormatting sqref="J41">
    <cfRule type="cellIs" dxfId="1147" priority="3280" operator="equal">
      <formula>"NO VAR"</formula>
    </cfRule>
  </conditionalFormatting>
  <conditionalFormatting sqref="K41">
    <cfRule type="cellIs" dxfId="1146" priority="3279" operator="equal">
      <formula>"NO VAR"</formula>
    </cfRule>
  </conditionalFormatting>
  <conditionalFormatting sqref="K41">
    <cfRule type="cellIs" dxfId="1145" priority="3278" operator="equal">
      <formula>"HIDE-NO VAR"</formula>
    </cfRule>
  </conditionalFormatting>
  <conditionalFormatting sqref="K41">
    <cfRule type="cellIs" dxfId="1144" priority="3277" operator="equal">
      <formula>"ERROR "</formula>
    </cfRule>
  </conditionalFormatting>
  <conditionalFormatting sqref="K41">
    <cfRule type="cellIs" dxfId="1143" priority="3276" operator="equal">
      <formula>"HIDE-NO VAR"</formula>
    </cfRule>
  </conditionalFormatting>
  <conditionalFormatting sqref="K41">
    <cfRule type="cellIs" dxfId="1142" priority="3275" operator="equal">
      <formula>"HIDE-NO VAR"</formula>
    </cfRule>
  </conditionalFormatting>
  <conditionalFormatting sqref="K41">
    <cfRule type="cellIs" dxfId="1141" priority="3274" operator="equal">
      <formula>"NO VAR"</formula>
    </cfRule>
  </conditionalFormatting>
  <conditionalFormatting sqref="K41">
    <cfRule type="cellIs" dxfId="1140" priority="3273" operator="equal">
      <formula>"HIDE-NO VAR"</formula>
    </cfRule>
  </conditionalFormatting>
  <conditionalFormatting sqref="K41">
    <cfRule type="cellIs" dxfId="1139" priority="3272" operator="equal">
      <formula>"NO VAR"</formula>
    </cfRule>
  </conditionalFormatting>
  <conditionalFormatting sqref="K41">
    <cfRule type="cellIs" dxfId="1138" priority="3271" operator="equal">
      <formula>"HIDE-NO VAR"</formula>
    </cfRule>
  </conditionalFormatting>
  <conditionalFormatting sqref="K41">
    <cfRule type="cellIs" dxfId="1137" priority="3270" operator="equal">
      <formula>"NO VAR"</formula>
    </cfRule>
  </conditionalFormatting>
  <conditionalFormatting sqref="K41">
    <cfRule type="cellIs" dxfId="1136" priority="3269" operator="equal">
      <formula>"NO VAR"</formula>
    </cfRule>
  </conditionalFormatting>
  <conditionalFormatting sqref="K41">
    <cfRule type="cellIs" dxfId="1135" priority="3268" operator="equal">
      <formula>"HIDE-NO VAR"</formula>
    </cfRule>
  </conditionalFormatting>
  <conditionalFormatting sqref="K41">
    <cfRule type="cellIs" dxfId="1134" priority="3267" operator="equal">
      <formula>"NO VAR"</formula>
    </cfRule>
  </conditionalFormatting>
  <conditionalFormatting sqref="K41">
    <cfRule type="cellIs" dxfId="1133" priority="3266" operator="equal">
      <formula>"NO VAR"</formula>
    </cfRule>
  </conditionalFormatting>
  <conditionalFormatting sqref="K41">
    <cfRule type="cellIs" dxfId="1132" priority="3265" operator="equal">
      <formula>"HIDE-NO VAR"</formula>
    </cfRule>
  </conditionalFormatting>
  <conditionalFormatting sqref="K41">
    <cfRule type="cellIs" dxfId="1131" priority="3264" operator="equal">
      <formula>"NO VAR"</formula>
    </cfRule>
  </conditionalFormatting>
  <conditionalFormatting sqref="K41">
    <cfRule type="cellIs" dxfId="1130" priority="3263" operator="equal">
      <formula>"NO VAR"</formula>
    </cfRule>
  </conditionalFormatting>
  <conditionalFormatting sqref="K41">
    <cfRule type="cellIs" dxfId="1129" priority="3262" operator="equal">
      <formula>"HIDE-NO VAR"</formula>
    </cfRule>
  </conditionalFormatting>
  <conditionalFormatting sqref="K41">
    <cfRule type="cellIs" dxfId="1128" priority="3261" operator="equal">
      <formula>"NO VAR"</formula>
    </cfRule>
  </conditionalFormatting>
  <conditionalFormatting sqref="K41">
    <cfRule type="cellIs" dxfId="1127" priority="3260" operator="equal">
      <formula>"NO VAR"</formula>
    </cfRule>
  </conditionalFormatting>
  <conditionalFormatting sqref="K41">
    <cfRule type="cellIs" dxfId="1126" priority="3259" operator="equal">
      <formula>"HIDE-NO VAR"</formula>
    </cfRule>
  </conditionalFormatting>
  <conditionalFormatting sqref="K41">
    <cfRule type="cellIs" dxfId="1125" priority="3258" operator="equal">
      <formula>"NO VAR"</formula>
    </cfRule>
  </conditionalFormatting>
  <conditionalFormatting sqref="K41">
    <cfRule type="cellIs" dxfId="1124" priority="3257" operator="equal">
      <formula>"NO VAR"</formula>
    </cfRule>
  </conditionalFormatting>
  <conditionalFormatting sqref="K41">
    <cfRule type="cellIs" dxfId="1123" priority="3256" operator="equal">
      <formula>"HIDE-NO VAR"</formula>
    </cfRule>
  </conditionalFormatting>
  <conditionalFormatting sqref="K41">
    <cfRule type="cellIs" dxfId="1122" priority="3255" operator="equal">
      <formula>"NO VAR"</formula>
    </cfRule>
  </conditionalFormatting>
  <conditionalFormatting sqref="K41">
    <cfRule type="cellIs" dxfId="1121" priority="3254" operator="equal">
      <formula>"NO VAR"</formula>
    </cfRule>
  </conditionalFormatting>
  <conditionalFormatting sqref="K41">
    <cfRule type="cellIs" dxfId="1120" priority="3253" operator="equal">
      <formula>"HIDE-NO VAR"</formula>
    </cfRule>
  </conditionalFormatting>
  <conditionalFormatting sqref="K41">
    <cfRule type="cellIs" dxfId="1119" priority="3252" operator="equal">
      <formula>"NO VAR"</formula>
    </cfRule>
  </conditionalFormatting>
  <conditionalFormatting sqref="K41">
    <cfRule type="cellIs" dxfId="1118" priority="3251" operator="equal">
      <formula>"NO VAR"</formula>
    </cfRule>
  </conditionalFormatting>
  <conditionalFormatting sqref="K41">
    <cfRule type="cellIs" dxfId="1117" priority="3250" operator="equal">
      <formula>"HIDE-NO VAR"</formula>
    </cfRule>
  </conditionalFormatting>
  <conditionalFormatting sqref="K41">
    <cfRule type="cellIs" dxfId="1116" priority="3249" operator="equal">
      <formula>"NO VAR"</formula>
    </cfRule>
  </conditionalFormatting>
  <conditionalFormatting sqref="K41">
    <cfRule type="cellIs" dxfId="1115" priority="3248" operator="equal">
      <formula>"NO VAR"</formula>
    </cfRule>
  </conditionalFormatting>
  <conditionalFormatting sqref="K41">
    <cfRule type="cellIs" dxfId="1114" priority="3247" operator="equal">
      <formula>"HIDE-NO VAR"</formula>
    </cfRule>
  </conditionalFormatting>
  <conditionalFormatting sqref="K41">
    <cfRule type="cellIs" dxfId="1113" priority="3246" operator="equal">
      <formula>"NO VAR"</formula>
    </cfRule>
  </conditionalFormatting>
  <conditionalFormatting sqref="K41">
    <cfRule type="cellIs" dxfId="1112" priority="3245" operator="equal">
      <formula>"NO VAR"</formula>
    </cfRule>
  </conditionalFormatting>
  <conditionalFormatting sqref="K41">
    <cfRule type="cellIs" dxfId="1111" priority="3244" operator="equal">
      <formula>"HIDE-NO VAR"</formula>
    </cfRule>
  </conditionalFormatting>
  <conditionalFormatting sqref="K41">
    <cfRule type="cellIs" dxfId="1110" priority="3243" operator="equal">
      <formula>"NO VAR"</formula>
    </cfRule>
  </conditionalFormatting>
  <conditionalFormatting sqref="K41">
    <cfRule type="cellIs" dxfId="1109" priority="3242" operator="equal">
      <formula>"NO VAR"</formula>
    </cfRule>
  </conditionalFormatting>
  <conditionalFormatting sqref="K41">
    <cfRule type="cellIs" dxfId="1108" priority="3241" operator="equal">
      <formula>"HIDE-NO VAR"</formula>
    </cfRule>
  </conditionalFormatting>
  <conditionalFormatting sqref="K41">
    <cfRule type="cellIs" dxfId="1107" priority="3240" operator="equal">
      <formula>"NO VAR"</formula>
    </cfRule>
  </conditionalFormatting>
  <conditionalFormatting sqref="K41">
    <cfRule type="cellIs" dxfId="1106" priority="3239" operator="equal">
      <formula>"NO VAR"</formula>
    </cfRule>
  </conditionalFormatting>
  <conditionalFormatting sqref="K41">
    <cfRule type="cellIs" dxfId="1105" priority="3238" operator="equal">
      <formula>"INCORRECT LINE BEING PICKED UP"</formula>
    </cfRule>
  </conditionalFormatting>
  <conditionalFormatting sqref="J42 J44">
    <cfRule type="cellIs" dxfId="1104" priority="3237" operator="equal">
      <formula>"NO VAR"</formula>
    </cfRule>
  </conditionalFormatting>
  <conditionalFormatting sqref="J42 J44">
    <cfRule type="cellIs" dxfId="1103" priority="3236" operator="equal">
      <formula>"HIDE-NO VAR"</formula>
    </cfRule>
  </conditionalFormatting>
  <conditionalFormatting sqref="J42 J44">
    <cfRule type="cellIs" dxfId="1102" priority="3235" operator="equal">
      <formula>"ERROR "</formula>
    </cfRule>
  </conditionalFormatting>
  <conditionalFormatting sqref="J42 J44">
    <cfRule type="cellIs" dxfId="1101" priority="3234" operator="equal">
      <formula>"HIDE-NO VAR"</formula>
    </cfRule>
  </conditionalFormatting>
  <conditionalFormatting sqref="J42 J44">
    <cfRule type="cellIs" dxfId="1100" priority="3233" operator="equal">
      <formula>"HIDE-NO VAR"</formula>
    </cfRule>
  </conditionalFormatting>
  <conditionalFormatting sqref="J42 J44">
    <cfRule type="cellIs" dxfId="1099" priority="3232" operator="equal">
      <formula>"NO VAR"</formula>
    </cfRule>
  </conditionalFormatting>
  <conditionalFormatting sqref="J42 J44">
    <cfRule type="cellIs" dxfId="1098" priority="3231" operator="equal">
      <formula>"HIDE-NO VAR"</formula>
    </cfRule>
  </conditionalFormatting>
  <conditionalFormatting sqref="J42 J44">
    <cfRule type="cellIs" dxfId="1097" priority="3230" operator="equal">
      <formula>"NO VAR"</formula>
    </cfRule>
  </conditionalFormatting>
  <conditionalFormatting sqref="J42 J44">
    <cfRule type="cellIs" dxfId="1096" priority="3229" operator="equal">
      <formula>"HIDE-NO VAR"</formula>
    </cfRule>
  </conditionalFormatting>
  <conditionalFormatting sqref="J42 J44">
    <cfRule type="cellIs" dxfId="1095" priority="3228" operator="equal">
      <formula>"NO VAR"</formula>
    </cfRule>
  </conditionalFormatting>
  <conditionalFormatting sqref="J42 J44">
    <cfRule type="cellIs" dxfId="1094" priority="3227" operator="equal">
      <formula>"NO VAR"</formula>
    </cfRule>
  </conditionalFormatting>
  <conditionalFormatting sqref="J42 J44">
    <cfRule type="cellIs" dxfId="1093" priority="3226" operator="equal">
      <formula>"HIDE-NO VAR"</formula>
    </cfRule>
  </conditionalFormatting>
  <conditionalFormatting sqref="J42 J44">
    <cfRule type="cellIs" dxfId="1092" priority="3225" operator="equal">
      <formula>"NO VAR"</formula>
    </cfRule>
  </conditionalFormatting>
  <conditionalFormatting sqref="J42 J44">
    <cfRule type="cellIs" dxfId="1091" priority="3224" operator="equal">
      <formula>"NO VAR"</formula>
    </cfRule>
  </conditionalFormatting>
  <conditionalFormatting sqref="J42 J44">
    <cfRule type="cellIs" dxfId="1090" priority="3223" operator="equal">
      <formula>"HIDE-NO VAR"</formula>
    </cfRule>
  </conditionalFormatting>
  <conditionalFormatting sqref="J42 J44">
    <cfRule type="cellIs" dxfId="1089" priority="3222" operator="equal">
      <formula>"NO VAR"</formula>
    </cfRule>
  </conditionalFormatting>
  <conditionalFormatting sqref="J42 J44">
    <cfRule type="cellIs" dxfId="1088" priority="3221" operator="equal">
      <formula>"NO VAR"</formula>
    </cfRule>
  </conditionalFormatting>
  <conditionalFormatting sqref="J42 J44">
    <cfRule type="cellIs" dxfId="1087" priority="3220" operator="equal">
      <formula>"HIDE-NO VAR"</formula>
    </cfRule>
  </conditionalFormatting>
  <conditionalFormatting sqref="J42 J44">
    <cfRule type="cellIs" dxfId="1086" priority="3219" operator="equal">
      <formula>"NO VAR"</formula>
    </cfRule>
  </conditionalFormatting>
  <conditionalFormatting sqref="J42 J44">
    <cfRule type="cellIs" dxfId="1085" priority="3218" operator="equal">
      <formula>"NO VAR"</formula>
    </cfRule>
  </conditionalFormatting>
  <conditionalFormatting sqref="J42 J44">
    <cfRule type="cellIs" dxfId="1084" priority="3217" operator="equal">
      <formula>"HIDE-NO VAR"</formula>
    </cfRule>
  </conditionalFormatting>
  <conditionalFormatting sqref="J42 J44">
    <cfRule type="cellIs" dxfId="1083" priority="3216" operator="equal">
      <formula>"NO VAR"</formula>
    </cfRule>
  </conditionalFormatting>
  <conditionalFormatting sqref="J42 J44">
    <cfRule type="cellIs" dxfId="1082" priority="3215" operator="equal">
      <formula>"NO VAR"</formula>
    </cfRule>
  </conditionalFormatting>
  <conditionalFormatting sqref="J42 J44">
    <cfRule type="cellIs" dxfId="1081" priority="3214" operator="equal">
      <formula>"HIDE-NO VAR"</formula>
    </cfRule>
  </conditionalFormatting>
  <conditionalFormatting sqref="J42 J44">
    <cfRule type="cellIs" dxfId="1080" priority="3213" operator="equal">
      <formula>"NO VAR"</formula>
    </cfRule>
  </conditionalFormatting>
  <conditionalFormatting sqref="J42 J44">
    <cfRule type="cellIs" dxfId="1079" priority="3212" operator="equal">
      <formula>"NO VAR"</formula>
    </cfRule>
  </conditionalFormatting>
  <conditionalFormatting sqref="J42 J44">
    <cfRule type="cellIs" dxfId="1078" priority="3211" operator="equal">
      <formula>"HIDE-NO VAR"</formula>
    </cfRule>
  </conditionalFormatting>
  <conditionalFormatting sqref="J42 J44">
    <cfRule type="cellIs" dxfId="1077" priority="3210" operator="equal">
      <formula>"NO VAR"</formula>
    </cfRule>
  </conditionalFormatting>
  <conditionalFormatting sqref="J42 J44">
    <cfRule type="cellIs" dxfId="1076" priority="3209" operator="equal">
      <formula>"NO VAR"</formula>
    </cfRule>
  </conditionalFormatting>
  <conditionalFormatting sqref="J42 J44">
    <cfRule type="cellIs" dxfId="1075" priority="3208" operator="equal">
      <formula>"HIDE-NO VAR"</formula>
    </cfRule>
  </conditionalFormatting>
  <conditionalFormatting sqref="J42 J44">
    <cfRule type="cellIs" dxfId="1074" priority="3207" operator="equal">
      <formula>"NO VAR"</formula>
    </cfRule>
  </conditionalFormatting>
  <conditionalFormatting sqref="J42 J44">
    <cfRule type="cellIs" dxfId="1073" priority="3206" operator="equal">
      <formula>"NO VAR"</formula>
    </cfRule>
  </conditionalFormatting>
  <conditionalFormatting sqref="K42 K44">
    <cfRule type="cellIs" dxfId="1072" priority="3205" operator="equal">
      <formula>"NO VAR"</formula>
    </cfRule>
  </conditionalFormatting>
  <conditionalFormatting sqref="K42 K44">
    <cfRule type="cellIs" dxfId="1071" priority="3204" operator="equal">
      <formula>"HIDE-NO VAR"</formula>
    </cfRule>
  </conditionalFormatting>
  <conditionalFormatting sqref="K42 K44">
    <cfRule type="cellIs" dxfId="1070" priority="3203" operator="equal">
      <formula>"ERROR "</formula>
    </cfRule>
  </conditionalFormatting>
  <conditionalFormatting sqref="K42 K44">
    <cfRule type="cellIs" dxfId="1069" priority="3202" operator="equal">
      <formula>"HIDE-NO VAR"</formula>
    </cfRule>
  </conditionalFormatting>
  <conditionalFormatting sqref="K42 K44">
    <cfRule type="cellIs" dxfId="1068" priority="3201" operator="equal">
      <formula>"HIDE-NO VAR"</formula>
    </cfRule>
  </conditionalFormatting>
  <conditionalFormatting sqref="K42 K44">
    <cfRule type="cellIs" dxfId="1067" priority="3200" operator="equal">
      <formula>"NO VAR"</formula>
    </cfRule>
  </conditionalFormatting>
  <conditionalFormatting sqref="K42 K44">
    <cfRule type="cellIs" dxfId="1066" priority="3199" operator="equal">
      <formula>"HIDE-NO VAR"</formula>
    </cfRule>
  </conditionalFormatting>
  <conditionalFormatting sqref="K42 K44">
    <cfRule type="cellIs" dxfId="1065" priority="3198" operator="equal">
      <formula>"NO VAR"</formula>
    </cfRule>
  </conditionalFormatting>
  <conditionalFormatting sqref="K42 K44">
    <cfRule type="cellIs" dxfId="1064" priority="3197" operator="equal">
      <formula>"HIDE-NO VAR"</formula>
    </cfRule>
  </conditionalFormatting>
  <conditionalFormatting sqref="K42 K44">
    <cfRule type="cellIs" dxfId="1063" priority="3196" operator="equal">
      <formula>"NO VAR"</formula>
    </cfRule>
  </conditionalFormatting>
  <conditionalFormatting sqref="K42 K44">
    <cfRule type="cellIs" dxfId="1062" priority="3195" operator="equal">
      <formula>"NO VAR"</formula>
    </cfRule>
  </conditionalFormatting>
  <conditionalFormatting sqref="K42 K44">
    <cfRule type="cellIs" dxfId="1061" priority="3194" operator="equal">
      <formula>"HIDE-NO VAR"</formula>
    </cfRule>
  </conditionalFormatting>
  <conditionalFormatting sqref="K42 K44">
    <cfRule type="cellIs" dxfId="1060" priority="3193" operator="equal">
      <formula>"NO VAR"</formula>
    </cfRule>
  </conditionalFormatting>
  <conditionalFormatting sqref="K42 K44">
    <cfRule type="cellIs" dxfId="1059" priority="3192" operator="equal">
      <formula>"NO VAR"</formula>
    </cfRule>
  </conditionalFormatting>
  <conditionalFormatting sqref="K42 K44">
    <cfRule type="cellIs" dxfId="1058" priority="3191" operator="equal">
      <formula>"HIDE-NO VAR"</formula>
    </cfRule>
  </conditionalFormatting>
  <conditionalFormatting sqref="K42 K44">
    <cfRule type="cellIs" dxfId="1057" priority="3190" operator="equal">
      <formula>"NO VAR"</formula>
    </cfRule>
  </conditionalFormatting>
  <conditionalFormatting sqref="K42 K44">
    <cfRule type="cellIs" dxfId="1056" priority="3189" operator="equal">
      <formula>"NO VAR"</formula>
    </cfRule>
  </conditionalFormatting>
  <conditionalFormatting sqref="K42 K44">
    <cfRule type="cellIs" dxfId="1055" priority="3188" operator="equal">
      <formula>"HIDE-NO VAR"</formula>
    </cfRule>
  </conditionalFormatting>
  <conditionalFormatting sqref="K42 K44">
    <cfRule type="cellIs" dxfId="1054" priority="3187" operator="equal">
      <formula>"NO VAR"</formula>
    </cfRule>
  </conditionalFormatting>
  <conditionalFormatting sqref="K42 K44">
    <cfRule type="cellIs" dxfId="1053" priority="3186" operator="equal">
      <formula>"NO VAR"</formula>
    </cfRule>
  </conditionalFormatting>
  <conditionalFormatting sqref="K42 K44">
    <cfRule type="cellIs" dxfId="1052" priority="3185" operator="equal">
      <formula>"HIDE-NO VAR"</formula>
    </cfRule>
  </conditionalFormatting>
  <conditionalFormatting sqref="K42 K44">
    <cfRule type="cellIs" dxfId="1051" priority="3184" operator="equal">
      <formula>"NO VAR"</formula>
    </cfRule>
  </conditionalFormatting>
  <conditionalFormatting sqref="K42 K44">
    <cfRule type="cellIs" dxfId="1050" priority="3183" operator="equal">
      <formula>"NO VAR"</formula>
    </cfRule>
  </conditionalFormatting>
  <conditionalFormatting sqref="K42 K44">
    <cfRule type="cellIs" dxfId="1049" priority="3182" operator="equal">
      <formula>"HIDE-NO VAR"</formula>
    </cfRule>
  </conditionalFormatting>
  <conditionalFormatting sqref="K42 K44">
    <cfRule type="cellIs" dxfId="1048" priority="3181" operator="equal">
      <formula>"NO VAR"</formula>
    </cfRule>
  </conditionalFormatting>
  <conditionalFormatting sqref="K42 K44">
    <cfRule type="cellIs" dxfId="1047" priority="3180" operator="equal">
      <formula>"NO VAR"</formula>
    </cfRule>
  </conditionalFormatting>
  <conditionalFormatting sqref="K42 K44">
    <cfRule type="cellIs" dxfId="1046" priority="3179" operator="equal">
      <formula>"HIDE-NO VAR"</formula>
    </cfRule>
  </conditionalFormatting>
  <conditionalFormatting sqref="K42 K44">
    <cfRule type="cellIs" dxfId="1045" priority="3178" operator="equal">
      <formula>"NO VAR"</formula>
    </cfRule>
  </conditionalFormatting>
  <conditionalFormatting sqref="K42 K44">
    <cfRule type="cellIs" dxfId="1044" priority="3177" operator="equal">
      <formula>"NO VAR"</formula>
    </cfRule>
  </conditionalFormatting>
  <conditionalFormatting sqref="K42 K44">
    <cfRule type="cellIs" dxfId="1043" priority="3176" operator="equal">
      <formula>"HIDE-NO VAR"</formula>
    </cfRule>
  </conditionalFormatting>
  <conditionalFormatting sqref="K42 K44">
    <cfRule type="cellIs" dxfId="1042" priority="3175" operator="equal">
      <formula>"NO VAR"</formula>
    </cfRule>
  </conditionalFormatting>
  <conditionalFormatting sqref="K42 K44">
    <cfRule type="cellIs" dxfId="1041" priority="3174" operator="equal">
      <formula>"NO VAR"</formula>
    </cfRule>
  </conditionalFormatting>
  <conditionalFormatting sqref="K42 K44">
    <cfRule type="cellIs" dxfId="1040" priority="3173" operator="equal">
      <formula>"HIDE-NO VAR"</formula>
    </cfRule>
  </conditionalFormatting>
  <conditionalFormatting sqref="K42 K44">
    <cfRule type="cellIs" dxfId="1039" priority="3172" operator="equal">
      <formula>"NO VAR"</formula>
    </cfRule>
  </conditionalFormatting>
  <conditionalFormatting sqref="K42 K44">
    <cfRule type="cellIs" dxfId="1038" priority="3171" operator="equal">
      <formula>"NO VAR"</formula>
    </cfRule>
  </conditionalFormatting>
  <conditionalFormatting sqref="K42 K44">
    <cfRule type="cellIs" dxfId="1037" priority="3170" operator="equal">
      <formula>"HIDE-NO VAR"</formula>
    </cfRule>
  </conditionalFormatting>
  <conditionalFormatting sqref="K42 K44">
    <cfRule type="cellIs" dxfId="1036" priority="3169" operator="equal">
      <formula>"NO VAR"</formula>
    </cfRule>
  </conditionalFormatting>
  <conditionalFormatting sqref="K42 K44">
    <cfRule type="cellIs" dxfId="1035" priority="3168" operator="equal">
      <formula>"NO VAR"</formula>
    </cfRule>
  </conditionalFormatting>
  <conditionalFormatting sqref="K42 K44">
    <cfRule type="cellIs" dxfId="1034" priority="3167" operator="equal">
      <formula>"HIDE-NO VAR"</formula>
    </cfRule>
  </conditionalFormatting>
  <conditionalFormatting sqref="K42 K44">
    <cfRule type="cellIs" dxfId="1033" priority="3166" operator="equal">
      <formula>"NO VAR"</formula>
    </cfRule>
  </conditionalFormatting>
  <conditionalFormatting sqref="K42 K44">
    <cfRule type="cellIs" dxfId="1032" priority="3165" operator="equal">
      <formula>"NO VAR"</formula>
    </cfRule>
  </conditionalFormatting>
  <conditionalFormatting sqref="K42 K44">
    <cfRule type="cellIs" dxfId="1031" priority="3164" operator="equal">
      <formula>"INCORRECT LINE BEING PICKED UP"</formula>
    </cfRule>
  </conditionalFormatting>
  <conditionalFormatting sqref="J43">
    <cfRule type="cellIs" dxfId="1030" priority="3163" operator="equal">
      <formula>"NO VAR"</formula>
    </cfRule>
  </conditionalFormatting>
  <conditionalFormatting sqref="J43">
    <cfRule type="cellIs" dxfId="1029" priority="3162" operator="equal">
      <formula>"HIDE-NO VAR"</formula>
    </cfRule>
  </conditionalFormatting>
  <conditionalFormatting sqref="J43">
    <cfRule type="cellIs" dxfId="1028" priority="3161" operator="equal">
      <formula>"ERROR "</formula>
    </cfRule>
  </conditionalFormatting>
  <conditionalFormatting sqref="J43">
    <cfRule type="cellIs" dxfId="1027" priority="3160" operator="equal">
      <formula>"HIDE-NO VAR"</formula>
    </cfRule>
  </conditionalFormatting>
  <conditionalFormatting sqref="J43">
    <cfRule type="cellIs" dxfId="1026" priority="3159" operator="equal">
      <formula>"HIDE-NO VAR"</formula>
    </cfRule>
  </conditionalFormatting>
  <conditionalFormatting sqref="J43">
    <cfRule type="cellIs" dxfId="1025" priority="3158" operator="equal">
      <formula>"NO VAR"</formula>
    </cfRule>
  </conditionalFormatting>
  <conditionalFormatting sqref="J43">
    <cfRule type="cellIs" dxfId="1024" priority="3157" operator="equal">
      <formula>"HIDE-NO VAR"</formula>
    </cfRule>
  </conditionalFormatting>
  <conditionalFormatting sqref="J43">
    <cfRule type="cellIs" dxfId="1023" priority="3156" operator="equal">
      <formula>"NO VAR"</formula>
    </cfRule>
  </conditionalFormatting>
  <conditionalFormatting sqref="J43">
    <cfRule type="cellIs" dxfId="1022" priority="3155" operator="equal">
      <formula>"HIDE-NO VAR"</formula>
    </cfRule>
  </conditionalFormatting>
  <conditionalFormatting sqref="J43">
    <cfRule type="cellIs" dxfId="1021" priority="3154" operator="equal">
      <formula>"NO VAR"</formula>
    </cfRule>
  </conditionalFormatting>
  <conditionalFormatting sqref="J43">
    <cfRule type="cellIs" dxfId="1020" priority="3153" operator="equal">
      <formula>"NO VAR"</formula>
    </cfRule>
  </conditionalFormatting>
  <conditionalFormatting sqref="J43">
    <cfRule type="cellIs" dxfId="1019" priority="3152" operator="equal">
      <formula>"HIDE-NO VAR"</formula>
    </cfRule>
  </conditionalFormatting>
  <conditionalFormatting sqref="J43">
    <cfRule type="cellIs" dxfId="1018" priority="3151" operator="equal">
      <formula>"NO VAR"</formula>
    </cfRule>
  </conditionalFormatting>
  <conditionalFormatting sqref="J43">
    <cfRule type="cellIs" dxfId="1017" priority="3150" operator="equal">
      <formula>"NO VAR"</formula>
    </cfRule>
  </conditionalFormatting>
  <conditionalFormatting sqref="J43">
    <cfRule type="cellIs" dxfId="1016" priority="3149" operator="equal">
      <formula>"HIDE-NO VAR"</formula>
    </cfRule>
  </conditionalFormatting>
  <conditionalFormatting sqref="J43">
    <cfRule type="cellIs" dxfId="1015" priority="3148" operator="equal">
      <formula>"NO VAR"</formula>
    </cfRule>
  </conditionalFormatting>
  <conditionalFormatting sqref="J43">
    <cfRule type="cellIs" dxfId="1014" priority="3147" operator="equal">
      <formula>"NO VAR"</formula>
    </cfRule>
  </conditionalFormatting>
  <conditionalFormatting sqref="J43">
    <cfRule type="cellIs" dxfId="1013" priority="3146" operator="equal">
      <formula>"HIDE-NO VAR"</formula>
    </cfRule>
  </conditionalFormatting>
  <conditionalFormatting sqref="J43">
    <cfRule type="cellIs" dxfId="1012" priority="3145" operator="equal">
      <formula>"NO VAR"</formula>
    </cfRule>
  </conditionalFormatting>
  <conditionalFormatting sqref="J43">
    <cfRule type="cellIs" dxfId="1011" priority="3144" operator="equal">
      <formula>"NO VAR"</formula>
    </cfRule>
  </conditionalFormatting>
  <conditionalFormatting sqref="J43">
    <cfRule type="cellIs" dxfId="1010" priority="3143" operator="equal">
      <formula>"HIDE-NO VAR"</formula>
    </cfRule>
  </conditionalFormatting>
  <conditionalFormatting sqref="J43">
    <cfRule type="cellIs" dxfId="1009" priority="3142" operator="equal">
      <formula>"NO VAR"</formula>
    </cfRule>
  </conditionalFormatting>
  <conditionalFormatting sqref="J43">
    <cfRule type="cellIs" dxfId="1008" priority="3141" operator="equal">
      <formula>"NO VAR"</formula>
    </cfRule>
  </conditionalFormatting>
  <conditionalFormatting sqref="J43">
    <cfRule type="cellIs" dxfId="1007" priority="3140" operator="equal">
      <formula>"HIDE-NO VAR"</formula>
    </cfRule>
  </conditionalFormatting>
  <conditionalFormatting sqref="J43">
    <cfRule type="cellIs" dxfId="1006" priority="3139" operator="equal">
      <formula>"NO VAR"</formula>
    </cfRule>
  </conditionalFormatting>
  <conditionalFormatting sqref="J43">
    <cfRule type="cellIs" dxfId="1005" priority="3138" operator="equal">
      <formula>"NO VAR"</formula>
    </cfRule>
  </conditionalFormatting>
  <conditionalFormatting sqref="J43">
    <cfRule type="cellIs" dxfId="1004" priority="3137" operator="equal">
      <formula>"HIDE-NO VAR"</formula>
    </cfRule>
  </conditionalFormatting>
  <conditionalFormatting sqref="J43">
    <cfRule type="cellIs" dxfId="1003" priority="3136" operator="equal">
      <formula>"NO VAR"</formula>
    </cfRule>
  </conditionalFormatting>
  <conditionalFormatting sqref="J43">
    <cfRule type="cellIs" dxfId="1002" priority="3135" operator="equal">
      <formula>"NO VAR"</formula>
    </cfRule>
  </conditionalFormatting>
  <conditionalFormatting sqref="J43">
    <cfRule type="cellIs" dxfId="1001" priority="3134" operator="equal">
      <formula>"HIDE-NO VAR"</formula>
    </cfRule>
  </conditionalFormatting>
  <conditionalFormatting sqref="J43">
    <cfRule type="cellIs" dxfId="1000" priority="3133" operator="equal">
      <formula>"NO VAR"</formula>
    </cfRule>
  </conditionalFormatting>
  <conditionalFormatting sqref="J43">
    <cfRule type="cellIs" dxfId="999" priority="3132" operator="equal">
      <formula>"NO VAR"</formula>
    </cfRule>
  </conditionalFormatting>
  <conditionalFormatting sqref="K43">
    <cfRule type="cellIs" dxfId="998" priority="3131" operator="equal">
      <formula>"NO VAR"</formula>
    </cfRule>
  </conditionalFormatting>
  <conditionalFormatting sqref="K43">
    <cfRule type="cellIs" dxfId="997" priority="3130" operator="equal">
      <formula>"HIDE-NO VAR"</formula>
    </cfRule>
  </conditionalFormatting>
  <conditionalFormatting sqref="K43">
    <cfRule type="cellIs" dxfId="996" priority="3129" operator="equal">
      <formula>"ERROR "</formula>
    </cfRule>
  </conditionalFormatting>
  <conditionalFormatting sqref="K43">
    <cfRule type="cellIs" dxfId="995" priority="3128" operator="equal">
      <formula>"HIDE-NO VAR"</formula>
    </cfRule>
  </conditionalFormatting>
  <conditionalFormatting sqref="K43">
    <cfRule type="cellIs" dxfId="994" priority="3127" operator="equal">
      <formula>"HIDE-NO VAR"</formula>
    </cfRule>
  </conditionalFormatting>
  <conditionalFormatting sqref="K43">
    <cfRule type="cellIs" dxfId="993" priority="3126" operator="equal">
      <formula>"NO VAR"</formula>
    </cfRule>
  </conditionalFormatting>
  <conditionalFormatting sqref="K43">
    <cfRule type="cellIs" dxfId="992" priority="3125" operator="equal">
      <formula>"HIDE-NO VAR"</formula>
    </cfRule>
  </conditionalFormatting>
  <conditionalFormatting sqref="K43">
    <cfRule type="cellIs" dxfId="991" priority="3124" operator="equal">
      <formula>"NO VAR"</formula>
    </cfRule>
  </conditionalFormatting>
  <conditionalFormatting sqref="K43">
    <cfRule type="cellIs" dxfId="990" priority="3123" operator="equal">
      <formula>"HIDE-NO VAR"</formula>
    </cfRule>
  </conditionalFormatting>
  <conditionalFormatting sqref="K43">
    <cfRule type="cellIs" dxfId="989" priority="3122" operator="equal">
      <formula>"NO VAR"</formula>
    </cfRule>
  </conditionalFormatting>
  <conditionalFormatting sqref="K43">
    <cfRule type="cellIs" dxfId="988" priority="3121" operator="equal">
      <formula>"NO VAR"</formula>
    </cfRule>
  </conditionalFormatting>
  <conditionalFormatting sqref="K43">
    <cfRule type="cellIs" dxfId="987" priority="3120" operator="equal">
      <formula>"HIDE-NO VAR"</formula>
    </cfRule>
  </conditionalFormatting>
  <conditionalFormatting sqref="K43">
    <cfRule type="cellIs" dxfId="986" priority="3119" operator="equal">
      <formula>"NO VAR"</formula>
    </cfRule>
  </conditionalFormatting>
  <conditionalFormatting sqref="K43">
    <cfRule type="cellIs" dxfId="985" priority="3118" operator="equal">
      <formula>"NO VAR"</formula>
    </cfRule>
  </conditionalFormatting>
  <conditionalFormatting sqref="K43">
    <cfRule type="cellIs" dxfId="984" priority="3117" operator="equal">
      <formula>"HIDE-NO VAR"</formula>
    </cfRule>
  </conditionalFormatting>
  <conditionalFormatting sqref="K43">
    <cfRule type="cellIs" dxfId="983" priority="3116" operator="equal">
      <formula>"NO VAR"</formula>
    </cfRule>
  </conditionalFormatting>
  <conditionalFormatting sqref="K43">
    <cfRule type="cellIs" dxfId="982" priority="3115" operator="equal">
      <formula>"NO VAR"</formula>
    </cfRule>
  </conditionalFormatting>
  <conditionalFormatting sqref="K43">
    <cfRule type="cellIs" dxfId="981" priority="3114" operator="equal">
      <formula>"HIDE-NO VAR"</formula>
    </cfRule>
  </conditionalFormatting>
  <conditionalFormatting sqref="K43">
    <cfRule type="cellIs" dxfId="980" priority="3113" operator="equal">
      <formula>"NO VAR"</formula>
    </cfRule>
  </conditionalFormatting>
  <conditionalFormatting sqref="K43">
    <cfRule type="cellIs" dxfId="979" priority="3112" operator="equal">
      <formula>"NO VAR"</formula>
    </cfRule>
  </conditionalFormatting>
  <conditionalFormatting sqref="K43">
    <cfRule type="cellIs" dxfId="978" priority="3111" operator="equal">
      <formula>"HIDE-NO VAR"</formula>
    </cfRule>
  </conditionalFormatting>
  <conditionalFormatting sqref="K43">
    <cfRule type="cellIs" dxfId="977" priority="3110" operator="equal">
      <formula>"NO VAR"</formula>
    </cfRule>
  </conditionalFormatting>
  <conditionalFormatting sqref="K43">
    <cfRule type="cellIs" dxfId="976" priority="3109" operator="equal">
      <formula>"NO VAR"</formula>
    </cfRule>
  </conditionalFormatting>
  <conditionalFormatting sqref="K43">
    <cfRule type="cellIs" dxfId="975" priority="3108" operator="equal">
      <formula>"HIDE-NO VAR"</formula>
    </cfRule>
  </conditionalFormatting>
  <conditionalFormatting sqref="K43">
    <cfRule type="cellIs" dxfId="974" priority="3107" operator="equal">
      <formula>"NO VAR"</formula>
    </cfRule>
  </conditionalFormatting>
  <conditionalFormatting sqref="K43">
    <cfRule type="cellIs" dxfId="973" priority="3106" operator="equal">
      <formula>"NO VAR"</formula>
    </cfRule>
  </conditionalFormatting>
  <conditionalFormatting sqref="K43">
    <cfRule type="cellIs" dxfId="972" priority="3105" operator="equal">
      <formula>"HIDE-NO VAR"</formula>
    </cfRule>
  </conditionalFormatting>
  <conditionalFormatting sqref="K43">
    <cfRule type="cellIs" dxfId="971" priority="3104" operator="equal">
      <formula>"NO VAR"</formula>
    </cfRule>
  </conditionalFormatting>
  <conditionalFormatting sqref="K43">
    <cfRule type="cellIs" dxfId="970" priority="3103" operator="equal">
      <formula>"NO VAR"</formula>
    </cfRule>
  </conditionalFormatting>
  <conditionalFormatting sqref="K43">
    <cfRule type="cellIs" dxfId="969" priority="3102" operator="equal">
      <formula>"HIDE-NO VAR"</formula>
    </cfRule>
  </conditionalFormatting>
  <conditionalFormatting sqref="K43">
    <cfRule type="cellIs" dxfId="968" priority="3101" operator="equal">
      <formula>"NO VAR"</formula>
    </cfRule>
  </conditionalFormatting>
  <conditionalFormatting sqref="K43">
    <cfRule type="cellIs" dxfId="967" priority="3100" operator="equal">
      <formula>"NO VAR"</formula>
    </cfRule>
  </conditionalFormatting>
  <conditionalFormatting sqref="K43">
    <cfRule type="cellIs" dxfId="966" priority="3099" operator="equal">
      <formula>"HIDE-NO VAR"</formula>
    </cfRule>
  </conditionalFormatting>
  <conditionalFormatting sqref="K43">
    <cfRule type="cellIs" dxfId="965" priority="3098" operator="equal">
      <formula>"NO VAR"</formula>
    </cfRule>
  </conditionalFormatting>
  <conditionalFormatting sqref="K43">
    <cfRule type="cellIs" dxfId="964" priority="3097" operator="equal">
      <formula>"NO VAR"</formula>
    </cfRule>
  </conditionalFormatting>
  <conditionalFormatting sqref="K43">
    <cfRule type="cellIs" dxfId="963" priority="3096" operator="equal">
      <formula>"HIDE-NO VAR"</formula>
    </cfRule>
  </conditionalFormatting>
  <conditionalFormatting sqref="K43">
    <cfRule type="cellIs" dxfId="962" priority="3095" operator="equal">
      <formula>"NO VAR"</formula>
    </cfRule>
  </conditionalFormatting>
  <conditionalFormatting sqref="K43">
    <cfRule type="cellIs" dxfId="961" priority="3094" operator="equal">
      <formula>"NO VAR"</formula>
    </cfRule>
  </conditionalFormatting>
  <conditionalFormatting sqref="K43">
    <cfRule type="cellIs" dxfId="960" priority="3093" operator="equal">
      <formula>"HIDE-NO VAR"</formula>
    </cfRule>
  </conditionalFormatting>
  <conditionalFormatting sqref="K43">
    <cfRule type="cellIs" dxfId="959" priority="3092" operator="equal">
      <formula>"NO VAR"</formula>
    </cfRule>
  </conditionalFormatting>
  <conditionalFormatting sqref="K43">
    <cfRule type="cellIs" dxfId="958" priority="3091" operator="equal">
      <formula>"NO VAR"</formula>
    </cfRule>
  </conditionalFormatting>
  <conditionalFormatting sqref="K43">
    <cfRule type="cellIs" dxfId="957" priority="3090" operator="equal">
      <formula>"INCORRECT LINE BEING PICKED UP"</formula>
    </cfRule>
  </conditionalFormatting>
  <conditionalFormatting sqref="B44">
    <cfRule type="cellIs" dxfId="956" priority="3089" operator="equal">
      <formula>"HIDE "</formula>
    </cfRule>
  </conditionalFormatting>
  <conditionalFormatting sqref="A48:B48 D48 A49">
    <cfRule type="cellIs" dxfId="955" priority="3088" operator="equal">
      <formula>"Hide No Variance"</formula>
    </cfRule>
  </conditionalFormatting>
  <conditionalFormatting sqref="D50:E50">
    <cfRule type="cellIs" dxfId="954" priority="3087" operator="equal">
      <formula>"HIDE "</formula>
    </cfRule>
  </conditionalFormatting>
  <conditionalFormatting sqref="J50">
    <cfRule type="cellIs" dxfId="953" priority="3086" operator="equal">
      <formula>"NO VAR"</formula>
    </cfRule>
  </conditionalFormatting>
  <conditionalFormatting sqref="K61:K63">
    <cfRule type="cellIs" dxfId="952" priority="763" operator="equal">
      <formula>"HIDE-NO VAR"</formula>
    </cfRule>
  </conditionalFormatting>
  <conditionalFormatting sqref="K61:K63">
    <cfRule type="cellIs" dxfId="951" priority="762" operator="equal">
      <formula>"NO VAR"</formula>
    </cfRule>
  </conditionalFormatting>
  <conditionalFormatting sqref="K52">
    <cfRule type="cellIs" dxfId="950" priority="837" operator="equal">
      <formula>"NO VAR"</formula>
    </cfRule>
  </conditionalFormatting>
  <conditionalFormatting sqref="K52">
    <cfRule type="cellIs" dxfId="949" priority="836" operator="equal">
      <formula>"HIDE-NO VAR"</formula>
    </cfRule>
  </conditionalFormatting>
  <conditionalFormatting sqref="K52">
    <cfRule type="cellIs" dxfId="948" priority="835" operator="equal">
      <formula>"NO VAR"</formula>
    </cfRule>
  </conditionalFormatting>
  <conditionalFormatting sqref="K52">
    <cfRule type="cellIs" dxfId="947" priority="834" operator="equal">
      <formula>"NO VAR"</formula>
    </cfRule>
  </conditionalFormatting>
  <conditionalFormatting sqref="J65">
    <cfRule type="cellIs" dxfId="946" priority="755" operator="equal">
      <formula>"NO VAR"</formula>
    </cfRule>
  </conditionalFormatting>
  <conditionalFormatting sqref="J65">
    <cfRule type="cellIs" dxfId="945" priority="754" operator="equal">
      <formula>"HIDE-NO VAR"</formula>
    </cfRule>
  </conditionalFormatting>
  <conditionalFormatting sqref="J61:J63">
    <cfRule type="cellIs" dxfId="944" priority="827" operator="equal">
      <formula>"HIDE-NO VAR"</formula>
    </cfRule>
  </conditionalFormatting>
  <conditionalFormatting sqref="J61:J63">
    <cfRule type="cellIs" dxfId="943" priority="826" operator="equal">
      <formula>"HIDE-NO VAR"</formula>
    </cfRule>
  </conditionalFormatting>
  <conditionalFormatting sqref="J61:J63">
    <cfRule type="cellIs" dxfId="942" priority="825" operator="equal">
      <formula>"NO VAR"</formula>
    </cfRule>
  </conditionalFormatting>
  <conditionalFormatting sqref="J61:J63">
    <cfRule type="cellIs" dxfId="941" priority="824" operator="equal">
      <formula>"HIDE-NO VAR"</formula>
    </cfRule>
  </conditionalFormatting>
  <conditionalFormatting sqref="J61:J63">
    <cfRule type="cellIs" dxfId="940" priority="823" operator="equal">
      <formula>"NO VAR"</formula>
    </cfRule>
  </conditionalFormatting>
  <conditionalFormatting sqref="J61:J63">
    <cfRule type="cellIs" dxfId="939" priority="822" operator="equal">
      <formula>"HIDE-NO VAR"</formula>
    </cfRule>
  </conditionalFormatting>
  <conditionalFormatting sqref="J61:J63">
    <cfRule type="cellIs" dxfId="938" priority="821" operator="equal">
      <formula>"NO VAR"</formula>
    </cfRule>
  </conditionalFormatting>
  <conditionalFormatting sqref="J61:J63">
    <cfRule type="cellIs" dxfId="937" priority="820" operator="equal">
      <formula>"NO VAR"</formula>
    </cfRule>
  </conditionalFormatting>
  <conditionalFormatting sqref="K50">
    <cfRule type="cellIs" dxfId="936" priority="3085" operator="equal">
      <formula>"NO VAR"</formula>
    </cfRule>
  </conditionalFormatting>
  <conditionalFormatting sqref="J61:J63">
    <cfRule type="cellIs" dxfId="935" priority="819" operator="equal">
      <formula>"HIDE-NO VAR"</formula>
    </cfRule>
  </conditionalFormatting>
  <conditionalFormatting sqref="J61:J63">
    <cfRule type="cellIs" dxfId="934" priority="818" operator="equal">
      <formula>"NO VAR"</formula>
    </cfRule>
  </conditionalFormatting>
  <conditionalFormatting sqref="J61:J63">
    <cfRule type="cellIs" dxfId="933" priority="817" operator="equal">
      <formula>"NO VAR"</formula>
    </cfRule>
  </conditionalFormatting>
  <conditionalFormatting sqref="J61:J63">
    <cfRule type="cellIs" dxfId="932" priority="816" operator="equal">
      <formula>"HIDE-NO VAR"</formula>
    </cfRule>
  </conditionalFormatting>
  <conditionalFormatting sqref="J61:J63">
    <cfRule type="cellIs" dxfId="931" priority="815" operator="equal">
      <formula>"NO VAR"</formula>
    </cfRule>
  </conditionalFormatting>
  <conditionalFormatting sqref="J61:J63">
    <cfRule type="cellIs" dxfId="930" priority="814" operator="equal">
      <formula>"NO VAR"</formula>
    </cfRule>
  </conditionalFormatting>
  <conditionalFormatting sqref="J61:J63">
    <cfRule type="cellIs" dxfId="929" priority="813" operator="equal">
      <formula>"HIDE-NO VAR"</formula>
    </cfRule>
  </conditionalFormatting>
  <conditionalFormatting sqref="J61:J63">
    <cfRule type="cellIs" dxfId="928" priority="812" operator="equal">
      <formula>"NO VAR"</formula>
    </cfRule>
  </conditionalFormatting>
  <conditionalFormatting sqref="J61:J63">
    <cfRule type="cellIs" dxfId="927" priority="811" operator="equal">
      <formula>"NO VAR"</formula>
    </cfRule>
  </conditionalFormatting>
  <conditionalFormatting sqref="J61:J63">
    <cfRule type="cellIs" dxfId="926" priority="810" operator="equal">
      <formula>"HIDE-NO VAR"</formula>
    </cfRule>
  </conditionalFormatting>
  <conditionalFormatting sqref="J61:J63">
    <cfRule type="cellIs" dxfId="925" priority="809" operator="equal">
      <formula>"NO VAR"</formula>
    </cfRule>
  </conditionalFormatting>
  <conditionalFormatting sqref="J61:J63">
    <cfRule type="cellIs" dxfId="924" priority="808" operator="equal">
      <formula>"NO VAR"</formula>
    </cfRule>
  </conditionalFormatting>
  <conditionalFormatting sqref="J61:J63">
    <cfRule type="cellIs" dxfId="923" priority="807" operator="equal">
      <formula>"HIDE-NO VAR"</formula>
    </cfRule>
  </conditionalFormatting>
  <conditionalFormatting sqref="J61:J63">
    <cfRule type="cellIs" dxfId="922" priority="805" operator="equal">
      <formula>"NO VAR"</formula>
    </cfRule>
  </conditionalFormatting>
  <conditionalFormatting sqref="J61:J63">
    <cfRule type="cellIs" dxfId="921" priority="804" operator="equal">
      <formula>"HIDE-NO VAR"</formula>
    </cfRule>
  </conditionalFormatting>
  <conditionalFormatting sqref="J61:J63">
    <cfRule type="cellIs" dxfId="920" priority="803" operator="equal">
      <formula>"NO VAR"</formula>
    </cfRule>
  </conditionalFormatting>
  <conditionalFormatting sqref="J65">
    <cfRule type="cellIs" dxfId="919" priority="726" operator="equal">
      <formula>"HIDE-NO VAR"</formula>
    </cfRule>
  </conditionalFormatting>
  <conditionalFormatting sqref="J65">
    <cfRule type="cellIs" dxfId="918" priority="725" operator="equal">
      <formula>"NO VAR"</formula>
    </cfRule>
  </conditionalFormatting>
  <conditionalFormatting sqref="J61:J63">
    <cfRule type="cellIs" dxfId="917" priority="800" operator="equal">
      <formula>"NO VAR"</formula>
    </cfRule>
  </conditionalFormatting>
  <conditionalFormatting sqref="K65">
    <cfRule type="cellIs" dxfId="916" priority="720" operator="equal">
      <formula>"HIDE-NO VAR"</formula>
    </cfRule>
  </conditionalFormatting>
  <conditionalFormatting sqref="J51">
    <cfRule type="cellIs" dxfId="915" priority="870" operator="equal">
      <formula>"HIDE-NO VAR"</formula>
    </cfRule>
  </conditionalFormatting>
  <conditionalFormatting sqref="K65">
    <cfRule type="cellIs" dxfId="914" priority="717" operator="equal">
      <formula>"HIDE-NO VAR"</formula>
    </cfRule>
  </conditionalFormatting>
  <conditionalFormatting sqref="J51">
    <cfRule type="cellIs" dxfId="913" priority="868" operator="equal">
      <formula>"NO VAR"</formula>
    </cfRule>
  </conditionalFormatting>
  <conditionalFormatting sqref="J51">
    <cfRule type="cellIs" dxfId="912" priority="867" operator="equal">
      <formula>"HIDE-NO VAR"</formula>
    </cfRule>
  </conditionalFormatting>
  <conditionalFormatting sqref="J51">
    <cfRule type="cellIs" dxfId="911" priority="866" operator="equal">
      <formula>"NO VAR"</formula>
    </cfRule>
  </conditionalFormatting>
  <conditionalFormatting sqref="K61:K63">
    <cfRule type="cellIs" dxfId="910" priority="788" operator="equal">
      <formula>"NO VAR"</formula>
    </cfRule>
  </conditionalFormatting>
  <conditionalFormatting sqref="J51">
    <cfRule type="cellIs" dxfId="909" priority="863" operator="equal">
      <formula>"NO VAR"</formula>
    </cfRule>
  </conditionalFormatting>
  <conditionalFormatting sqref="K61:K63">
    <cfRule type="cellIs" dxfId="908" priority="785" operator="equal">
      <formula>"NO VAR"</formula>
    </cfRule>
  </conditionalFormatting>
  <conditionalFormatting sqref="K65">
    <cfRule type="cellIs" dxfId="907" priority="708" operator="equal">
      <formula>"NO VAR"</formula>
    </cfRule>
  </conditionalFormatting>
  <conditionalFormatting sqref="K61:K63">
    <cfRule type="cellIs" dxfId="906" priority="782" operator="equal">
      <formula>"NO VAR"</formula>
    </cfRule>
  </conditionalFormatting>
  <conditionalFormatting sqref="J52">
    <cfRule type="cellIs" dxfId="905" priority="857" operator="equal">
      <formula>"NO VAR"</formula>
    </cfRule>
  </conditionalFormatting>
  <conditionalFormatting sqref="J52">
    <cfRule type="cellIs" dxfId="904" priority="856" operator="equal">
      <formula>"HIDE-NO VAR"</formula>
    </cfRule>
  </conditionalFormatting>
  <conditionalFormatting sqref="J52">
    <cfRule type="cellIs" dxfId="903" priority="855" operator="equal">
      <formula>"NO VAR"</formula>
    </cfRule>
  </conditionalFormatting>
  <conditionalFormatting sqref="J52">
    <cfRule type="cellIs" dxfId="902" priority="854" operator="equal">
      <formula>"NO VAR"</formula>
    </cfRule>
  </conditionalFormatting>
  <conditionalFormatting sqref="K52">
    <cfRule type="cellIs" dxfId="901" priority="853" operator="equal">
      <formula>"HIDE-NO VAR"</formula>
    </cfRule>
  </conditionalFormatting>
  <conditionalFormatting sqref="K52">
    <cfRule type="cellIs" dxfId="900" priority="852" operator="equal">
      <formula>"NO VAR"</formula>
    </cfRule>
  </conditionalFormatting>
  <conditionalFormatting sqref="K52">
    <cfRule type="cellIs" dxfId="899" priority="851" operator="equal">
      <formula>"NO VAR"</formula>
    </cfRule>
  </conditionalFormatting>
  <conditionalFormatting sqref="K51">
    <cfRule type="cellIs" dxfId="898" priority="850" operator="equal">
      <formula>"HIDE-NO VAR"</formula>
    </cfRule>
  </conditionalFormatting>
  <conditionalFormatting sqref="K51">
    <cfRule type="cellIs" dxfId="897" priority="849" operator="equal">
      <formula>"NO VAR"</formula>
    </cfRule>
  </conditionalFormatting>
  <conditionalFormatting sqref="K51">
    <cfRule type="cellIs" dxfId="896" priority="848" operator="equal">
      <formula>"NO VAR"</formula>
    </cfRule>
  </conditionalFormatting>
  <conditionalFormatting sqref="K51">
    <cfRule type="cellIs" dxfId="895" priority="847" operator="equal">
      <formula>"HIDE-NO VAR"</formula>
    </cfRule>
  </conditionalFormatting>
  <conditionalFormatting sqref="K51">
    <cfRule type="cellIs" dxfId="894" priority="846" operator="equal">
      <formula>"NO VAR"</formula>
    </cfRule>
  </conditionalFormatting>
  <conditionalFormatting sqref="K51">
    <cfRule type="cellIs" dxfId="893" priority="845" operator="equal">
      <formula>"NO VAR"</formula>
    </cfRule>
  </conditionalFormatting>
  <conditionalFormatting sqref="K51">
    <cfRule type="cellIs" dxfId="892" priority="844" operator="equal">
      <formula>"HIDE-NO VAR"</formula>
    </cfRule>
  </conditionalFormatting>
  <conditionalFormatting sqref="K51">
    <cfRule type="cellIs" dxfId="891" priority="843" operator="equal">
      <formula>"NO VAR"</formula>
    </cfRule>
  </conditionalFormatting>
  <conditionalFormatting sqref="K51">
    <cfRule type="cellIs" dxfId="890" priority="842" operator="equal">
      <formula>"NO VAR"</formula>
    </cfRule>
  </conditionalFormatting>
  <conditionalFormatting sqref="K61:K63">
    <cfRule type="cellIs" dxfId="889" priority="765" operator="equal">
      <formula>"NO VAR"</formula>
    </cfRule>
  </conditionalFormatting>
  <conditionalFormatting sqref="K52">
    <cfRule type="cellIs" dxfId="888" priority="840" operator="equal">
      <formula>"HIDE-NO VAR"</formula>
    </cfRule>
  </conditionalFormatting>
  <conditionalFormatting sqref="K52">
    <cfRule type="cellIs" dxfId="887" priority="838" operator="equal">
      <formula>"HIDE-NO VAR"</formula>
    </cfRule>
  </conditionalFormatting>
  <conditionalFormatting sqref="K65">
    <cfRule type="cellIs" dxfId="886" priority="685" operator="equal">
      <formula>"HIDE-NO VAR"</formula>
    </cfRule>
  </conditionalFormatting>
  <conditionalFormatting sqref="K65">
    <cfRule type="cellIs" dxfId="885" priority="684" operator="equal">
      <formula>"NO VAR"</formula>
    </cfRule>
  </conditionalFormatting>
  <conditionalFormatting sqref="K61:K63">
    <cfRule type="cellIs" dxfId="884" priority="758" operator="equal">
      <formula>"NO VAR"</formula>
    </cfRule>
  </conditionalFormatting>
  <conditionalFormatting sqref="J66:J68">
    <cfRule type="cellIs" dxfId="883" priority="680" operator="equal">
      <formula>"NO VAR"</formula>
    </cfRule>
  </conditionalFormatting>
  <conditionalFormatting sqref="J65">
    <cfRule type="cellIs" dxfId="882" priority="751" operator="equal">
      <formula>"HIDE-NO VAR"</formula>
    </cfRule>
  </conditionalFormatting>
  <conditionalFormatting sqref="J65">
    <cfRule type="cellIs" dxfId="881" priority="750" operator="equal">
      <formula>"NO VAR"</formula>
    </cfRule>
  </conditionalFormatting>
  <conditionalFormatting sqref="J65">
    <cfRule type="cellIs" dxfId="880" priority="746" operator="equal">
      <formula>"NO VAR"</formula>
    </cfRule>
  </conditionalFormatting>
  <conditionalFormatting sqref="J66:J68">
    <cfRule type="cellIs" dxfId="879" priority="669" operator="equal">
      <formula>"HIDE-NO VAR"</formula>
    </cfRule>
  </conditionalFormatting>
  <conditionalFormatting sqref="J65">
    <cfRule type="cellIs" dxfId="878" priority="743" operator="equal">
      <formula>"NO VAR"</formula>
    </cfRule>
  </conditionalFormatting>
  <conditionalFormatting sqref="J66:J68">
    <cfRule type="cellIs" dxfId="877" priority="666" operator="equal">
      <formula>"HIDE-NO VAR"</formula>
    </cfRule>
  </conditionalFormatting>
  <conditionalFormatting sqref="J65">
    <cfRule type="cellIs" dxfId="876" priority="740" operator="equal">
      <formula>"NO VAR"</formula>
    </cfRule>
  </conditionalFormatting>
  <conditionalFormatting sqref="J66:J68">
    <cfRule type="cellIs" dxfId="875" priority="663" operator="equal">
      <formula>"HIDE-NO VAR"</formula>
    </cfRule>
  </conditionalFormatting>
  <conditionalFormatting sqref="J65">
    <cfRule type="cellIs" dxfId="874" priority="737" operator="equal">
      <formula>"NO VAR"</formula>
    </cfRule>
  </conditionalFormatting>
  <conditionalFormatting sqref="J66:J68">
    <cfRule type="cellIs" dxfId="873" priority="660" operator="equal">
      <formula>"HIDE-NO VAR"</formula>
    </cfRule>
  </conditionalFormatting>
  <conditionalFormatting sqref="J65">
    <cfRule type="cellIs" dxfId="872" priority="734" operator="equal">
      <formula>"NO VAR"</formula>
    </cfRule>
  </conditionalFormatting>
  <conditionalFormatting sqref="J66:J68">
    <cfRule type="cellIs" dxfId="871" priority="657" operator="equal">
      <formula>"HIDE-NO VAR"</formula>
    </cfRule>
  </conditionalFormatting>
  <conditionalFormatting sqref="J65">
    <cfRule type="cellIs" dxfId="870" priority="731" operator="equal">
      <formula>"NO VAR"</formula>
    </cfRule>
  </conditionalFormatting>
  <conditionalFormatting sqref="J66:J68">
    <cfRule type="cellIs" dxfId="869" priority="654" operator="equal">
      <formula>"HIDE-NO VAR"</formula>
    </cfRule>
  </conditionalFormatting>
  <conditionalFormatting sqref="J65">
    <cfRule type="cellIs" dxfId="868" priority="728" operator="equal">
      <formula>"NO VAR"</formula>
    </cfRule>
  </conditionalFormatting>
  <conditionalFormatting sqref="J66:J68">
    <cfRule type="cellIs" dxfId="867" priority="651" operator="equal">
      <formula>"HIDE-NO VAR"</formula>
    </cfRule>
  </conditionalFormatting>
  <conditionalFormatting sqref="J61:J63">
    <cfRule type="cellIs" dxfId="866" priority="802" operator="equal">
      <formula>"NO VAR"</formula>
    </cfRule>
  </conditionalFormatting>
  <conditionalFormatting sqref="K61:K63">
    <cfRule type="cellIs" dxfId="865" priority="798" operator="equal">
      <formula>"NO VAR"</formula>
    </cfRule>
  </conditionalFormatting>
  <conditionalFormatting sqref="K61:K63">
    <cfRule type="cellIs" dxfId="864" priority="797" operator="equal">
      <formula>"HIDE-NO VAR"</formula>
    </cfRule>
  </conditionalFormatting>
  <conditionalFormatting sqref="K61:K63">
    <cfRule type="cellIs" dxfId="863" priority="796" operator="equal">
      <formula>"ERROR "</formula>
    </cfRule>
  </conditionalFormatting>
  <conditionalFormatting sqref="K61:K63">
    <cfRule type="cellIs" dxfId="862" priority="795" operator="equal">
      <formula>"HIDE-NO VAR"</formula>
    </cfRule>
  </conditionalFormatting>
  <conditionalFormatting sqref="K61:K63">
    <cfRule type="cellIs" dxfId="861" priority="794" operator="equal">
      <formula>"HIDE-NO VAR"</formula>
    </cfRule>
  </conditionalFormatting>
  <conditionalFormatting sqref="K61:K63">
    <cfRule type="cellIs" dxfId="860" priority="793" operator="equal">
      <formula>"NO VAR"</formula>
    </cfRule>
  </conditionalFormatting>
  <conditionalFormatting sqref="K61:K63">
    <cfRule type="cellIs" dxfId="859" priority="792" operator="equal">
      <formula>"HIDE-NO VAR"</formula>
    </cfRule>
  </conditionalFormatting>
  <conditionalFormatting sqref="K61:K63">
    <cfRule type="cellIs" dxfId="858" priority="791" operator="equal">
      <formula>"NO VAR"</formula>
    </cfRule>
  </conditionalFormatting>
  <conditionalFormatting sqref="K61:K63">
    <cfRule type="cellIs" dxfId="857" priority="790" operator="equal">
      <formula>"HIDE-NO VAR"</formula>
    </cfRule>
  </conditionalFormatting>
  <conditionalFormatting sqref="K61:K63">
    <cfRule type="cellIs" dxfId="856" priority="789" operator="equal">
      <formula>"NO VAR"</formula>
    </cfRule>
  </conditionalFormatting>
  <conditionalFormatting sqref="K61:K63">
    <cfRule type="cellIs" dxfId="855" priority="787" operator="equal">
      <formula>"HIDE-NO VAR"</formula>
    </cfRule>
  </conditionalFormatting>
  <conditionalFormatting sqref="K61:K63">
    <cfRule type="cellIs" dxfId="854" priority="786" operator="equal">
      <formula>"NO VAR"</formula>
    </cfRule>
  </conditionalFormatting>
  <conditionalFormatting sqref="K61:K63">
    <cfRule type="cellIs" dxfId="853" priority="784" operator="equal">
      <formula>"HIDE-NO VAR"</formula>
    </cfRule>
  </conditionalFormatting>
  <conditionalFormatting sqref="K61:K63">
    <cfRule type="cellIs" dxfId="852" priority="783" operator="equal">
      <formula>"NO VAR"</formula>
    </cfRule>
  </conditionalFormatting>
  <conditionalFormatting sqref="K61:K63">
    <cfRule type="cellIs" dxfId="851" priority="781" operator="equal">
      <formula>"HIDE-NO VAR"</formula>
    </cfRule>
  </conditionalFormatting>
  <conditionalFormatting sqref="K61:K63">
    <cfRule type="cellIs" dxfId="850" priority="780" operator="equal">
      <formula>"NO VAR"</formula>
    </cfRule>
  </conditionalFormatting>
  <conditionalFormatting sqref="K61:K63">
    <cfRule type="cellIs" dxfId="849" priority="779" operator="equal">
      <formula>"NO VAR"</formula>
    </cfRule>
  </conditionalFormatting>
  <conditionalFormatting sqref="K61:K63">
    <cfRule type="cellIs" dxfId="848" priority="778" operator="equal">
      <formula>"HIDE-NO VAR"</formula>
    </cfRule>
  </conditionalFormatting>
  <conditionalFormatting sqref="K61:K63">
    <cfRule type="cellIs" dxfId="847" priority="777" operator="equal">
      <formula>"NO VAR"</formula>
    </cfRule>
  </conditionalFormatting>
  <conditionalFormatting sqref="K61:K63">
    <cfRule type="cellIs" dxfId="846" priority="776" operator="equal">
      <formula>"NO VAR"</formula>
    </cfRule>
  </conditionalFormatting>
  <conditionalFormatting sqref="K61:K63">
    <cfRule type="cellIs" dxfId="845" priority="775" operator="equal">
      <formula>"HIDE-NO VAR"</formula>
    </cfRule>
  </conditionalFormatting>
  <conditionalFormatting sqref="K61:K63">
    <cfRule type="cellIs" dxfId="844" priority="774" operator="equal">
      <formula>"NO VAR"</formula>
    </cfRule>
  </conditionalFormatting>
  <conditionalFormatting sqref="K61:K63">
    <cfRule type="cellIs" dxfId="843" priority="773" operator="equal">
      <formula>"NO VAR"</formula>
    </cfRule>
  </conditionalFormatting>
  <conditionalFormatting sqref="K61:K63">
    <cfRule type="cellIs" dxfId="842" priority="772" operator="equal">
      <formula>"HIDE-NO VAR"</formula>
    </cfRule>
  </conditionalFormatting>
  <conditionalFormatting sqref="K61:K63">
    <cfRule type="cellIs" dxfId="841" priority="771" operator="equal">
      <formula>"NO VAR"</formula>
    </cfRule>
  </conditionalFormatting>
  <conditionalFormatting sqref="K61:K63">
    <cfRule type="cellIs" dxfId="840" priority="770" operator="equal">
      <formula>"NO VAR"</formula>
    </cfRule>
  </conditionalFormatting>
  <conditionalFormatting sqref="K61:K63">
    <cfRule type="cellIs" dxfId="839" priority="769" operator="equal">
      <formula>"HIDE-NO VAR"</formula>
    </cfRule>
  </conditionalFormatting>
  <conditionalFormatting sqref="K61:K63">
    <cfRule type="cellIs" dxfId="838" priority="768" operator="equal">
      <formula>"NO VAR"</formula>
    </cfRule>
  </conditionalFormatting>
  <conditionalFormatting sqref="K61:K63">
    <cfRule type="cellIs" dxfId="837" priority="767" operator="equal">
      <formula>"NO VAR"</formula>
    </cfRule>
  </conditionalFormatting>
  <conditionalFormatting sqref="K65">
    <cfRule type="cellIs" dxfId="836" priority="689" operator="equal">
      <formula>"NO VAR"</formula>
    </cfRule>
  </conditionalFormatting>
  <conditionalFormatting sqref="K65">
    <cfRule type="cellIs" dxfId="835" priority="688" operator="equal">
      <formula>"HIDE-NO VAR"</formula>
    </cfRule>
  </conditionalFormatting>
  <conditionalFormatting sqref="K66:K68">
    <cfRule type="cellIs" dxfId="834" priority="610" operator="equal">
      <formula>"HIDE-NO VAR"</formula>
    </cfRule>
  </conditionalFormatting>
  <conditionalFormatting sqref="J66:J68">
    <cfRule type="cellIs" dxfId="833" priority="673" operator="equal">
      <formula>"NO VAR"</formula>
    </cfRule>
  </conditionalFormatting>
  <conditionalFormatting sqref="J66:J68">
    <cfRule type="cellIs" dxfId="832" priority="672" operator="equal">
      <formula>"HIDE-NO VAR"</formula>
    </cfRule>
  </conditionalFormatting>
  <conditionalFormatting sqref="J66:J68">
    <cfRule type="cellIs" dxfId="831" priority="671" operator="equal">
      <formula>"NO VAR"</formula>
    </cfRule>
  </conditionalFormatting>
  <conditionalFormatting sqref="J66:J68">
    <cfRule type="cellIs" dxfId="830" priority="670" operator="equal">
      <formula>"NO VAR"</formula>
    </cfRule>
  </conditionalFormatting>
  <conditionalFormatting sqref="J66:J68">
    <cfRule type="cellIs" dxfId="829" priority="668" operator="equal">
      <formula>"NO VAR"</formula>
    </cfRule>
  </conditionalFormatting>
  <conditionalFormatting sqref="J66:J68">
    <cfRule type="cellIs" dxfId="828" priority="667" operator="equal">
      <formula>"NO VAR"</formula>
    </cfRule>
  </conditionalFormatting>
  <conditionalFormatting sqref="J66:J68">
    <cfRule type="cellIs" dxfId="827" priority="665" operator="equal">
      <formula>"NO VAR"</formula>
    </cfRule>
  </conditionalFormatting>
  <conditionalFormatting sqref="J66:J68">
    <cfRule type="cellIs" dxfId="826" priority="664" operator="equal">
      <formula>"NO VAR"</formula>
    </cfRule>
  </conditionalFormatting>
  <conditionalFormatting sqref="J66:J68">
    <cfRule type="cellIs" dxfId="825" priority="662" operator="equal">
      <formula>"NO VAR"</formula>
    </cfRule>
  </conditionalFormatting>
  <conditionalFormatting sqref="J66:J68">
    <cfRule type="cellIs" dxfId="824" priority="661" operator="equal">
      <formula>"NO VAR"</formula>
    </cfRule>
  </conditionalFormatting>
  <conditionalFormatting sqref="J66:J68">
    <cfRule type="cellIs" dxfId="823" priority="659" operator="equal">
      <formula>"NO VAR"</formula>
    </cfRule>
  </conditionalFormatting>
  <conditionalFormatting sqref="J66:J68">
    <cfRule type="cellIs" dxfId="822" priority="658" operator="equal">
      <formula>"NO VAR"</formula>
    </cfRule>
  </conditionalFormatting>
  <conditionalFormatting sqref="J65">
    <cfRule type="cellIs" dxfId="821" priority="733" operator="equal">
      <formula>"NO VAR"</formula>
    </cfRule>
  </conditionalFormatting>
  <conditionalFormatting sqref="J65">
    <cfRule type="cellIs" dxfId="820" priority="732" operator="equal">
      <formula>"HIDE-NO VAR"</formula>
    </cfRule>
  </conditionalFormatting>
  <conditionalFormatting sqref="J65">
    <cfRule type="cellIs" dxfId="819" priority="729" operator="equal">
      <formula>"HIDE-NO VAR"</formula>
    </cfRule>
  </conditionalFormatting>
  <conditionalFormatting sqref="J66:J68">
    <cfRule type="cellIs" dxfId="818" priority="652" operator="equal">
      <formula>"NO VAR"</formula>
    </cfRule>
  </conditionalFormatting>
  <conditionalFormatting sqref="J66:J68">
    <cfRule type="cellIs" dxfId="817" priority="650" operator="equal">
      <formula>"NO VAR"</formula>
    </cfRule>
  </conditionalFormatting>
  <conditionalFormatting sqref="J65">
    <cfRule type="cellIs" dxfId="816" priority="724" operator="equal">
      <formula>"NO VAR"</formula>
    </cfRule>
  </conditionalFormatting>
  <conditionalFormatting sqref="K65">
    <cfRule type="cellIs" dxfId="815" priority="723" operator="equal">
      <formula>"NO VAR"</formula>
    </cfRule>
  </conditionalFormatting>
  <conditionalFormatting sqref="K65">
    <cfRule type="cellIs" dxfId="814" priority="722" operator="equal">
      <formula>"HIDE-NO VAR"</formula>
    </cfRule>
  </conditionalFormatting>
  <conditionalFormatting sqref="K65">
    <cfRule type="cellIs" dxfId="813" priority="719" operator="equal">
      <formula>"HIDE-NO VAR"</formula>
    </cfRule>
  </conditionalFormatting>
  <conditionalFormatting sqref="K65">
    <cfRule type="cellIs" dxfId="812" priority="718" operator="equal">
      <formula>"NO VAR"</formula>
    </cfRule>
  </conditionalFormatting>
  <conditionalFormatting sqref="K66:K68">
    <cfRule type="cellIs" dxfId="811" priority="641" operator="equal">
      <formula>"NO VAR"</formula>
    </cfRule>
  </conditionalFormatting>
  <conditionalFormatting sqref="K66:K68">
    <cfRule type="cellIs" dxfId="810" priority="640" operator="equal">
      <formula>"HIDE-NO VAR"</formula>
    </cfRule>
  </conditionalFormatting>
  <conditionalFormatting sqref="K66:K68">
    <cfRule type="cellIs" dxfId="809" priority="639" operator="equal">
      <formula>"NO VAR"</formula>
    </cfRule>
  </conditionalFormatting>
  <conditionalFormatting sqref="K65">
    <cfRule type="cellIs" dxfId="808" priority="714" operator="equal">
      <formula>"NO VAR"</formula>
    </cfRule>
  </conditionalFormatting>
  <conditionalFormatting sqref="K66:K68">
    <cfRule type="cellIs" dxfId="807" priority="637" operator="equal">
      <formula>"HIDE-NO VAR"</formula>
    </cfRule>
  </conditionalFormatting>
  <conditionalFormatting sqref="K66:K68">
    <cfRule type="cellIs" dxfId="806" priority="636" operator="equal">
      <formula>"NO VAR"</formula>
    </cfRule>
  </conditionalFormatting>
  <conditionalFormatting sqref="K65">
    <cfRule type="cellIs" dxfId="805" priority="711" operator="equal">
      <formula>"NO VAR"</formula>
    </cfRule>
  </conditionalFormatting>
  <conditionalFormatting sqref="K66:K68">
    <cfRule type="cellIs" dxfId="804" priority="634" operator="equal">
      <formula>"HIDE-NO VAR"</formula>
    </cfRule>
  </conditionalFormatting>
  <conditionalFormatting sqref="K66:K68">
    <cfRule type="cellIs" dxfId="803" priority="633" operator="equal">
      <formula>"NO VAR"</formula>
    </cfRule>
  </conditionalFormatting>
  <conditionalFormatting sqref="K66:K68">
    <cfRule type="cellIs" dxfId="802" priority="631" operator="equal">
      <formula>"HIDE-NO VAR"</formula>
    </cfRule>
  </conditionalFormatting>
  <conditionalFormatting sqref="K66:K68">
    <cfRule type="cellIs" dxfId="801" priority="630" operator="equal">
      <formula>"NO VAR"</formula>
    </cfRule>
  </conditionalFormatting>
  <conditionalFormatting sqref="K65">
    <cfRule type="cellIs" dxfId="800" priority="705" operator="equal">
      <formula>"NO VAR"</formula>
    </cfRule>
  </conditionalFormatting>
  <conditionalFormatting sqref="K66:K68">
    <cfRule type="cellIs" dxfId="799" priority="628" operator="equal">
      <formula>"HIDE-NO VAR"</formula>
    </cfRule>
  </conditionalFormatting>
  <conditionalFormatting sqref="K66:K68">
    <cfRule type="cellIs" dxfId="798" priority="627" operator="equal">
      <formula>"NO VAR"</formula>
    </cfRule>
  </conditionalFormatting>
  <conditionalFormatting sqref="K65">
    <cfRule type="cellIs" dxfId="797" priority="702" operator="equal">
      <formula>"NO VAR"</formula>
    </cfRule>
  </conditionalFormatting>
  <conditionalFormatting sqref="K66:K68">
    <cfRule type="cellIs" dxfId="796" priority="625" operator="equal">
      <formula>"HIDE-NO VAR"</formula>
    </cfRule>
  </conditionalFormatting>
  <conditionalFormatting sqref="K66:K68">
    <cfRule type="cellIs" dxfId="795" priority="624" operator="equal">
      <formula>"NO VAR"</formula>
    </cfRule>
  </conditionalFormatting>
  <conditionalFormatting sqref="K65">
    <cfRule type="cellIs" dxfId="794" priority="699" operator="equal">
      <formula>"NO VAR"</formula>
    </cfRule>
  </conditionalFormatting>
  <conditionalFormatting sqref="K66:K68">
    <cfRule type="cellIs" dxfId="793" priority="622" operator="equal">
      <formula>"HIDE-NO VAR"</formula>
    </cfRule>
  </conditionalFormatting>
  <conditionalFormatting sqref="K66:K68">
    <cfRule type="cellIs" dxfId="792" priority="621" operator="equal">
      <formula>"NO VAR"</formula>
    </cfRule>
  </conditionalFormatting>
  <conditionalFormatting sqref="K65">
    <cfRule type="cellIs" dxfId="791" priority="696" operator="equal">
      <formula>"NO VAR"</formula>
    </cfRule>
  </conditionalFormatting>
  <conditionalFormatting sqref="K66:K68">
    <cfRule type="cellIs" dxfId="790" priority="619" operator="equal">
      <formula>"HIDE-NO VAR"</formula>
    </cfRule>
  </conditionalFormatting>
  <conditionalFormatting sqref="K66:K68">
    <cfRule type="cellIs" dxfId="789" priority="618" operator="equal">
      <formula>"NO VAR"</formula>
    </cfRule>
  </conditionalFormatting>
  <conditionalFormatting sqref="K65">
    <cfRule type="cellIs" dxfId="788" priority="693" operator="equal">
      <formula>"NO VAR"</formula>
    </cfRule>
  </conditionalFormatting>
  <conditionalFormatting sqref="K66:K68">
    <cfRule type="cellIs" dxfId="787" priority="608" operator="equal">
      <formula>"NO VAR"</formula>
    </cfRule>
  </conditionalFormatting>
  <conditionalFormatting sqref="J69:J77">
    <cfRule type="cellIs" dxfId="786" priority="604" operator="equal">
      <formula>"NO VAR"</formula>
    </cfRule>
  </conditionalFormatting>
  <conditionalFormatting sqref="J78">
    <cfRule type="cellIs" dxfId="785" priority="527" operator="equal">
      <formula>"NO VAR"</formula>
    </cfRule>
  </conditionalFormatting>
  <conditionalFormatting sqref="J78">
    <cfRule type="cellIs" dxfId="784" priority="526" operator="equal">
      <formula>"HIDE-NO VAR"</formula>
    </cfRule>
  </conditionalFormatting>
  <conditionalFormatting sqref="J78">
    <cfRule type="cellIs" dxfId="783" priority="523" operator="equal">
      <formula>"HIDE-NO VAR"</formula>
    </cfRule>
  </conditionalFormatting>
  <conditionalFormatting sqref="J78">
    <cfRule type="cellIs" dxfId="782" priority="522" operator="equal">
      <formula>"NO VAR"</formula>
    </cfRule>
  </conditionalFormatting>
  <conditionalFormatting sqref="J69:J77">
    <cfRule type="cellIs" dxfId="781" priority="597" operator="equal">
      <formula>"NO VAR"</formula>
    </cfRule>
  </conditionalFormatting>
  <conditionalFormatting sqref="J69:J77">
    <cfRule type="cellIs" dxfId="780" priority="596" operator="equal">
      <formula>"HIDE-NO VAR"</formula>
    </cfRule>
  </conditionalFormatting>
  <conditionalFormatting sqref="J69:J77">
    <cfRule type="cellIs" dxfId="779" priority="595" operator="equal">
      <formula>"NO VAR"</formula>
    </cfRule>
  </conditionalFormatting>
  <conditionalFormatting sqref="J69:J77">
    <cfRule type="cellIs" dxfId="778" priority="593" operator="equal">
      <formula>"HIDE-NO VAR"</formula>
    </cfRule>
  </conditionalFormatting>
  <conditionalFormatting sqref="J69:J77">
    <cfRule type="cellIs" dxfId="777" priority="592" operator="equal">
      <formula>"NO VAR"</formula>
    </cfRule>
  </conditionalFormatting>
  <conditionalFormatting sqref="J69:J77">
    <cfRule type="cellIs" dxfId="776" priority="590" operator="equal">
      <formula>"HIDE-NO VAR"</formula>
    </cfRule>
  </conditionalFormatting>
  <conditionalFormatting sqref="J69:J77">
    <cfRule type="cellIs" dxfId="775" priority="589" operator="equal">
      <formula>"NO VAR"</formula>
    </cfRule>
  </conditionalFormatting>
  <conditionalFormatting sqref="J69:J77">
    <cfRule type="cellIs" dxfId="774" priority="587" operator="equal">
      <formula>"HIDE-NO VAR"</formula>
    </cfRule>
  </conditionalFormatting>
  <conditionalFormatting sqref="J69:J77">
    <cfRule type="cellIs" dxfId="773" priority="586" operator="equal">
      <formula>"NO VAR"</formula>
    </cfRule>
  </conditionalFormatting>
  <conditionalFormatting sqref="J69:J77">
    <cfRule type="cellIs" dxfId="772" priority="584" operator="equal">
      <formula>"HIDE-NO VAR"</formula>
    </cfRule>
  </conditionalFormatting>
  <conditionalFormatting sqref="J69:J77">
    <cfRule type="cellIs" dxfId="771" priority="583" operator="equal">
      <formula>"NO VAR"</formula>
    </cfRule>
  </conditionalFormatting>
  <conditionalFormatting sqref="J78">
    <cfRule type="cellIs" dxfId="770" priority="505" operator="equal">
      <formula>"NO VAR"</formula>
    </cfRule>
  </conditionalFormatting>
  <conditionalFormatting sqref="J78">
    <cfRule type="cellIs" dxfId="769" priority="504" operator="equal">
      <formula>"HIDE-NO VAR"</formula>
    </cfRule>
  </conditionalFormatting>
  <conditionalFormatting sqref="J69:J77">
    <cfRule type="cellIs" dxfId="768" priority="578" operator="equal">
      <formula>"HIDE-NO VAR"</formula>
    </cfRule>
  </conditionalFormatting>
  <conditionalFormatting sqref="J78">
    <cfRule type="cellIs" dxfId="767" priority="501" operator="equal">
      <formula>"HIDE-NO VAR"</formula>
    </cfRule>
  </conditionalFormatting>
  <conditionalFormatting sqref="J69:J77">
    <cfRule type="cellIs" dxfId="766" priority="575" operator="equal">
      <formula>"HIDE-NO VAR"</formula>
    </cfRule>
  </conditionalFormatting>
  <conditionalFormatting sqref="J69:J77">
    <cfRule type="cellIs" dxfId="765" priority="574" operator="equal">
      <formula>"NO VAR"</formula>
    </cfRule>
  </conditionalFormatting>
  <conditionalFormatting sqref="K66:K68">
    <cfRule type="cellIs" dxfId="764" priority="648" operator="equal">
      <formula>"NO VAR"</formula>
    </cfRule>
  </conditionalFormatting>
  <conditionalFormatting sqref="K78">
    <cfRule type="cellIs" dxfId="763" priority="495" operator="equal">
      <formula>"NO VAR"</formula>
    </cfRule>
  </conditionalFormatting>
  <conditionalFormatting sqref="K78">
    <cfRule type="cellIs" dxfId="762" priority="494" operator="equal">
      <formula>"HIDE-NO VAR"</formula>
    </cfRule>
  </conditionalFormatting>
  <conditionalFormatting sqref="K78">
    <cfRule type="cellIs" dxfId="761" priority="491" operator="equal">
      <formula>"HIDE-NO VAR"</formula>
    </cfRule>
  </conditionalFormatting>
  <conditionalFormatting sqref="K78">
    <cfRule type="cellIs" dxfId="760" priority="490" operator="equal">
      <formula>"NO VAR"</formula>
    </cfRule>
  </conditionalFormatting>
  <conditionalFormatting sqref="K69:K77">
    <cfRule type="cellIs" dxfId="759" priority="565" operator="equal">
      <formula>"NO VAR"</formula>
    </cfRule>
  </conditionalFormatting>
  <conditionalFormatting sqref="K69:K77">
    <cfRule type="cellIs" dxfId="758" priority="564" operator="equal">
      <formula>"HIDE-NO VAR"</formula>
    </cfRule>
  </conditionalFormatting>
  <conditionalFormatting sqref="K69:K77">
    <cfRule type="cellIs" dxfId="757" priority="563" operator="equal">
      <formula>"NO VAR"</formula>
    </cfRule>
  </conditionalFormatting>
  <conditionalFormatting sqref="K66:K68">
    <cfRule type="cellIs" dxfId="756" priority="638" operator="equal">
      <formula>"NO VAR"</formula>
    </cfRule>
  </conditionalFormatting>
  <conditionalFormatting sqref="K69:K77">
    <cfRule type="cellIs" dxfId="755" priority="561" operator="equal">
      <formula>"HIDE-NO VAR"</formula>
    </cfRule>
  </conditionalFormatting>
  <conditionalFormatting sqref="K69:K77">
    <cfRule type="cellIs" dxfId="754" priority="560" operator="equal">
      <formula>"NO VAR"</formula>
    </cfRule>
  </conditionalFormatting>
  <conditionalFormatting sqref="K66:K68">
    <cfRule type="cellIs" dxfId="753" priority="635" operator="equal">
      <formula>"NO VAR"</formula>
    </cfRule>
  </conditionalFormatting>
  <conditionalFormatting sqref="K69:K77">
    <cfRule type="cellIs" dxfId="752" priority="558" operator="equal">
      <formula>"HIDE-NO VAR"</formula>
    </cfRule>
  </conditionalFormatting>
  <conditionalFormatting sqref="K69:K77">
    <cfRule type="cellIs" dxfId="751" priority="557" operator="equal">
      <formula>"NO VAR"</formula>
    </cfRule>
  </conditionalFormatting>
  <conditionalFormatting sqref="K66:K68">
    <cfRule type="cellIs" dxfId="750" priority="632" operator="equal">
      <formula>"NO VAR"</formula>
    </cfRule>
  </conditionalFormatting>
  <conditionalFormatting sqref="K69:K77">
    <cfRule type="cellIs" dxfId="749" priority="555" operator="equal">
      <formula>"HIDE-NO VAR"</formula>
    </cfRule>
  </conditionalFormatting>
  <conditionalFormatting sqref="K69:K77">
    <cfRule type="cellIs" dxfId="748" priority="554" operator="equal">
      <formula>"NO VAR"</formula>
    </cfRule>
  </conditionalFormatting>
  <conditionalFormatting sqref="K66:K68">
    <cfRule type="cellIs" dxfId="747" priority="629" operator="equal">
      <formula>"NO VAR"</formula>
    </cfRule>
  </conditionalFormatting>
  <conditionalFormatting sqref="K69:K77">
    <cfRule type="cellIs" dxfId="746" priority="552" operator="equal">
      <formula>"HIDE-NO VAR"</formula>
    </cfRule>
  </conditionalFormatting>
  <conditionalFormatting sqref="K69:K77">
    <cfRule type="cellIs" dxfId="745" priority="551" operator="equal">
      <formula>"NO VAR"</formula>
    </cfRule>
  </conditionalFormatting>
  <conditionalFormatting sqref="K66:K68">
    <cfRule type="cellIs" dxfId="744" priority="626" operator="equal">
      <formula>"NO VAR"</formula>
    </cfRule>
  </conditionalFormatting>
  <conditionalFormatting sqref="K69:K77">
    <cfRule type="cellIs" dxfId="743" priority="549" operator="equal">
      <formula>"HIDE-NO VAR"</formula>
    </cfRule>
  </conditionalFormatting>
  <conditionalFormatting sqref="K69:K77">
    <cfRule type="cellIs" dxfId="742" priority="548" operator="equal">
      <formula>"NO VAR"</formula>
    </cfRule>
  </conditionalFormatting>
  <conditionalFormatting sqref="K66:K68">
    <cfRule type="cellIs" dxfId="741" priority="623" operator="equal">
      <formula>"NO VAR"</formula>
    </cfRule>
  </conditionalFormatting>
  <conditionalFormatting sqref="K69:K77">
    <cfRule type="cellIs" dxfId="740" priority="546" operator="equal">
      <formula>"HIDE-NO VAR"</formula>
    </cfRule>
  </conditionalFormatting>
  <conditionalFormatting sqref="K69:K77">
    <cfRule type="cellIs" dxfId="739" priority="545" operator="equal">
      <formula>"NO VAR"</formula>
    </cfRule>
  </conditionalFormatting>
  <conditionalFormatting sqref="K66:K68">
    <cfRule type="cellIs" dxfId="738" priority="620" operator="equal">
      <formula>"NO VAR"</formula>
    </cfRule>
  </conditionalFormatting>
  <conditionalFormatting sqref="K69:K77">
    <cfRule type="cellIs" dxfId="737" priority="543" operator="equal">
      <formula>"HIDE-NO VAR"</formula>
    </cfRule>
  </conditionalFormatting>
  <conditionalFormatting sqref="K69:K77">
    <cfRule type="cellIs" dxfId="736" priority="542" operator="equal">
      <formula>"NO VAR"</formula>
    </cfRule>
  </conditionalFormatting>
  <conditionalFormatting sqref="K66:K68">
    <cfRule type="cellIs" dxfId="735" priority="617" operator="equal">
      <formula>"NO VAR"</formula>
    </cfRule>
  </conditionalFormatting>
  <conditionalFormatting sqref="K66:K68">
    <cfRule type="cellIs" dxfId="734" priority="612" operator="equal">
      <formula>"NO VAR"</formula>
    </cfRule>
  </conditionalFormatting>
  <conditionalFormatting sqref="K78">
    <cfRule type="cellIs" dxfId="733" priority="457" operator="equal">
      <formula>"HIDE-NO VAR"</formula>
    </cfRule>
  </conditionalFormatting>
  <conditionalFormatting sqref="K78">
    <cfRule type="cellIs" dxfId="732" priority="455" operator="equal">
      <formula>"NO VAR"</formula>
    </cfRule>
  </conditionalFormatting>
  <conditionalFormatting sqref="J80">
    <cfRule type="cellIs" dxfId="731" priority="453" operator="equal">
      <formula>"NO VAR"</formula>
    </cfRule>
  </conditionalFormatting>
  <conditionalFormatting sqref="J80">
    <cfRule type="cellIs" dxfId="730" priority="452" operator="equal">
      <formula>"HIDE-NO VAR"</formula>
    </cfRule>
  </conditionalFormatting>
  <conditionalFormatting sqref="J69:J77">
    <cfRule type="cellIs" dxfId="729" priority="601" operator="equal">
      <formula>"HIDE-NO VAR"</formula>
    </cfRule>
  </conditionalFormatting>
  <conditionalFormatting sqref="J80">
    <cfRule type="cellIs" dxfId="728" priority="448" operator="equal">
      <formula>"NO VAR"</formula>
    </cfRule>
  </conditionalFormatting>
  <conditionalFormatting sqref="J69:J77">
    <cfRule type="cellIs" dxfId="727" priority="599" operator="equal">
      <formula>"NO VAR"</formula>
    </cfRule>
  </conditionalFormatting>
  <conditionalFormatting sqref="J69:J77">
    <cfRule type="cellIs" dxfId="726" priority="598" operator="equal">
      <formula>"HIDE-NO VAR"</formula>
    </cfRule>
  </conditionalFormatting>
  <conditionalFormatting sqref="J78">
    <cfRule type="cellIs" dxfId="725" priority="520" operator="equal">
      <formula>"NO VAR"</formula>
    </cfRule>
  </conditionalFormatting>
  <conditionalFormatting sqref="J78">
    <cfRule type="cellIs" dxfId="724" priority="519" operator="equal">
      <formula>"HIDE-NO VAR"</formula>
    </cfRule>
  </conditionalFormatting>
  <conditionalFormatting sqref="J69:J77">
    <cfRule type="cellIs" dxfId="723" priority="594" operator="equal">
      <formula>"NO VAR"</formula>
    </cfRule>
  </conditionalFormatting>
  <conditionalFormatting sqref="J78">
    <cfRule type="cellIs" dxfId="722" priority="517" operator="equal">
      <formula>"NO VAR"</formula>
    </cfRule>
  </conditionalFormatting>
  <conditionalFormatting sqref="J78">
    <cfRule type="cellIs" dxfId="721" priority="516" operator="equal">
      <formula>"HIDE-NO VAR"</formula>
    </cfRule>
  </conditionalFormatting>
  <conditionalFormatting sqref="J69:J77">
    <cfRule type="cellIs" dxfId="720" priority="591" operator="equal">
      <formula>"NO VAR"</formula>
    </cfRule>
  </conditionalFormatting>
  <conditionalFormatting sqref="J78">
    <cfRule type="cellIs" dxfId="719" priority="514" operator="equal">
      <formula>"NO VAR"</formula>
    </cfRule>
  </conditionalFormatting>
  <conditionalFormatting sqref="J78">
    <cfRule type="cellIs" dxfId="718" priority="513" operator="equal">
      <formula>"HIDE-NO VAR"</formula>
    </cfRule>
  </conditionalFormatting>
  <conditionalFormatting sqref="J69:J77">
    <cfRule type="cellIs" dxfId="717" priority="588" operator="equal">
      <formula>"NO VAR"</formula>
    </cfRule>
  </conditionalFormatting>
  <conditionalFormatting sqref="J78">
    <cfRule type="cellIs" dxfId="716" priority="511" operator="equal">
      <formula>"NO VAR"</formula>
    </cfRule>
  </conditionalFormatting>
  <conditionalFormatting sqref="J78">
    <cfRule type="cellIs" dxfId="715" priority="510" operator="equal">
      <formula>"HIDE-NO VAR"</formula>
    </cfRule>
  </conditionalFormatting>
  <conditionalFormatting sqref="J69:J77">
    <cfRule type="cellIs" dxfId="714" priority="585" operator="equal">
      <formula>"NO VAR"</formula>
    </cfRule>
  </conditionalFormatting>
  <conditionalFormatting sqref="J78">
    <cfRule type="cellIs" dxfId="713" priority="508" operator="equal">
      <formula>"NO VAR"</formula>
    </cfRule>
  </conditionalFormatting>
  <conditionalFormatting sqref="J78">
    <cfRule type="cellIs" dxfId="712" priority="507" operator="equal">
      <formula>"HIDE-NO VAR"</formula>
    </cfRule>
  </conditionalFormatting>
  <conditionalFormatting sqref="J69:J77">
    <cfRule type="cellIs" dxfId="711" priority="582" operator="equal">
      <formula>"NO VAR"</formula>
    </cfRule>
  </conditionalFormatting>
  <conditionalFormatting sqref="J69:J77">
    <cfRule type="cellIs" dxfId="710" priority="580" operator="equal">
      <formula>"NO VAR"</formula>
    </cfRule>
  </conditionalFormatting>
  <conditionalFormatting sqref="J80">
    <cfRule type="cellIs" dxfId="709" priority="427" operator="equal">
      <formula>"HIDE-NO VAR"</formula>
    </cfRule>
  </conditionalFormatting>
  <conditionalFormatting sqref="J80">
    <cfRule type="cellIs" dxfId="708" priority="424" operator="equal">
      <formula>"HIDE-NO VAR"</formula>
    </cfRule>
  </conditionalFormatting>
  <conditionalFormatting sqref="J78">
    <cfRule type="cellIs" dxfId="707" priority="499" operator="equal">
      <formula>"NO VAR"</formula>
    </cfRule>
  </conditionalFormatting>
  <conditionalFormatting sqref="J78">
    <cfRule type="cellIs" dxfId="706" priority="498" operator="equal">
      <formula>"HIDE-NO VAR"</formula>
    </cfRule>
  </conditionalFormatting>
  <conditionalFormatting sqref="J69:J77">
    <cfRule type="cellIs" dxfId="705" priority="573" operator="equal">
      <formula>"NO VAR"</formula>
    </cfRule>
  </conditionalFormatting>
  <conditionalFormatting sqref="K80">
    <cfRule type="cellIs" dxfId="704" priority="420" operator="equal">
      <formula>"HIDE-NO VAR"</formula>
    </cfRule>
  </conditionalFormatting>
  <conditionalFormatting sqref="K69:K77">
    <cfRule type="cellIs" dxfId="703" priority="569" operator="equal">
      <formula>"HIDE-NO VAR"</formula>
    </cfRule>
  </conditionalFormatting>
  <conditionalFormatting sqref="K80">
    <cfRule type="cellIs" dxfId="702" priority="416" operator="equal">
      <formula>"NO VAR"</formula>
    </cfRule>
  </conditionalFormatting>
  <conditionalFormatting sqref="K69:K77">
    <cfRule type="cellIs" dxfId="701" priority="567" operator="equal">
      <formula>"NO VAR"</formula>
    </cfRule>
  </conditionalFormatting>
  <conditionalFormatting sqref="K69:K77">
    <cfRule type="cellIs" dxfId="700" priority="566" operator="equal">
      <formula>"HIDE-NO VAR"</formula>
    </cfRule>
  </conditionalFormatting>
  <conditionalFormatting sqref="K78">
    <cfRule type="cellIs" dxfId="699" priority="488" operator="equal">
      <formula>"NO VAR"</formula>
    </cfRule>
  </conditionalFormatting>
  <conditionalFormatting sqref="K78">
    <cfRule type="cellIs" dxfId="698" priority="487" operator="equal">
      <formula>"HIDE-NO VAR"</formula>
    </cfRule>
  </conditionalFormatting>
  <conditionalFormatting sqref="K69:K77">
    <cfRule type="cellIs" dxfId="697" priority="562" operator="equal">
      <formula>"NO VAR"</formula>
    </cfRule>
  </conditionalFormatting>
  <conditionalFormatting sqref="K78">
    <cfRule type="cellIs" dxfId="696" priority="485" operator="equal">
      <formula>"NO VAR"</formula>
    </cfRule>
  </conditionalFormatting>
  <conditionalFormatting sqref="K78">
    <cfRule type="cellIs" dxfId="695" priority="484" operator="equal">
      <formula>"HIDE-NO VAR"</formula>
    </cfRule>
  </conditionalFormatting>
  <conditionalFormatting sqref="K69:K77">
    <cfRule type="cellIs" dxfId="694" priority="559" operator="equal">
      <formula>"NO VAR"</formula>
    </cfRule>
  </conditionalFormatting>
  <conditionalFormatting sqref="K78">
    <cfRule type="cellIs" dxfId="693" priority="482" operator="equal">
      <formula>"NO VAR"</formula>
    </cfRule>
  </conditionalFormatting>
  <conditionalFormatting sqref="K78">
    <cfRule type="cellIs" dxfId="692" priority="481" operator="equal">
      <formula>"HIDE-NO VAR"</formula>
    </cfRule>
  </conditionalFormatting>
  <conditionalFormatting sqref="K69:K77">
    <cfRule type="cellIs" dxfId="691" priority="556" operator="equal">
      <formula>"NO VAR"</formula>
    </cfRule>
  </conditionalFormatting>
  <conditionalFormatting sqref="K78">
    <cfRule type="cellIs" dxfId="690" priority="479" operator="equal">
      <formula>"NO VAR"</formula>
    </cfRule>
  </conditionalFormatting>
  <conditionalFormatting sqref="K78">
    <cfRule type="cellIs" dxfId="689" priority="478" operator="equal">
      <formula>"HIDE-NO VAR"</formula>
    </cfRule>
  </conditionalFormatting>
  <conditionalFormatting sqref="K69:K77">
    <cfRule type="cellIs" dxfId="688" priority="553" operator="equal">
      <formula>"NO VAR"</formula>
    </cfRule>
  </conditionalFormatting>
  <conditionalFormatting sqref="K78">
    <cfRule type="cellIs" dxfId="687" priority="476" operator="equal">
      <formula>"NO VAR"</formula>
    </cfRule>
  </conditionalFormatting>
  <conditionalFormatting sqref="K78">
    <cfRule type="cellIs" dxfId="686" priority="475" operator="equal">
      <formula>"HIDE-NO VAR"</formula>
    </cfRule>
  </conditionalFormatting>
  <conditionalFormatting sqref="K69:K77">
    <cfRule type="cellIs" dxfId="685" priority="550" operator="equal">
      <formula>"NO VAR"</formula>
    </cfRule>
  </conditionalFormatting>
  <conditionalFormatting sqref="K78">
    <cfRule type="cellIs" dxfId="684" priority="473" operator="equal">
      <formula>"NO VAR"</formula>
    </cfRule>
  </conditionalFormatting>
  <conditionalFormatting sqref="K78">
    <cfRule type="cellIs" dxfId="683" priority="472" operator="equal">
      <formula>"HIDE-NO VAR"</formula>
    </cfRule>
  </conditionalFormatting>
  <conditionalFormatting sqref="K69:K77">
    <cfRule type="cellIs" dxfId="682" priority="547" operator="equal">
      <formula>"NO VAR"</formula>
    </cfRule>
  </conditionalFormatting>
  <conditionalFormatting sqref="K78">
    <cfRule type="cellIs" dxfId="681" priority="470" operator="equal">
      <formula>"NO VAR"</formula>
    </cfRule>
  </conditionalFormatting>
  <conditionalFormatting sqref="K78">
    <cfRule type="cellIs" dxfId="680" priority="469" operator="equal">
      <formula>"HIDE-NO VAR"</formula>
    </cfRule>
  </conditionalFormatting>
  <conditionalFormatting sqref="K69:K77">
    <cfRule type="cellIs" dxfId="679" priority="544" operator="equal">
      <formula>"NO VAR"</formula>
    </cfRule>
  </conditionalFormatting>
  <conditionalFormatting sqref="K78">
    <cfRule type="cellIs" dxfId="678" priority="467" operator="equal">
      <formula>"NO VAR"</formula>
    </cfRule>
  </conditionalFormatting>
  <conditionalFormatting sqref="K78">
    <cfRule type="cellIs" dxfId="677" priority="466" operator="equal">
      <formula>"HIDE-NO VAR"</formula>
    </cfRule>
  </conditionalFormatting>
  <conditionalFormatting sqref="K69:K77">
    <cfRule type="cellIs" dxfId="676" priority="541" operator="equal">
      <formula>"NO VAR"</formula>
    </cfRule>
  </conditionalFormatting>
  <conditionalFormatting sqref="K78">
    <cfRule type="cellIs" dxfId="675" priority="464" operator="equal">
      <formula>"NO VAR"</formula>
    </cfRule>
  </conditionalFormatting>
  <conditionalFormatting sqref="K69:K77">
    <cfRule type="cellIs" dxfId="674" priority="538" operator="equal">
      <formula>"NO VAR"</formula>
    </cfRule>
  </conditionalFormatting>
  <conditionalFormatting sqref="K69:K77">
    <cfRule type="cellIs" dxfId="673" priority="537" operator="equal">
      <formula>"HIDE-NO VAR"</formula>
    </cfRule>
  </conditionalFormatting>
  <conditionalFormatting sqref="K80">
    <cfRule type="cellIs" dxfId="672" priority="383" operator="equal">
      <formula>"HIDE-NO VAR"</formula>
    </cfRule>
  </conditionalFormatting>
  <conditionalFormatting sqref="K69:K77">
    <cfRule type="cellIs" dxfId="671" priority="534" operator="equal">
      <formula>"HIDE-NO VAR"</formula>
    </cfRule>
  </conditionalFormatting>
  <conditionalFormatting sqref="K69:K77">
    <cfRule type="cellIs" dxfId="670" priority="533" operator="equal">
      <formula>"NO VAR"</formula>
    </cfRule>
  </conditionalFormatting>
  <conditionalFormatting sqref="J81 J83">
    <cfRule type="cellIs" dxfId="669" priority="378" operator="equal">
      <formula>"HIDE-NO VAR"</formula>
    </cfRule>
  </conditionalFormatting>
  <conditionalFormatting sqref="J81 J83">
    <cfRule type="cellIs" dxfId="668" priority="375" operator="equal">
      <formula>"HIDE-NO VAR"</formula>
    </cfRule>
  </conditionalFormatting>
  <conditionalFormatting sqref="J81 J83">
    <cfRule type="cellIs" dxfId="667" priority="374" operator="equal">
      <formula>"NO VAR"</formula>
    </cfRule>
  </conditionalFormatting>
  <conditionalFormatting sqref="J78">
    <cfRule type="cellIs" dxfId="666" priority="524" operator="equal">
      <formula>"HIDE-NO VAR"</formula>
    </cfRule>
  </conditionalFormatting>
  <conditionalFormatting sqref="J78">
    <cfRule type="cellIs" dxfId="665" priority="521" operator="equal">
      <formula>"HIDE-NO VAR"</formula>
    </cfRule>
  </conditionalFormatting>
  <conditionalFormatting sqref="J80">
    <cfRule type="cellIs" dxfId="664" priority="444" operator="equal">
      <formula>"NO VAR"</formula>
    </cfRule>
  </conditionalFormatting>
  <conditionalFormatting sqref="J80">
    <cfRule type="cellIs" dxfId="663" priority="443" operator="equal">
      <formula>"NO VAR"</formula>
    </cfRule>
  </conditionalFormatting>
  <conditionalFormatting sqref="J80">
    <cfRule type="cellIs" dxfId="662" priority="442" operator="equal">
      <formula>"HIDE-NO VAR"</formula>
    </cfRule>
  </conditionalFormatting>
  <conditionalFormatting sqref="J80">
    <cfRule type="cellIs" dxfId="661" priority="441" operator="equal">
      <formula>"NO VAR"</formula>
    </cfRule>
  </conditionalFormatting>
  <conditionalFormatting sqref="J80">
    <cfRule type="cellIs" dxfId="660" priority="440" operator="equal">
      <formula>"NO VAR"</formula>
    </cfRule>
  </conditionalFormatting>
  <conditionalFormatting sqref="J80">
    <cfRule type="cellIs" dxfId="659" priority="439" operator="equal">
      <formula>"HIDE-NO VAR"</formula>
    </cfRule>
  </conditionalFormatting>
  <conditionalFormatting sqref="J80">
    <cfRule type="cellIs" dxfId="658" priority="438" operator="equal">
      <formula>"NO VAR"</formula>
    </cfRule>
  </conditionalFormatting>
  <conditionalFormatting sqref="J80">
    <cfRule type="cellIs" dxfId="657" priority="437" operator="equal">
      <formula>"NO VAR"</formula>
    </cfRule>
  </conditionalFormatting>
  <conditionalFormatting sqref="J80">
    <cfRule type="cellIs" dxfId="656" priority="436" operator="equal">
      <formula>"HIDE-NO VAR"</formula>
    </cfRule>
  </conditionalFormatting>
  <conditionalFormatting sqref="J80">
    <cfRule type="cellIs" dxfId="655" priority="435" operator="equal">
      <formula>"NO VAR"</formula>
    </cfRule>
  </conditionalFormatting>
  <conditionalFormatting sqref="J80">
    <cfRule type="cellIs" dxfId="654" priority="434" operator="equal">
      <formula>"NO VAR"</formula>
    </cfRule>
  </conditionalFormatting>
  <conditionalFormatting sqref="J80">
    <cfRule type="cellIs" dxfId="653" priority="433" operator="equal">
      <formula>"HIDE-NO VAR"</formula>
    </cfRule>
  </conditionalFormatting>
  <conditionalFormatting sqref="J80">
    <cfRule type="cellIs" dxfId="652" priority="432" operator="equal">
      <formula>"NO VAR"</formula>
    </cfRule>
  </conditionalFormatting>
  <conditionalFormatting sqref="J80">
    <cfRule type="cellIs" dxfId="651" priority="431" operator="equal">
      <formula>"NO VAR"</formula>
    </cfRule>
  </conditionalFormatting>
  <conditionalFormatting sqref="J78">
    <cfRule type="cellIs" dxfId="650" priority="506" operator="equal">
      <formula>"NO VAR"</formula>
    </cfRule>
  </conditionalFormatting>
  <conditionalFormatting sqref="J81 J83">
    <cfRule type="cellIs" dxfId="649" priority="353" operator="equal">
      <formula>"HIDE-NO VAR"</formula>
    </cfRule>
  </conditionalFormatting>
  <conditionalFormatting sqref="J81 J83">
    <cfRule type="cellIs" dxfId="648" priority="350" operator="equal">
      <formula>"HIDE-NO VAR"</formula>
    </cfRule>
  </conditionalFormatting>
  <conditionalFormatting sqref="J80">
    <cfRule type="cellIs" dxfId="647" priority="425" operator="equal">
      <formula>"NO VAR"</formula>
    </cfRule>
  </conditionalFormatting>
  <conditionalFormatting sqref="J80">
    <cfRule type="cellIs" dxfId="646" priority="423" operator="equal">
      <formula>"NO VAR"</formula>
    </cfRule>
  </conditionalFormatting>
  <conditionalFormatting sqref="J78">
    <cfRule type="cellIs" dxfId="645" priority="497" operator="equal">
      <formula>"NO VAR"</formula>
    </cfRule>
  </conditionalFormatting>
  <conditionalFormatting sqref="J78">
    <cfRule type="cellIs" dxfId="644" priority="496" operator="equal">
      <formula>"NO VAR"</formula>
    </cfRule>
  </conditionalFormatting>
  <conditionalFormatting sqref="K81 K83">
    <cfRule type="cellIs" dxfId="643" priority="343" operator="equal">
      <formula>"HIDE-NO VAR"</formula>
    </cfRule>
  </conditionalFormatting>
  <conditionalFormatting sqref="K81 K83">
    <cfRule type="cellIs" dxfId="642" priority="342" operator="equal">
      <formula>"NO VAR"</formula>
    </cfRule>
  </conditionalFormatting>
  <conditionalFormatting sqref="K78">
    <cfRule type="cellIs" dxfId="641" priority="492" operator="equal">
      <formula>"HIDE-NO VAR"</formula>
    </cfRule>
  </conditionalFormatting>
  <conditionalFormatting sqref="K78">
    <cfRule type="cellIs" dxfId="640" priority="489" operator="equal">
      <formula>"HIDE-NO VAR"</formula>
    </cfRule>
  </conditionalFormatting>
  <conditionalFormatting sqref="K80">
    <cfRule type="cellIs" dxfId="639" priority="412" operator="equal">
      <formula>"NO VAR"</formula>
    </cfRule>
  </conditionalFormatting>
  <conditionalFormatting sqref="K80">
    <cfRule type="cellIs" dxfId="638" priority="411" operator="equal">
      <formula>"NO VAR"</formula>
    </cfRule>
  </conditionalFormatting>
  <conditionalFormatting sqref="K80">
    <cfRule type="cellIs" dxfId="637" priority="410" operator="equal">
      <formula>"HIDE-NO VAR"</formula>
    </cfRule>
  </conditionalFormatting>
  <conditionalFormatting sqref="K80">
    <cfRule type="cellIs" dxfId="636" priority="409" operator="equal">
      <formula>"NO VAR"</formula>
    </cfRule>
  </conditionalFormatting>
  <conditionalFormatting sqref="K80">
    <cfRule type="cellIs" dxfId="635" priority="408" operator="equal">
      <formula>"NO VAR"</formula>
    </cfRule>
  </conditionalFormatting>
  <conditionalFormatting sqref="K80">
    <cfRule type="cellIs" dxfId="634" priority="407" operator="equal">
      <formula>"HIDE-NO VAR"</formula>
    </cfRule>
  </conditionalFormatting>
  <conditionalFormatting sqref="K80">
    <cfRule type="cellIs" dxfId="633" priority="406" operator="equal">
      <formula>"NO VAR"</formula>
    </cfRule>
  </conditionalFormatting>
  <conditionalFormatting sqref="K80">
    <cfRule type="cellIs" dxfId="632" priority="405" operator="equal">
      <formula>"NO VAR"</formula>
    </cfRule>
  </conditionalFormatting>
  <conditionalFormatting sqref="K80">
    <cfRule type="cellIs" dxfId="631" priority="404" operator="equal">
      <formula>"HIDE-NO VAR"</formula>
    </cfRule>
  </conditionalFormatting>
  <conditionalFormatting sqref="K80">
    <cfRule type="cellIs" dxfId="630" priority="403" operator="equal">
      <formula>"NO VAR"</formula>
    </cfRule>
  </conditionalFormatting>
  <conditionalFormatting sqref="K80">
    <cfRule type="cellIs" dxfId="629" priority="402" operator="equal">
      <formula>"NO VAR"</formula>
    </cfRule>
  </conditionalFormatting>
  <conditionalFormatting sqref="K80">
    <cfRule type="cellIs" dxfId="628" priority="401" operator="equal">
      <formula>"HIDE-NO VAR"</formula>
    </cfRule>
  </conditionalFormatting>
  <conditionalFormatting sqref="K80">
    <cfRule type="cellIs" dxfId="627" priority="400" operator="equal">
      <formula>"NO VAR"</formula>
    </cfRule>
  </conditionalFormatting>
  <conditionalFormatting sqref="K80">
    <cfRule type="cellIs" dxfId="626" priority="399" operator="equal">
      <formula>"NO VAR"</formula>
    </cfRule>
  </conditionalFormatting>
  <conditionalFormatting sqref="K80">
    <cfRule type="cellIs" dxfId="625" priority="398" operator="equal">
      <formula>"HIDE-NO VAR"</formula>
    </cfRule>
  </conditionalFormatting>
  <conditionalFormatting sqref="K80">
    <cfRule type="cellIs" dxfId="624" priority="397" operator="equal">
      <formula>"NO VAR"</formula>
    </cfRule>
  </conditionalFormatting>
  <conditionalFormatting sqref="K80">
    <cfRule type="cellIs" dxfId="623" priority="396" operator="equal">
      <formula>"NO VAR"</formula>
    </cfRule>
  </conditionalFormatting>
  <conditionalFormatting sqref="K80">
    <cfRule type="cellIs" dxfId="622" priority="395" operator="equal">
      <formula>"HIDE-NO VAR"</formula>
    </cfRule>
  </conditionalFormatting>
  <conditionalFormatting sqref="K80">
    <cfRule type="cellIs" dxfId="621" priority="394" operator="equal">
      <formula>"NO VAR"</formula>
    </cfRule>
  </conditionalFormatting>
  <conditionalFormatting sqref="K80">
    <cfRule type="cellIs" dxfId="620" priority="393" operator="equal">
      <formula>"NO VAR"</formula>
    </cfRule>
  </conditionalFormatting>
  <conditionalFormatting sqref="K80">
    <cfRule type="cellIs" dxfId="619" priority="392" operator="equal">
      <formula>"HIDE-NO VAR"</formula>
    </cfRule>
  </conditionalFormatting>
  <conditionalFormatting sqref="K80">
    <cfRule type="cellIs" dxfId="618" priority="391" operator="equal">
      <formula>"NO VAR"</formula>
    </cfRule>
  </conditionalFormatting>
  <conditionalFormatting sqref="K80">
    <cfRule type="cellIs" dxfId="617" priority="390" operator="equal">
      <formula>"NO VAR"</formula>
    </cfRule>
  </conditionalFormatting>
  <conditionalFormatting sqref="K80">
    <cfRule type="cellIs" dxfId="616" priority="388" operator="equal">
      <formula>"NO VAR"</formula>
    </cfRule>
  </conditionalFormatting>
  <conditionalFormatting sqref="K78">
    <cfRule type="cellIs" dxfId="615" priority="463" operator="equal">
      <formula>"HIDE-NO VAR"</formula>
    </cfRule>
  </conditionalFormatting>
  <conditionalFormatting sqref="K81 K83">
    <cfRule type="cellIs" dxfId="614" priority="309" operator="equal">
      <formula>"HIDE-NO VAR"</formula>
    </cfRule>
  </conditionalFormatting>
  <conditionalFormatting sqref="K78">
    <cfRule type="cellIs" dxfId="613" priority="460" operator="equal">
      <formula>"HIDE-NO VAR"</formula>
    </cfRule>
  </conditionalFormatting>
  <conditionalFormatting sqref="K78">
    <cfRule type="cellIs" dxfId="612" priority="459" operator="equal">
      <formula>"NO VAR"</formula>
    </cfRule>
  </conditionalFormatting>
  <conditionalFormatting sqref="K80">
    <cfRule type="cellIs" dxfId="611" priority="381" operator="equal">
      <formula>"NO VAR"</formula>
    </cfRule>
  </conditionalFormatting>
  <conditionalFormatting sqref="J82">
    <cfRule type="cellIs" dxfId="610" priority="304" operator="equal">
      <formula>"HIDE-NO VAR"</formula>
    </cfRule>
  </conditionalFormatting>
  <conditionalFormatting sqref="J81 J83">
    <cfRule type="cellIs" dxfId="609" priority="379" operator="equal">
      <formula>"NO VAR"</formula>
    </cfRule>
  </conditionalFormatting>
  <conditionalFormatting sqref="J82">
    <cfRule type="cellIs" dxfId="608" priority="301" operator="equal">
      <formula>"HIDE-NO VAR"</formula>
    </cfRule>
  </conditionalFormatting>
  <conditionalFormatting sqref="J82">
    <cfRule type="cellIs" dxfId="607" priority="300" operator="equal">
      <formula>"NO VAR"</formula>
    </cfRule>
  </conditionalFormatting>
  <conditionalFormatting sqref="J80">
    <cfRule type="cellIs" dxfId="606" priority="450" operator="equal">
      <formula>"HIDE-NO VAR"</formula>
    </cfRule>
  </conditionalFormatting>
  <conditionalFormatting sqref="J80">
    <cfRule type="cellIs" dxfId="605" priority="447" operator="equal">
      <formula>"HIDE-NO VAR"</formula>
    </cfRule>
  </conditionalFormatting>
  <conditionalFormatting sqref="J80">
    <cfRule type="cellIs" dxfId="604" priority="446" operator="equal">
      <formula>"NO VAR"</formula>
    </cfRule>
  </conditionalFormatting>
  <conditionalFormatting sqref="J81 J83">
    <cfRule type="cellIs" dxfId="603" priority="369" operator="equal">
      <formula>"NO VAR"</formula>
    </cfRule>
  </conditionalFormatting>
  <conditionalFormatting sqref="J81 J83">
    <cfRule type="cellIs" dxfId="602" priority="368" operator="equal">
      <formula>"HIDE-NO VAR"</formula>
    </cfRule>
  </conditionalFormatting>
  <conditionalFormatting sqref="J81 J83">
    <cfRule type="cellIs" dxfId="601" priority="367" operator="equal">
      <formula>"NO VAR"</formula>
    </cfRule>
  </conditionalFormatting>
  <conditionalFormatting sqref="J81 J83">
    <cfRule type="cellIs" dxfId="600" priority="366" operator="equal">
      <formula>"NO VAR"</formula>
    </cfRule>
  </conditionalFormatting>
  <conditionalFormatting sqref="J81 J83">
    <cfRule type="cellIs" dxfId="599" priority="365" operator="equal">
      <formula>"HIDE-NO VAR"</formula>
    </cfRule>
  </conditionalFormatting>
  <conditionalFormatting sqref="J81 J83">
    <cfRule type="cellIs" dxfId="598" priority="364" operator="equal">
      <formula>"NO VAR"</formula>
    </cfRule>
  </conditionalFormatting>
  <conditionalFormatting sqref="J81 J83">
    <cfRule type="cellIs" dxfId="597" priority="363" operator="equal">
      <formula>"NO VAR"</formula>
    </cfRule>
  </conditionalFormatting>
  <conditionalFormatting sqref="J81 J83">
    <cfRule type="cellIs" dxfId="596" priority="362" operator="equal">
      <formula>"HIDE-NO VAR"</formula>
    </cfRule>
  </conditionalFormatting>
  <conditionalFormatting sqref="J81 J83">
    <cfRule type="cellIs" dxfId="595" priority="361" operator="equal">
      <formula>"NO VAR"</formula>
    </cfRule>
  </conditionalFormatting>
  <conditionalFormatting sqref="J81 J83">
    <cfRule type="cellIs" dxfId="594" priority="360" operator="equal">
      <formula>"NO VAR"</formula>
    </cfRule>
  </conditionalFormatting>
  <conditionalFormatting sqref="J81 J83">
    <cfRule type="cellIs" dxfId="593" priority="359" operator="equal">
      <formula>"HIDE-NO VAR"</formula>
    </cfRule>
  </conditionalFormatting>
  <conditionalFormatting sqref="J81 J83">
    <cfRule type="cellIs" dxfId="592" priority="358" operator="equal">
      <formula>"NO VAR"</formula>
    </cfRule>
  </conditionalFormatting>
  <conditionalFormatting sqref="J81 J83">
    <cfRule type="cellIs" dxfId="591" priority="357" operator="equal">
      <formula>"NO VAR"</formula>
    </cfRule>
  </conditionalFormatting>
  <conditionalFormatting sqref="J82">
    <cfRule type="cellIs" dxfId="590" priority="279" operator="equal">
      <formula>"HIDE-NO VAR"</formula>
    </cfRule>
  </conditionalFormatting>
  <conditionalFormatting sqref="J82">
    <cfRule type="cellIs" dxfId="589" priority="276" operator="equal">
      <formula>"HIDE-NO VAR"</formula>
    </cfRule>
  </conditionalFormatting>
  <conditionalFormatting sqref="J81 J83">
    <cfRule type="cellIs" dxfId="588" priority="351" operator="equal">
      <formula>"NO VAR"</formula>
    </cfRule>
  </conditionalFormatting>
  <conditionalFormatting sqref="J81 J83">
    <cfRule type="cellIs" dxfId="587" priority="349" operator="equal">
      <formula>"NO VAR"</formula>
    </cfRule>
  </conditionalFormatting>
  <conditionalFormatting sqref="J80">
    <cfRule type="cellIs" dxfId="586" priority="422" operator="equal">
      <formula>"NO VAR"</formula>
    </cfRule>
  </conditionalFormatting>
  <conditionalFormatting sqref="K82">
    <cfRule type="cellIs" dxfId="585" priority="269" operator="equal">
      <formula>"HIDE-NO VAR"</formula>
    </cfRule>
  </conditionalFormatting>
  <conditionalFormatting sqref="K82">
    <cfRule type="cellIs" dxfId="584" priority="268" operator="equal">
      <formula>"NO VAR"</formula>
    </cfRule>
  </conditionalFormatting>
  <conditionalFormatting sqref="K80">
    <cfRule type="cellIs" dxfId="583" priority="418" operator="equal">
      <formula>"HIDE-NO VAR"</formula>
    </cfRule>
  </conditionalFormatting>
  <conditionalFormatting sqref="K80">
    <cfRule type="cellIs" dxfId="582" priority="415" operator="equal">
      <formula>"HIDE-NO VAR"</formula>
    </cfRule>
  </conditionalFormatting>
  <conditionalFormatting sqref="K80">
    <cfRule type="cellIs" dxfId="581" priority="414" operator="equal">
      <formula>"NO VAR"</formula>
    </cfRule>
  </conditionalFormatting>
  <conditionalFormatting sqref="K81 K83">
    <cfRule type="cellIs" dxfId="580" priority="337" operator="equal">
      <formula>"NO VAR"</formula>
    </cfRule>
  </conditionalFormatting>
  <conditionalFormatting sqref="K81 K83">
    <cfRule type="cellIs" dxfId="579" priority="336" operator="equal">
      <formula>"HIDE-NO VAR"</formula>
    </cfRule>
  </conditionalFormatting>
  <conditionalFormatting sqref="K81 K83">
    <cfRule type="cellIs" dxfId="578" priority="335" operator="equal">
      <formula>"NO VAR"</formula>
    </cfRule>
  </conditionalFormatting>
  <conditionalFormatting sqref="K81 K83">
    <cfRule type="cellIs" dxfId="577" priority="334" operator="equal">
      <formula>"NO VAR"</formula>
    </cfRule>
  </conditionalFormatting>
  <conditionalFormatting sqref="K81 K83">
    <cfRule type="cellIs" dxfId="576" priority="333" operator="equal">
      <formula>"HIDE-NO VAR"</formula>
    </cfRule>
  </conditionalFormatting>
  <conditionalFormatting sqref="K81 K83">
    <cfRule type="cellIs" dxfId="575" priority="332" operator="equal">
      <formula>"NO VAR"</formula>
    </cfRule>
  </conditionalFormatting>
  <conditionalFormatting sqref="K81 K83">
    <cfRule type="cellIs" dxfId="574" priority="331" operator="equal">
      <formula>"NO VAR"</formula>
    </cfRule>
  </conditionalFormatting>
  <conditionalFormatting sqref="K81 K83">
    <cfRule type="cellIs" dxfId="573" priority="330" operator="equal">
      <formula>"HIDE-NO VAR"</formula>
    </cfRule>
  </conditionalFormatting>
  <conditionalFormatting sqref="K81 K83">
    <cfRule type="cellIs" dxfId="572" priority="329" operator="equal">
      <formula>"NO VAR"</formula>
    </cfRule>
  </conditionalFormatting>
  <conditionalFormatting sqref="K81 K83">
    <cfRule type="cellIs" dxfId="571" priority="328" operator="equal">
      <formula>"NO VAR"</formula>
    </cfRule>
  </conditionalFormatting>
  <conditionalFormatting sqref="K81 K83">
    <cfRule type="cellIs" dxfId="570" priority="327" operator="equal">
      <formula>"HIDE-NO VAR"</formula>
    </cfRule>
  </conditionalFormatting>
  <conditionalFormatting sqref="K81 K83">
    <cfRule type="cellIs" dxfId="569" priority="326" operator="equal">
      <formula>"NO VAR"</formula>
    </cfRule>
  </conditionalFormatting>
  <conditionalFormatting sqref="K81 K83">
    <cfRule type="cellIs" dxfId="568" priority="325" operator="equal">
      <formula>"NO VAR"</formula>
    </cfRule>
  </conditionalFormatting>
  <conditionalFormatting sqref="K81 K83">
    <cfRule type="cellIs" dxfId="567" priority="324" operator="equal">
      <formula>"HIDE-NO VAR"</formula>
    </cfRule>
  </conditionalFormatting>
  <conditionalFormatting sqref="K81 K83">
    <cfRule type="cellIs" dxfId="566" priority="323" operator="equal">
      <formula>"NO VAR"</formula>
    </cfRule>
  </conditionalFormatting>
  <conditionalFormatting sqref="K81 K83">
    <cfRule type="cellIs" dxfId="565" priority="322" operator="equal">
      <formula>"NO VAR"</formula>
    </cfRule>
  </conditionalFormatting>
  <conditionalFormatting sqref="K81 K83">
    <cfRule type="cellIs" dxfId="564" priority="321" operator="equal">
      <formula>"HIDE-NO VAR"</formula>
    </cfRule>
  </conditionalFormatting>
  <conditionalFormatting sqref="K81 K83">
    <cfRule type="cellIs" dxfId="563" priority="320" operator="equal">
      <formula>"NO VAR"</formula>
    </cfRule>
  </conditionalFormatting>
  <conditionalFormatting sqref="K81 K83">
    <cfRule type="cellIs" dxfId="562" priority="319" operator="equal">
      <formula>"NO VAR"</formula>
    </cfRule>
  </conditionalFormatting>
  <conditionalFormatting sqref="K81 K83">
    <cfRule type="cellIs" dxfId="561" priority="318" operator="equal">
      <formula>"HIDE-NO VAR"</formula>
    </cfRule>
  </conditionalFormatting>
  <conditionalFormatting sqref="K81 K83">
    <cfRule type="cellIs" dxfId="560" priority="317" operator="equal">
      <formula>"NO VAR"</formula>
    </cfRule>
  </conditionalFormatting>
  <conditionalFormatting sqref="K81 K83">
    <cfRule type="cellIs" dxfId="559" priority="316" operator="equal">
      <formula>"NO VAR"</formula>
    </cfRule>
  </conditionalFormatting>
  <conditionalFormatting sqref="K81 K83">
    <cfRule type="cellIs" dxfId="558" priority="314" operator="equal">
      <formula>"NO VAR"</formula>
    </cfRule>
  </conditionalFormatting>
  <conditionalFormatting sqref="K80">
    <cfRule type="cellIs" dxfId="557" priority="389" operator="equal">
      <formula>"HIDE-NO VAR"</formula>
    </cfRule>
  </conditionalFormatting>
  <conditionalFormatting sqref="K82">
    <cfRule type="cellIs" dxfId="556" priority="235" operator="equal">
      <formula>"HIDE-NO VAR"</formula>
    </cfRule>
  </conditionalFormatting>
  <conditionalFormatting sqref="K80">
    <cfRule type="cellIs" dxfId="555" priority="386" operator="equal">
      <formula>"HIDE-NO VAR"</formula>
    </cfRule>
  </conditionalFormatting>
  <conditionalFormatting sqref="K80">
    <cfRule type="cellIs" dxfId="554" priority="385" operator="equal">
      <formula>"NO VAR"</formula>
    </cfRule>
  </conditionalFormatting>
  <conditionalFormatting sqref="K81 K83">
    <cfRule type="cellIs" dxfId="553" priority="307" operator="equal">
      <formula>"NO VAR"</formula>
    </cfRule>
  </conditionalFormatting>
  <conditionalFormatting sqref="J82">
    <cfRule type="cellIs" dxfId="552" priority="305" operator="equal">
      <formula>"NO VAR"</formula>
    </cfRule>
  </conditionalFormatting>
  <conditionalFormatting sqref="J79">
    <cfRule type="cellIs" dxfId="551" priority="228" operator="equal">
      <formula>"NO VAR"</formula>
    </cfRule>
  </conditionalFormatting>
  <conditionalFormatting sqref="J79">
    <cfRule type="cellIs" dxfId="550" priority="227" operator="equal">
      <formula>"HIDE-NO VAR"</formula>
    </cfRule>
  </conditionalFormatting>
  <conditionalFormatting sqref="J81 J83">
    <cfRule type="cellIs" dxfId="549" priority="376" operator="equal">
      <formula>"HIDE-NO VAR"</formula>
    </cfRule>
  </conditionalFormatting>
  <conditionalFormatting sqref="J79">
    <cfRule type="cellIs" dxfId="548" priority="223" operator="equal">
      <formula>"NO VAR"</formula>
    </cfRule>
  </conditionalFormatting>
  <conditionalFormatting sqref="J81 J83">
    <cfRule type="cellIs" dxfId="547" priority="373" operator="equal">
      <formula>"HIDE-NO VAR"</formula>
    </cfRule>
  </conditionalFormatting>
  <conditionalFormatting sqref="J81 J83">
    <cfRule type="cellIs" dxfId="546" priority="372" operator="equal">
      <formula>"NO VAR"</formula>
    </cfRule>
  </conditionalFormatting>
  <conditionalFormatting sqref="J82">
    <cfRule type="cellIs" dxfId="545" priority="295" operator="equal">
      <formula>"NO VAR"</formula>
    </cfRule>
  </conditionalFormatting>
  <conditionalFormatting sqref="J82">
    <cfRule type="cellIs" dxfId="544" priority="294" operator="equal">
      <formula>"HIDE-NO VAR"</formula>
    </cfRule>
  </conditionalFormatting>
  <conditionalFormatting sqref="J82">
    <cfRule type="cellIs" dxfId="543" priority="293" operator="equal">
      <formula>"NO VAR"</formula>
    </cfRule>
  </conditionalFormatting>
  <conditionalFormatting sqref="J82">
    <cfRule type="cellIs" dxfId="542" priority="292" operator="equal">
      <formula>"NO VAR"</formula>
    </cfRule>
  </conditionalFormatting>
  <conditionalFormatting sqref="J82">
    <cfRule type="cellIs" dxfId="541" priority="291" operator="equal">
      <formula>"HIDE-NO VAR"</formula>
    </cfRule>
  </conditionalFormatting>
  <conditionalFormatting sqref="J82">
    <cfRule type="cellIs" dxfId="540" priority="290" operator="equal">
      <formula>"NO VAR"</formula>
    </cfRule>
  </conditionalFormatting>
  <conditionalFormatting sqref="J82">
    <cfRule type="cellIs" dxfId="539" priority="289" operator="equal">
      <formula>"NO VAR"</formula>
    </cfRule>
  </conditionalFormatting>
  <conditionalFormatting sqref="J82">
    <cfRule type="cellIs" dxfId="538" priority="288" operator="equal">
      <formula>"HIDE-NO VAR"</formula>
    </cfRule>
  </conditionalFormatting>
  <conditionalFormatting sqref="J82">
    <cfRule type="cellIs" dxfId="537" priority="287" operator="equal">
      <formula>"NO VAR"</formula>
    </cfRule>
  </conditionalFormatting>
  <conditionalFormatting sqref="J82">
    <cfRule type="cellIs" dxfId="536" priority="286" operator="equal">
      <formula>"NO VAR"</formula>
    </cfRule>
  </conditionalFormatting>
  <conditionalFormatting sqref="J82">
    <cfRule type="cellIs" dxfId="535" priority="285" operator="equal">
      <formula>"HIDE-NO VAR"</formula>
    </cfRule>
  </conditionalFormatting>
  <conditionalFormatting sqref="J82">
    <cfRule type="cellIs" dxfId="534" priority="284" operator="equal">
      <formula>"NO VAR"</formula>
    </cfRule>
  </conditionalFormatting>
  <conditionalFormatting sqref="J82">
    <cfRule type="cellIs" dxfId="533" priority="283" operator="equal">
      <formula>"NO VAR"</formula>
    </cfRule>
  </conditionalFormatting>
  <conditionalFormatting sqref="J79">
    <cfRule type="cellIs" dxfId="532" priority="205" operator="equal">
      <formula>"HIDE-NO VAR"</formula>
    </cfRule>
  </conditionalFormatting>
  <conditionalFormatting sqref="J79">
    <cfRule type="cellIs" dxfId="531" priority="202" operator="equal">
      <formula>"HIDE-NO VAR"</formula>
    </cfRule>
  </conditionalFormatting>
  <conditionalFormatting sqref="J82">
    <cfRule type="cellIs" dxfId="530" priority="277" operator="equal">
      <formula>"NO VAR"</formula>
    </cfRule>
  </conditionalFormatting>
  <conditionalFormatting sqref="J82">
    <cfRule type="cellIs" dxfId="529" priority="275" operator="equal">
      <formula>"NO VAR"</formula>
    </cfRule>
  </conditionalFormatting>
  <conditionalFormatting sqref="J81 J83">
    <cfRule type="cellIs" dxfId="528" priority="348" operator="equal">
      <formula>"NO VAR"</formula>
    </cfRule>
  </conditionalFormatting>
  <conditionalFormatting sqref="K79">
    <cfRule type="cellIs" dxfId="527" priority="195" operator="equal">
      <formula>"HIDE-NO VAR"</formula>
    </cfRule>
  </conditionalFormatting>
  <conditionalFormatting sqref="K81 K83">
    <cfRule type="cellIs" dxfId="526" priority="344" operator="equal">
      <formula>"HIDE-NO VAR"</formula>
    </cfRule>
  </conditionalFormatting>
  <conditionalFormatting sqref="K79">
    <cfRule type="cellIs" dxfId="525" priority="191" operator="equal">
      <formula>"NO VAR"</formula>
    </cfRule>
  </conditionalFormatting>
  <conditionalFormatting sqref="K81 K83">
    <cfRule type="cellIs" dxfId="524" priority="341" operator="equal">
      <formula>"HIDE-NO VAR"</formula>
    </cfRule>
  </conditionalFormatting>
  <conditionalFormatting sqref="K81 K83">
    <cfRule type="cellIs" dxfId="523" priority="340" operator="equal">
      <formula>"NO VAR"</formula>
    </cfRule>
  </conditionalFormatting>
  <conditionalFormatting sqref="K82">
    <cfRule type="cellIs" dxfId="522" priority="263" operator="equal">
      <formula>"NO VAR"</formula>
    </cfRule>
  </conditionalFormatting>
  <conditionalFormatting sqref="K82">
    <cfRule type="cellIs" dxfId="521" priority="262" operator="equal">
      <formula>"HIDE-NO VAR"</formula>
    </cfRule>
  </conditionalFormatting>
  <conditionalFormatting sqref="K82">
    <cfRule type="cellIs" dxfId="520" priority="261" operator="equal">
      <formula>"NO VAR"</formula>
    </cfRule>
  </conditionalFormatting>
  <conditionalFormatting sqref="K82">
    <cfRule type="cellIs" dxfId="519" priority="260" operator="equal">
      <formula>"NO VAR"</formula>
    </cfRule>
  </conditionalFormatting>
  <conditionalFormatting sqref="K82">
    <cfRule type="cellIs" dxfId="518" priority="259" operator="equal">
      <formula>"HIDE-NO VAR"</formula>
    </cfRule>
  </conditionalFormatting>
  <conditionalFormatting sqref="K82">
    <cfRule type="cellIs" dxfId="517" priority="258" operator="equal">
      <formula>"NO VAR"</formula>
    </cfRule>
  </conditionalFormatting>
  <conditionalFormatting sqref="K82">
    <cfRule type="cellIs" dxfId="516" priority="257" operator="equal">
      <formula>"NO VAR"</formula>
    </cfRule>
  </conditionalFormatting>
  <conditionalFormatting sqref="K82">
    <cfRule type="cellIs" dxfId="515" priority="256" operator="equal">
      <formula>"HIDE-NO VAR"</formula>
    </cfRule>
  </conditionalFormatting>
  <conditionalFormatting sqref="K82">
    <cfRule type="cellIs" dxfId="514" priority="255" operator="equal">
      <formula>"NO VAR"</formula>
    </cfRule>
  </conditionalFormatting>
  <conditionalFormatting sqref="K82">
    <cfRule type="cellIs" dxfId="513" priority="254" operator="equal">
      <formula>"NO VAR"</formula>
    </cfRule>
  </conditionalFormatting>
  <conditionalFormatting sqref="K82">
    <cfRule type="cellIs" dxfId="512" priority="253" operator="equal">
      <formula>"HIDE-NO VAR"</formula>
    </cfRule>
  </conditionalFormatting>
  <conditionalFormatting sqref="K82">
    <cfRule type="cellIs" dxfId="511" priority="252" operator="equal">
      <formula>"NO VAR"</formula>
    </cfRule>
  </conditionalFormatting>
  <conditionalFormatting sqref="K82">
    <cfRule type="cellIs" dxfId="510" priority="251" operator="equal">
      <formula>"NO VAR"</formula>
    </cfRule>
  </conditionalFormatting>
  <conditionalFormatting sqref="K82">
    <cfRule type="cellIs" dxfId="509" priority="250" operator="equal">
      <formula>"HIDE-NO VAR"</formula>
    </cfRule>
  </conditionalFormatting>
  <conditionalFormatting sqref="K82">
    <cfRule type="cellIs" dxfId="508" priority="249" operator="equal">
      <formula>"NO VAR"</formula>
    </cfRule>
  </conditionalFormatting>
  <conditionalFormatting sqref="K82">
    <cfRule type="cellIs" dxfId="507" priority="248" operator="equal">
      <formula>"NO VAR"</formula>
    </cfRule>
  </conditionalFormatting>
  <conditionalFormatting sqref="K82">
    <cfRule type="cellIs" dxfId="506" priority="247" operator="equal">
      <formula>"HIDE-NO VAR"</formula>
    </cfRule>
  </conditionalFormatting>
  <conditionalFormatting sqref="K82">
    <cfRule type="cellIs" dxfId="505" priority="246" operator="equal">
      <formula>"NO VAR"</formula>
    </cfRule>
  </conditionalFormatting>
  <conditionalFormatting sqref="K82">
    <cfRule type="cellIs" dxfId="504" priority="245" operator="equal">
      <formula>"NO VAR"</formula>
    </cfRule>
  </conditionalFormatting>
  <conditionalFormatting sqref="K82">
    <cfRule type="cellIs" dxfId="503" priority="244" operator="equal">
      <formula>"HIDE-NO VAR"</formula>
    </cfRule>
  </conditionalFormatting>
  <conditionalFormatting sqref="K82">
    <cfRule type="cellIs" dxfId="502" priority="243" operator="equal">
      <formula>"NO VAR"</formula>
    </cfRule>
  </conditionalFormatting>
  <conditionalFormatting sqref="K82">
    <cfRule type="cellIs" dxfId="501" priority="242" operator="equal">
      <formula>"NO VAR"</formula>
    </cfRule>
  </conditionalFormatting>
  <conditionalFormatting sqref="J40">
    <cfRule type="cellIs" dxfId="500" priority="2397" operator="equal">
      <formula>"NO VAR"</formula>
    </cfRule>
  </conditionalFormatting>
  <conditionalFormatting sqref="J40">
    <cfRule type="cellIs" dxfId="499" priority="2396" operator="equal">
      <formula>"HIDE-NO VAR"</formula>
    </cfRule>
  </conditionalFormatting>
  <conditionalFormatting sqref="J40">
    <cfRule type="cellIs" dxfId="498" priority="2393" operator="equal">
      <formula>"HIDE-NO VAR"</formula>
    </cfRule>
  </conditionalFormatting>
  <conditionalFormatting sqref="J40">
    <cfRule type="cellIs" dxfId="497" priority="2392" operator="equal">
      <formula>"NO VAR"</formula>
    </cfRule>
  </conditionalFormatting>
  <conditionalFormatting sqref="J40">
    <cfRule type="cellIs" dxfId="496" priority="2388" operator="equal">
      <formula>"NO VAR"</formula>
    </cfRule>
  </conditionalFormatting>
  <conditionalFormatting sqref="J40">
    <cfRule type="cellIs" dxfId="495" priority="2385" operator="equal">
      <formula>"NO VAR"</formula>
    </cfRule>
  </conditionalFormatting>
  <conditionalFormatting sqref="J40">
    <cfRule type="cellIs" dxfId="494" priority="2382" operator="equal">
      <formula>"NO VAR"</formula>
    </cfRule>
  </conditionalFormatting>
  <conditionalFormatting sqref="J40">
    <cfRule type="cellIs" dxfId="493" priority="2379" operator="equal">
      <formula>"NO VAR"</formula>
    </cfRule>
  </conditionalFormatting>
  <conditionalFormatting sqref="J40">
    <cfRule type="cellIs" dxfId="492" priority="2376" operator="equal">
      <formula>"NO VAR"</formula>
    </cfRule>
  </conditionalFormatting>
  <conditionalFormatting sqref="J79">
    <cfRule type="cellIs" dxfId="491" priority="206" operator="equal">
      <formula>"NO VAR"</formula>
    </cfRule>
  </conditionalFormatting>
  <conditionalFormatting sqref="J79">
    <cfRule type="cellIs" dxfId="490" priority="201" operator="equal">
      <formula>"NO VAR"</formula>
    </cfRule>
  </conditionalFormatting>
  <conditionalFormatting sqref="K82">
    <cfRule type="cellIs" dxfId="489" priority="273" operator="equal">
      <formula>"NO VAR"</formula>
    </cfRule>
  </conditionalFormatting>
  <conditionalFormatting sqref="K79">
    <cfRule type="cellIs" dxfId="488" priority="196" operator="equal">
      <formula>"NO VAR"</formula>
    </cfRule>
  </conditionalFormatting>
  <conditionalFormatting sqref="K79">
    <cfRule type="cellIs" dxfId="487" priority="192" operator="equal">
      <formula>"HIDE-NO VAR"</formula>
    </cfRule>
  </conditionalFormatting>
  <conditionalFormatting sqref="K82">
    <cfRule type="cellIs" dxfId="486" priority="266" operator="equal">
      <formula>"NO VAR"</formula>
    </cfRule>
  </conditionalFormatting>
  <conditionalFormatting sqref="K82">
    <cfRule type="cellIs" dxfId="485" priority="265" operator="equal">
      <formula>"HIDE-NO VAR"</formula>
    </cfRule>
  </conditionalFormatting>
  <conditionalFormatting sqref="K82">
    <cfRule type="cellIs" dxfId="484" priority="264" operator="equal">
      <formula>"NO VAR"</formula>
    </cfRule>
  </conditionalFormatting>
  <conditionalFormatting sqref="K79">
    <cfRule type="cellIs" dxfId="483" priority="187" operator="equal">
      <formula>"NO VAR"</formula>
    </cfRule>
  </conditionalFormatting>
  <conditionalFormatting sqref="K79">
    <cfRule type="cellIs" dxfId="482" priority="184" operator="equal">
      <formula>"NO VAR"</formula>
    </cfRule>
  </conditionalFormatting>
  <conditionalFormatting sqref="K79">
    <cfRule type="cellIs" dxfId="481" priority="181" operator="equal">
      <formula>"NO VAR"</formula>
    </cfRule>
  </conditionalFormatting>
  <conditionalFormatting sqref="K79">
    <cfRule type="cellIs" dxfId="480" priority="178" operator="equal">
      <formula>"NO VAR"</formula>
    </cfRule>
  </conditionalFormatting>
  <conditionalFormatting sqref="K79">
    <cfRule type="cellIs" dxfId="479" priority="175" operator="equal">
      <formula>"NO VAR"</formula>
    </cfRule>
  </conditionalFormatting>
  <conditionalFormatting sqref="K79">
    <cfRule type="cellIs" dxfId="478" priority="172" operator="equal">
      <formula>"NO VAR"</formula>
    </cfRule>
  </conditionalFormatting>
  <conditionalFormatting sqref="K79">
    <cfRule type="cellIs" dxfId="477" priority="169" operator="equal">
      <formula>"NO VAR"</formula>
    </cfRule>
  </conditionalFormatting>
  <conditionalFormatting sqref="K79">
    <cfRule type="cellIs" dxfId="476" priority="166" operator="equal">
      <formula>"NO VAR"</formula>
    </cfRule>
  </conditionalFormatting>
  <conditionalFormatting sqref="K79">
    <cfRule type="cellIs" dxfId="475" priority="164" operator="equal">
      <formula>"HIDE-NO VAR"</formula>
    </cfRule>
  </conditionalFormatting>
  <conditionalFormatting sqref="K82">
    <cfRule type="cellIs" dxfId="474" priority="239" operator="equal">
      <formula>"NO VAR"</formula>
    </cfRule>
  </conditionalFormatting>
  <conditionalFormatting sqref="K79">
    <cfRule type="cellIs" dxfId="473" priority="162" operator="equal">
      <formula>"NO VAR"</formula>
    </cfRule>
  </conditionalFormatting>
  <conditionalFormatting sqref="K79">
    <cfRule type="cellIs" dxfId="472" priority="161" operator="equal">
      <formula>"HIDE-NO VAR"</formula>
    </cfRule>
  </conditionalFormatting>
  <conditionalFormatting sqref="K79">
    <cfRule type="cellIs" dxfId="471" priority="159" operator="equal">
      <formula>"NO VAR"</formula>
    </cfRule>
  </conditionalFormatting>
  <conditionalFormatting sqref="K79">
    <cfRule type="cellIs" dxfId="470" priority="158" operator="equal">
      <formula>"HIDE-NO VAR"</formula>
    </cfRule>
  </conditionalFormatting>
  <conditionalFormatting sqref="K82">
    <cfRule type="cellIs" dxfId="469" priority="233" operator="equal">
      <formula>"NO VAR"</formula>
    </cfRule>
  </conditionalFormatting>
  <conditionalFormatting sqref="D40">
    <cfRule type="cellIs" dxfId="468" priority="2323" operator="equal">
      <formula>"HIDE "</formula>
    </cfRule>
  </conditionalFormatting>
  <conditionalFormatting sqref="B40">
    <cfRule type="cellIs" dxfId="467" priority="2398" operator="equal">
      <formula>"HIDE "</formula>
    </cfRule>
  </conditionalFormatting>
  <conditionalFormatting sqref="J40">
    <cfRule type="cellIs" dxfId="466" priority="2395" operator="equal">
      <formula>"ERROR "</formula>
    </cfRule>
  </conditionalFormatting>
  <conditionalFormatting sqref="J40">
    <cfRule type="cellIs" dxfId="465" priority="2394" operator="equal">
      <formula>"HIDE-NO VAR"</formula>
    </cfRule>
  </conditionalFormatting>
  <conditionalFormatting sqref="J40">
    <cfRule type="cellIs" dxfId="464" priority="2391" operator="equal">
      <formula>"HIDE-NO VAR"</formula>
    </cfRule>
  </conditionalFormatting>
  <conditionalFormatting sqref="J40">
    <cfRule type="cellIs" dxfId="463" priority="2390" operator="equal">
      <formula>"NO VAR"</formula>
    </cfRule>
  </conditionalFormatting>
  <conditionalFormatting sqref="J40">
    <cfRule type="cellIs" dxfId="462" priority="2389" operator="equal">
      <formula>"HIDE-NO VAR"</formula>
    </cfRule>
  </conditionalFormatting>
  <conditionalFormatting sqref="J40">
    <cfRule type="cellIs" dxfId="461" priority="2387" operator="equal">
      <formula>"NO VAR"</formula>
    </cfRule>
  </conditionalFormatting>
  <conditionalFormatting sqref="J40">
    <cfRule type="cellIs" dxfId="460" priority="2386" operator="equal">
      <formula>"HIDE-NO VAR"</formula>
    </cfRule>
  </conditionalFormatting>
  <conditionalFormatting sqref="J40">
    <cfRule type="cellIs" dxfId="459" priority="2384" operator="equal">
      <formula>"NO VAR"</formula>
    </cfRule>
  </conditionalFormatting>
  <conditionalFormatting sqref="J40">
    <cfRule type="cellIs" dxfId="458" priority="2383" operator="equal">
      <formula>"HIDE-NO VAR"</formula>
    </cfRule>
  </conditionalFormatting>
  <conditionalFormatting sqref="J40">
    <cfRule type="cellIs" dxfId="457" priority="2381" operator="equal">
      <formula>"NO VAR"</formula>
    </cfRule>
  </conditionalFormatting>
  <conditionalFormatting sqref="J40">
    <cfRule type="cellIs" dxfId="456" priority="2380" operator="equal">
      <formula>"HIDE-NO VAR"</formula>
    </cfRule>
  </conditionalFormatting>
  <conditionalFormatting sqref="J40">
    <cfRule type="cellIs" dxfId="455" priority="2378" operator="equal">
      <formula>"NO VAR"</formula>
    </cfRule>
  </conditionalFormatting>
  <conditionalFormatting sqref="J40">
    <cfRule type="cellIs" dxfId="454" priority="2377" operator="equal">
      <formula>"HIDE-NO VAR"</formula>
    </cfRule>
  </conditionalFormatting>
  <conditionalFormatting sqref="J40">
    <cfRule type="cellIs" dxfId="453" priority="2375" operator="equal">
      <formula>"NO VAR"</formula>
    </cfRule>
  </conditionalFormatting>
  <conditionalFormatting sqref="J40">
    <cfRule type="cellIs" dxfId="452" priority="2374" operator="equal">
      <formula>"HIDE-NO VAR"</formula>
    </cfRule>
  </conditionalFormatting>
  <conditionalFormatting sqref="J40">
    <cfRule type="cellIs" dxfId="451" priority="2373" operator="equal">
      <formula>"NO VAR"</formula>
    </cfRule>
  </conditionalFormatting>
  <conditionalFormatting sqref="J40">
    <cfRule type="cellIs" dxfId="450" priority="2372" operator="equal">
      <formula>"NO VAR"</formula>
    </cfRule>
  </conditionalFormatting>
  <conditionalFormatting sqref="J40">
    <cfRule type="cellIs" dxfId="449" priority="2371" operator="equal">
      <formula>"HIDE-NO VAR"</formula>
    </cfRule>
  </conditionalFormatting>
  <conditionalFormatting sqref="J40">
    <cfRule type="cellIs" dxfId="448" priority="2370" operator="equal">
      <formula>"NO VAR"</formula>
    </cfRule>
  </conditionalFormatting>
  <conditionalFormatting sqref="J40">
    <cfRule type="cellIs" dxfId="447" priority="2369" operator="equal">
      <formula>"NO VAR"</formula>
    </cfRule>
  </conditionalFormatting>
  <conditionalFormatting sqref="J40">
    <cfRule type="cellIs" dxfId="446" priority="2368" operator="equal">
      <formula>"HIDE-NO VAR"</formula>
    </cfRule>
  </conditionalFormatting>
  <conditionalFormatting sqref="J40">
    <cfRule type="cellIs" dxfId="445" priority="2367" operator="equal">
      <formula>"NO VAR"</formula>
    </cfRule>
  </conditionalFormatting>
  <conditionalFormatting sqref="J40">
    <cfRule type="cellIs" dxfId="444" priority="2366" operator="equal">
      <formula>"NO VAR"</formula>
    </cfRule>
  </conditionalFormatting>
  <conditionalFormatting sqref="K40">
    <cfRule type="cellIs" dxfId="443" priority="2365" operator="equal">
      <formula>"NO VAR"</formula>
    </cfRule>
  </conditionalFormatting>
  <conditionalFormatting sqref="K40">
    <cfRule type="cellIs" dxfId="442" priority="2364" operator="equal">
      <formula>"HIDE-NO VAR"</formula>
    </cfRule>
  </conditionalFormatting>
  <conditionalFormatting sqref="K40">
    <cfRule type="cellIs" dxfId="441" priority="2363" operator="equal">
      <formula>"ERROR "</formula>
    </cfRule>
  </conditionalFormatting>
  <conditionalFormatting sqref="K40">
    <cfRule type="cellIs" dxfId="440" priority="2362" operator="equal">
      <formula>"HIDE-NO VAR"</formula>
    </cfRule>
  </conditionalFormatting>
  <conditionalFormatting sqref="K40">
    <cfRule type="cellIs" dxfId="439" priority="2361" operator="equal">
      <formula>"HIDE-NO VAR"</formula>
    </cfRule>
  </conditionalFormatting>
  <conditionalFormatting sqref="K40">
    <cfRule type="cellIs" dxfId="438" priority="2360" operator="equal">
      <formula>"NO VAR"</formula>
    </cfRule>
  </conditionalFormatting>
  <conditionalFormatting sqref="K40">
    <cfRule type="cellIs" dxfId="437" priority="2359" operator="equal">
      <formula>"HIDE-NO VAR"</formula>
    </cfRule>
  </conditionalFormatting>
  <conditionalFormatting sqref="K40">
    <cfRule type="cellIs" dxfId="436" priority="2358" operator="equal">
      <formula>"NO VAR"</formula>
    </cfRule>
  </conditionalFormatting>
  <conditionalFormatting sqref="K40">
    <cfRule type="cellIs" dxfId="435" priority="2357" operator="equal">
      <formula>"HIDE-NO VAR"</formula>
    </cfRule>
  </conditionalFormatting>
  <conditionalFormatting sqref="K40">
    <cfRule type="cellIs" dxfId="434" priority="2356" operator="equal">
      <formula>"NO VAR"</formula>
    </cfRule>
  </conditionalFormatting>
  <conditionalFormatting sqref="K40">
    <cfRule type="cellIs" dxfId="433" priority="2355" operator="equal">
      <formula>"NO VAR"</formula>
    </cfRule>
  </conditionalFormatting>
  <conditionalFormatting sqref="K40">
    <cfRule type="cellIs" dxfId="432" priority="2354" operator="equal">
      <formula>"HIDE-NO VAR"</formula>
    </cfRule>
  </conditionalFormatting>
  <conditionalFormatting sqref="K40">
    <cfRule type="cellIs" dxfId="431" priority="2353" operator="equal">
      <formula>"NO VAR"</formula>
    </cfRule>
  </conditionalFormatting>
  <conditionalFormatting sqref="K40">
    <cfRule type="cellIs" dxfId="430" priority="2352" operator="equal">
      <formula>"NO VAR"</formula>
    </cfRule>
  </conditionalFormatting>
  <conditionalFormatting sqref="K40">
    <cfRule type="cellIs" dxfId="429" priority="2351" operator="equal">
      <formula>"HIDE-NO VAR"</formula>
    </cfRule>
  </conditionalFormatting>
  <conditionalFormatting sqref="K40">
    <cfRule type="cellIs" dxfId="428" priority="2350" operator="equal">
      <formula>"NO VAR"</formula>
    </cfRule>
  </conditionalFormatting>
  <conditionalFormatting sqref="K40">
    <cfRule type="cellIs" dxfId="427" priority="2349" operator="equal">
      <formula>"NO VAR"</formula>
    </cfRule>
  </conditionalFormatting>
  <conditionalFormatting sqref="K40">
    <cfRule type="cellIs" dxfId="426" priority="2348" operator="equal">
      <formula>"HIDE-NO VAR"</formula>
    </cfRule>
  </conditionalFormatting>
  <conditionalFormatting sqref="K40">
    <cfRule type="cellIs" dxfId="425" priority="2347" operator="equal">
      <formula>"NO VAR"</formula>
    </cfRule>
  </conditionalFormatting>
  <conditionalFormatting sqref="K40">
    <cfRule type="cellIs" dxfId="424" priority="2346" operator="equal">
      <formula>"NO VAR"</formula>
    </cfRule>
  </conditionalFormatting>
  <conditionalFormatting sqref="K40">
    <cfRule type="cellIs" dxfId="423" priority="2345" operator="equal">
      <formula>"HIDE-NO VAR"</formula>
    </cfRule>
  </conditionalFormatting>
  <conditionalFormatting sqref="K40">
    <cfRule type="cellIs" dxfId="422" priority="2344" operator="equal">
      <formula>"NO VAR"</formula>
    </cfRule>
  </conditionalFormatting>
  <conditionalFormatting sqref="K40">
    <cfRule type="cellIs" dxfId="421" priority="2343" operator="equal">
      <formula>"NO VAR"</formula>
    </cfRule>
  </conditionalFormatting>
  <conditionalFormatting sqref="K40">
    <cfRule type="cellIs" dxfId="420" priority="2342" operator="equal">
      <formula>"HIDE-NO VAR"</formula>
    </cfRule>
  </conditionalFormatting>
  <conditionalFormatting sqref="K40">
    <cfRule type="cellIs" dxfId="419" priority="2341" operator="equal">
      <formula>"NO VAR"</formula>
    </cfRule>
  </conditionalFormatting>
  <conditionalFormatting sqref="K40">
    <cfRule type="cellIs" dxfId="418" priority="2340" operator="equal">
      <formula>"NO VAR"</formula>
    </cfRule>
  </conditionalFormatting>
  <conditionalFormatting sqref="K40">
    <cfRule type="cellIs" dxfId="417" priority="2339" operator="equal">
      <formula>"HIDE-NO VAR"</formula>
    </cfRule>
  </conditionalFormatting>
  <conditionalFormatting sqref="K40">
    <cfRule type="cellIs" dxfId="416" priority="2338" operator="equal">
      <formula>"NO VAR"</formula>
    </cfRule>
  </conditionalFormatting>
  <conditionalFormatting sqref="K40">
    <cfRule type="cellIs" dxfId="415" priority="2337" operator="equal">
      <formula>"NO VAR"</formula>
    </cfRule>
  </conditionalFormatting>
  <conditionalFormatting sqref="K40">
    <cfRule type="cellIs" dxfId="414" priority="2336" operator="equal">
      <formula>"HIDE-NO VAR"</formula>
    </cfRule>
  </conditionalFormatting>
  <conditionalFormatting sqref="K40">
    <cfRule type="cellIs" dxfId="413" priority="2335" operator="equal">
      <formula>"NO VAR"</formula>
    </cfRule>
  </conditionalFormatting>
  <conditionalFormatting sqref="K40">
    <cfRule type="cellIs" dxfId="412" priority="2334" operator="equal">
      <formula>"NO VAR"</formula>
    </cfRule>
  </conditionalFormatting>
  <conditionalFormatting sqref="K40">
    <cfRule type="cellIs" dxfId="411" priority="2333" operator="equal">
      <formula>"HIDE-NO VAR"</formula>
    </cfRule>
  </conditionalFormatting>
  <conditionalFormatting sqref="K40">
    <cfRule type="cellIs" dxfId="410" priority="2332" operator="equal">
      <formula>"NO VAR"</formula>
    </cfRule>
  </conditionalFormatting>
  <conditionalFormatting sqref="K40">
    <cfRule type="cellIs" dxfId="409" priority="2331" operator="equal">
      <formula>"NO VAR"</formula>
    </cfRule>
  </conditionalFormatting>
  <conditionalFormatting sqref="K40">
    <cfRule type="cellIs" dxfId="408" priority="2330" operator="equal">
      <formula>"HIDE-NO VAR"</formula>
    </cfRule>
  </conditionalFormatting>
  <conditionalFormatting sqref="K40">
    <cfRule type="cellIs" dxfId="407" priority="2329" operator="equal">
      <formula>"NO VAR"</formula>
    </cfRule>
  </conditionalFormatting>
  <conditionalFormatting sqref="K40">
    <cfRule type="cellIs" dxfId="406" priority="2328" operator="equal">
      <formula>"NO VAR"</formula>
    </cfRule>
  </conditionalFormatting>
  <conditionalFormatting sqref="K40">
    <cfRule type="cellIs" dxfId="405" priority="2327" operator="equal">
      <formula>"HIDE-NO VAR"</formula>
    </cfRule>
  </conditionalFormatting>
  <conditionalFormatting sqref="K40">
    <cfRule type="cellIs" dxfId="404" priority="2326" operator="equal">
      <formula>"NO VAR"</formula>
    </cfRule>
  </conditionalFormatting>
  <conditionalFormatting sqref="K40">
    <cfRule type="cellIs" dxfId="403" priority="2325" operator="equal">
      <formula>"NO VAR"</formula>
    </cfRule>
  </conditionalFormatting>
  <conditionalFormatting sqref="K40">
    <cfRule type="cellIs" dxfId="402" priority="2324" operator="equal">
      <formula>"INCORRECT LINE BEING PICKED UP"</formula>
    </cfRule>
  </conditionalFormatting>
  <conditionalFormatting sqref="B51:B57">
    <cfRule type="cellIs" dxfId="401" priority="876" operator="equal">
      <formula>"HIDE "</formula>
    </cfRule>
  </conditionalFormatting>
  <conditionalFormatting sqref="J51:K60">
    <cfRule type="cellIs" dxfId="400" priority="875" operator="equal">
      <formula>"NO VAR"</formula>
    </cfRule>
  </conditionalFormatting>
  <conditionalFormatting sqref="J51:K60">
    <cfRule type="cellIs" dxfId="399" priority="874" operator="equal">
      <formula>"HIDE-NO VAR"</formula>
    </cfRule>
  </conditionalFormatting>
  <conditionalFormatting sqref="J51:K60">
    <cfRule type="cellIs" dxfId="398" priority="873" operator="equal">
      <formula>"ERROR "</formula>
    </cfRule>
  </conditionalFormatting>
  <conditionalFormatting sqref="J52">
    <cfRule type="cellIs" dxfId="397" priority="872" operator="equal">
      <formula>"NO VAR"</formula>
    </cfRule>
  </conditionalFormatting>
  <conditionalFormatting sqref="J52">
    <cfRule type="cellIs" dxfId="396" priority="871" operator="equal">
      <formula>"NO VAR"</formula>
    </cfRule>
  </conditionalFormatting>
  <conditionalFormatting sqref="J51">
    <cfRule type="cellIs" dxfId="395" priority="869" operator="equal">
      <formula>"NO VAR"</formula>
    </cfRule>
  </conditionalFormatting>
  <conditionalFormatting sqref="K65">
    <cfRule type="cellIs" dxfId="394" priority="716" operator="equal">
      <formula>"NO VAR"</formula>
    </cfRule>
  </conditionalFormatting>
  <conditionalFormatting sqref="K65">
    <cfRule type="cellIs" dxfId="393" priority="715" operator="equal">
      <formula>"HIDE-NO VAR"</formula>
    </cfRule>
  </conditionalFormatting>
  <conditionalFormatting sqref="J51">
    <cfRule type="cellIs" dxfId="392" priority="865" operator="equal">
      <formula>"NO VAR"</formula>
    </cfRule>
  </conditionalFormatting>
  <conditionalFormatting sqref="J51">
    <cfRule type="cellIs" dxfId="391" priority="864" operator="equal">
      <formula>"HIDE-NO VAR"</formula>
    </cfRule>
  </conditionalFormatting>
  <conditionalFormatting sqref="J51">
    <cfRule type="cellIs" dxfId="390" priority="862" operator="equal">
      <formula>"NO VAR"</formula>
    </cfRule>
  </conditionalFormatting>
  <conditionalFormatting sqref="J52">
    <cfRule type="cellIs" dxfId="389" priority="861" operator="equal">
      <formula>"HIDE-NO VAR"</formula>
    </cfRule>
  </conditionalFormatting>
  <conditionalFormatting sqref="J52">
    <cfRule type="cellIs" dxfId="388" priority="860" operator="equal">
      <formula>"HIDE-NO VAR"</formula>
    </cfRule>
  </conditionalFormatting>
  <conditionalFormatting sqref="J52">
    <cfRule type="cellIs" dxfId="387" priority="859" operator="equal">
      <formula>"NO VAR"</formula>
    </cfRule>
  </conditionalFormatting>
  <conditionalFormatting sqref="J52">
    <cfRule type="cellIs" dxfId="386" priority="858" operator="equal">
      <formula>"HIDE-NO VAR"</formula>
    </cfRule>
  </conditionalFormatting>
  <conditionalFormatting sqref="K65">
    <cfRule type="cellIs" dxfId="385" priority="690" operator="equal">
      <formula>"NO VAR"</formula>
    </cfRule>
  </conditionalFormatting>
  <conditionalFormatting sqref="K52">
    <cfRule type="cellIs" dxfId="384" priority="841" operator="equal">
      <formula>"HIDE-NO VAR"</formula>
    </cfRule>
  </conditionalFormatting>
  <conditionalFormatting sqref="K52">
    <cfRule type="cellIs" dxfId="383" priority="839" operator="equal">
      <formula>"NO VAR"</formula>
    </cfRule>
  </conditionalFormatting>
  <conditionalFormatting sqref="K61:K63">
    <cfRule type="cellIs" dxfId="382" priority="761" operator="equal">
      <formula>"NO VAR"</formula>
    </cfRule>
  </conditionalFormatting>
  <conditionalFormatting sqref="K61:K63">
    <cfRule type="cellIs" dxfId="381" priority="760" operator="equal">
      <formula>"HIDE-NO VAR"</formula>
    </cfRule>
  </conditionalFormatting>
  <conditionalFormatting sqref="K61:K63">
    <cfRule type="cellIs" dxfId="380" priority="759" operator="equal">
      <formula>"NO VAR"</formula>
    </cfRule>
  </conditionalFormatting>
  <conditionalFormatting sqref="K51:K60">
    <cfRule type="cellIs" dxfId="379" priority="833" operator="equal">
      <formula>"INCORRECT LINE BEING PICKED UP"</formula>
    </cfRule>
  </conditionalFormatting>
  <conditionalFormatting sqref="B58:B59">
    <cfRule type="cellIs" dxfId="378" priority="832" operator="equal">
      <formula>"HIDE "</formula>
    </cfRule>
  </conditionalFormatting>
  <conditionalFormatting sqref="D51:D63 D80:D83 D65:D69 D71:D78">
    <cfRule type="cellIs" dxfId="377" priority="230" operator="equal">
      <formula>"HIDE "</formula>
    </cfRule>
  </conditionalFormatting>
  <conditionalFormatting sqref="B61:B63 E61:E63">
    <cfRule type="cellIs" dxfId="376" priority="831" operator="equal">
      <formula>"HIDE "</formula>
    </cfRule>
  </conditionalFormatting>
  <conditionalFormatting sqref="J61:J63">
    <cfRule type="cellIs" dxfId="375" priority="830" operator="equal">
      <formula>"NO VAR"</formula>
    </cfRule>
  </conditionalFormatting>
  <conditionalFormatting sqref="J61:J63">
    <cfRule type="cellIs" dxfId="374" priority="829" operator="equal">
      <formula>"HIDE-NO VAR"</formula>
    </cfRule>
  </conditionalFormatting>
  <conditionalFormatting sqref="J61:J63">
    <cfRule type="cellIs" dxfId="373" priority="828" operator="equal">
      <formula>"ERROR "</formula>
    </cfRule>
  </conditionalFormatting>
  <conditionalFormatting sqref="J65">
    <cfRule type="cellIs" dxfId="372" priority="745" operator="equal">
      <formula>"NO VAR"</formula>
    </cfRule>
  </conditionalFormatting>
  <conditionalFormatting sqref="J65">
    <cfRule type="cellIs" dxfId="371" priority="742" operator="equal">
      <formula>"NO VAR"</formula>
    </cfRule>
  </conditionalFormatting>
  <conditionalFormatting sqref="J65">
    <cfRule type="cellIs" dxfId="370" priority="739" operator="equal">
      <formula>"NO VAR"</formula>
    </cfRule>
  </conditionalFormatting>
  <conditionalFormatting sqref="J65">
    <cfRule type="cellIs" dxfId="369" priority="736" operator="equal">
      <formula>"NO VAR"</formula>
    </cfRule>
  </conditionalFormatting>
  <conditionalFormatting sqref="J66:J68">
    <cfRule type="cellIs" dxfId="368" priority="656" operator="equal">
      <formula>"NO VAR"</formula>
    </cfRule>
  </conditionalFormatting>
  <conditionalFormatting sqref="J61:J63">
    <cfRule type="cellIs" dxfId="367" priority="806" operator="equal">
      <formula>"NO VAR"</formula>
    </cfRule>
  </conditionalFormatting>
  <conditionalFormatting sqref="J66:J68">
    <cfRule type="cellIs" dxfId="366" priority="653" operator="equal">
      <formula>"NO VAR"</formula>
    </cfRule>
  </conditionalFormatting>
  <conditionalFormatting sqref="J65">
    <cfRule type="cellIs" dxfId="365" priority="727" operator="equal">
      <formula>"NO VAR"</formula>
    </cfRule>
  </conditionalFormatting>
  <conditionalFormatting sqref="J61:J63">
    <cfRule type="cellIs" dxfId="364" priority="801" operator="equal">
      <formula>"HIDE-NO VAR"</formula>
    </cfRule>
  </conditionalFormatting>
  <conditionalFormatting sqref="J61:J63">
    <cfRule type="cellIs" dxfId="363" priority="799" operator="equal">
      <formula>"NO VAR"</formula>
    </cfRule>
  </conditionalFormatting>
  <conditionalFormatting sqref="K66:K68">
    <cfRule type="cellIs" dxfId="362" priority="645" operator="equal">
      <formula>"HIDE-NO VAR"</formula>
    </cfRule>
  </conditionalFormatting>
  <conditionalFormatting sqref="K66:K68">
    <cfRule type="cellIs" dxfId="361" priority="642" operator="equal">
      <formula>"HIDE-NO VAR"</formula>
    </cfRule>
  </conditionalFormatting>
  <conditionalFormatting sqref="K65">
    <cfRule type="cellIs" dxfId="360" priority="713" operator="equal">
      <formula>"NO VAR"</formula>
    </cfRule>
  </conditionalFormatting>
  <conditionalFormatting sqref="K65">
    <cfRule type="cellIs" dxfId="359" priority="710" operator="equal">
      <formula>"NO VAR"</formula>
    </cfRule>
  </conditionalFormatting>
  <conditionalFormatting sqref="K65">
    <cfRule type="cellIs" dxfId="358" priority="707" operator="equal">
      <formula>"NO VAR"</formula>
    </cfRule>
  </conditionalFormatting>
  <conditionalFormatting sqref="K65">
    <cfRule type="cellIs" dxfId="357" priority="704" operator="equal">
      <formula>"NO VAR"</formula>
    </cfRule>
  </conditionalFormatting>
  <conditionalFormatting sqref="K65">
    <cfRule type="cellIs" dxfId="356" priority="701" operator="equal">
      <formula>"NO VAR"</formula>
    </cfRule>
  </conditionalFormatting>
  <conditionalFormatting sqref="K65">
    <cfRule type="cellIs" dxfId="355" priority="698" operator="equal">
      <formula>"NO VAR"</formula>
    </cfRule>
  </conditionalFormatting>
  <conditionalFormatting sqref="K65">
    <cfRule type="cellIs" dxfId="354" priority="695" operator="equal">
      <formula>"NO VAR"</formula>
    </cfRule>
  </conditionalFormatting>
  <conditionalFormatting sqref="K65">
    <cfRule type="cellIs" dxfId="353" priority="692" operator="equal">
      <formula>"NO VAR"</formula>
    </cfRule>
  </conditionalFormatting>
  <conditionalFormatting sqref="K66:K68">
    <cfRule type="cellIs" dxfId="352" priority="615" operator="equal">
      <formula>"NO VAR"</formula>
    </cfRule>
  </conditionalFormatting>
  <conditionalFormatting sqref="K61:K63">
    <cfRule type="cellIs" dxfId="351" priority="766" operator="equal">
      <formula>"HIDE-NO VAR"</formula>
    </cfRule>
  </conditionalFormatting>
  <conditionalFormatting sqref="K61:K63">
    <cfRule type="cellIs" dxfId="350" priority="764" operator="equal">
      <formula>"NO VAR"</formula>
    </cfRule>
  </conditionalFormatting>
  <conditionalFormatting sqref="K61:K63">
    <cfRule type="cellIs" dxfId="349" priority="757" operator="equal">
      <formula>"INCORRECT LINE BEING PICKED UP"</formula>
    </cfRule>
  </conditionalFormatting>
  <conditionalFormatting sqref="B65 E65">
    <cfRule type="cellIs" dxfId="348" priority="756" operator="equal">
      <formula>"HIDE "</formula>
    </cfRule>
  </conditionalFormatting>
  <conditionalFormatting sqref="J65">
    <cfRule type="cellIs" dxfId="347" priority="753" operator="equal">
      <formula>"ERROR "</formula>
    </cfRule>
  </conditionalFormatting>
  <conditionalFormatting sqref="J65">
    <cfRule type="cellIs" dxfId="346" priority="752" operator="equal">
      <formula>"HIDE-NO VAR"</formula>
    </cfRule>
  </conditionalFormatting>
  <conditionalFormatting sqref="J65">
    <cfRule type="cellIs" dxfId="345" priority="749" operator="equal">
      <formula>"HIDE-NO VAR"</formula>
    </cfRule>
  </conditionalFormatting>
  <conditionalFormatting sqref="J65">
    <cfRule type="cellIs" dxfId="344" priority="748" operator="equal">
      <formula>"NO VAR"</formula>
    </cfRule>
  </conditionalFormatting>
  <conditionalFormatting sqref="J65">
    <cfRule type="cellIs" dxfId="343" priority="747" operator="equal">
      <formula>"HIDE-NO VAR"</formula>
    </cfRule>
  </conditionalFormatting>
  <conditionalFormatting sqref="J65">
    <cfRule type="cellIs" dxfId="342" priority="744" operator="equal">
      <formula>"HIDE-NO VAR"</formula>
    </cfRule>
  </conditionalFormatting>
  <conditionalFormatting sqref="J65">
    <cfRule type="cellIs" dxfId="341" priority="741" operator="equal">
      <formula>"HIDE-NO VAR"</formula>
    </cfRule>
  </conditionalFormatting>
  <conditionalFormatting sqref="J65">
    <cfRule type="cellIs" dxfId="340" priority="738" operator="equal">
      <formula>"HIDE-NO VAR"</formula>
    </cfRule>
  </conditionalFormatting>
  <conditionalFormatting sqref="J65">
    <cfRule type="cellIs" dxfId="339" priority="735" operator="equal">
      <formula>"HIDE-NO VAR"</formula>
    </cfRule>
  </conditionalFormatting>
  <conditionalFormatting sqref="J66:J68">
    <cfRule type="cellIs" dxfId="338" priority="655" operator="equal">
      <formula>"NO VAR"</formula>
    </cfRule>
  </conditionalFormatting>
  <conditionalFormatting sqref="J65">
    <cfRule type="cellIs" dxfId="337" priority="730" operator="equal">
      <formula>"NO VAR"</formula>
    </cfRule>
  </conditionalFormatting>
  <conditionalFormatting sqref="J69:J77">
    <cfRule type="cellIs" dxfId="336" priority="576" operator="equal">
      <formula>"NO VAR"</formula>
    </cfRule>
  </conditionalFormatting>
  <conditionalFormatting sqref="J66:J68">
    <cfRule type="cellIs" dxfId="335" priority="649" operator="equal">
      <formula>"NO VAR"</formula>
    </cfRule>
  </conditionalFormatting>
  <conditionalFormatting sqref="K69:K77">
    <cfRule type="cellIs" dxfId="334" priority="572" operator="equal">
      <formula>"NO VAR"</formula>
    </cfRule>
  </conditionalFormatting>
  <conditionalFormatting sqref="K65">
    <cfRule type="cellIs" dxfId="333" priority="721" operator="equal">
      <formula>"ERROR "</formula>
    </cfRule>
  </conditionalFormatting>
  <conditionalFormatting sqref="K65">
    <cfRule type="cellIs" dxfId="332" priority="712" operator="equal">
      <formula>"HIDE-NO VAR"</formula>
    </cfRule>
  </conditionalFormatting>
  <conditionalFormatting sqref="K65">
    <cfRule type="cellIs" dxfId="331" priority="709" operator="equal">
      <formula>"HIDE-NO VAR"</formula>
    </cfRule>
  </conditionalFormatting>
  <conditionalFormatting sqref="K65">
    <cfRule type="cellIs" dxfId="330" priority="706" operator="equal">
      <formula>"HIDE-NO VAR"</formula>
    </cfRule>
  </conditionalFormatting>
  <conditionalFormatting sqref="K65">
    <cfRule type="cellIs" dxfId="329" priority="703" operator="equal">
      <formula>"HIDE-NO VAR"</formula>
    </cfRule>
  </conditionalFormatting>
  <conditionalFormatting sqref="K65">
    <cfRule type="cellIs" dxfId="328" priority="700" operator="equal">
      <formula>"HIDE-NO VAR"</formula>
    </cfRule>
  </conditionalFormatting>
  <conditionalFormatting sqref="K65">
    <cfRule type="cellIs" dxfId="327" priority="697" operator="equal">
      <formula>"HIDE-NO VAR"</formula>
    </cfRule>
  </conditionalFormatting>
  <conditionalFormatting sqref="K65">
    <cfRule type="cellIs" dxfId="326" priority="694" operator="equal">
      <formula>"HIDE-NO VAR"</formula>
    </cfRule>
  </conditionalFormatting>
  <conditionalFormatting sqref="K65">
    <cfRule type="cellIs" dxfId="325" priority="691" operator="equal">
      <formula>"HIDE-NO VAR"</formula>
    </cfRule>
  </conditionalFormatting>
  <conditionalFormatting sqref="K65">
    <cfRule type="cellIs" dxfId="324" priority="687" operator="equal">
      <formula>"NO VAR"</formula>
    </cfRule>
  </conditionalFormatting>
  <conditionalFormatting sqref="K65">
    <cfRule type="cellIs" dxfId="323" priority="686" operator="equal">
      <formula>"NO VAR"</formula>
    </cfRule>
  </conditionalFormatting>
  <conditionalFormatting sqref="K65">
    <cfRule type="cellIs" dxfId="322" priority="683" operator="equal">
      <formula>"NO VAR"</formula>
    </cfRule>
  </conditionalFormatting>
  <conditionalFormatting sqref="K65">
    <cfRule type="cellIs" dxfId="321" priority="682" operator="equal">
      <formula>"INCORRECT LINE BEING PICKED UP"</formula>
    </cfRule>
  </conditionalFormatting>
  <conditionalFormatting sqref="B66:B68 E66:E68">
    <cfRule type="cellIs" dxfId="320" priority="681" operator="equal">
      <formula>"HIDE "</formula>
    </cfRule>
  </conditionalFormatting>
  <conditionalFormatting sqref="J66:J68">
    <cfRule type="cellIs" dxfId="319" priority="679" operator="equal">
      <formula>"HIDE-NO VAR"</formula>
    </cfRule>
  </conditionalFormatting>
  <conditionalFormatting sqref="J66:J68">
    <cfRule type="cellIs" dxfId="318" priority="678" operator="equal">
      <formula>"ERROR "</formula>
    </cfRule>
  </conditionalFormatting>
  <conditionalFormatting sqref="J66:J68">
    <cfRule type="cellIs" dxfId="317" priority="677" operator="equal">
      <formula>"HIDE-NO VAR"</formula>
    </cfRule>
  </conditionalFormatting>
  <conditionalFormatting sqref="J66:J68">
    <cfRule type="cellIs" dxfId="316" priority="676" operator="equal">
      <formula>"HIDE-NO VAR"</formula>
    </cfRule>
  </conditionalFormatting>
  <conditionalFormatting sqref="J66:J68">
    <cfRule type="cellIs" dxfId="315" priority="675" operator="equal">
      <formula>"NO VAR"</formula>
    </cfRule>
  </conditionalFormatting>
  <conditionalFormatting sqref="J66:J68">
    <cfRule type="cellIs" dxfId="314" priority="674" operator="equal">
      <formula>"HIDE-NO VAR"</formula>
    </cfRule>
  </conditionalFormatting>
  <conditionalFormatting sqref="J78">
    <cfRule type="cellIs" dxfId="313" priority="518" operator="equal">
      <formula>"NO VAR"</formula>
    </cfRule>
  </conditionalFormatting>
  <conditionalFormatting sqref="J78">
    <cfRule type="cellIs" dxfId="312" priority="515" operator="equal">
      <formula>"NO VAR"</formula>
    </cfRule>
  </conditionalFormatting>
  <conditionalFormatting sqref="J78">
    <cfRule type="cellIs" dxfId="311" priority="512" operator="equal">
      <formula>"NO VAR"</formula>
    </cfRule>
  </conditionalFormatting>
  <conditionalFormatting sqref="J78">
    <cfRule type="cellIs" dxfId="310" priority="509" operator="equal">
      <formula>"NO VAR"</formula>
    </cfRule>
  </conditionalFormatting>
  <conditionalFormatting sqref="K66:K68">
    <cfRule type="cellIs" dxfId="309" priority="647" operator="equal">
      <formula>"HIDE-NO VAR"</formula>
    </cfRule>
  </conditionalFormatting>
  <conditionalFormatting sqref="K66:K68">
    <cfRule type="cellIs" dxfId="308" priority="646" operator="equal">
      <formula>"ERROR "</formula>
    </cfRule>
  </conditionalFormatting>
  <conditionalFormatting sqref="K66:K68">
    <cfRule type="cellIs" dxfId="307" priority="644" operator="equal">
      <formula>"HIDE-NO VAR"</formula>
    </cfRule>
  </conditionalFormatting>
  <conditionalFormatting sqref="K66:K68">
    <cfRule type="cellIs" dxfId="306" priority="643" operator="equal">
      <formula>"NO VAR"</formula>
    </cfRule>
  </conditionalFormatting>
  <conditionalFormatting sqref="K78">
    <cfRule type="cellIs" dxfId="305" priority="486" operator="equal">
      <formula>"NO VAR"</formula>
    </cfRule>
  </conditionalFormatting>
  <conditionalFormatting sqref="K78">
    <cfRule type="cellIs" dxfId="304" priority="483" operator="equal">
      <formula>"NO VAR"</formula>
    </cfRule>
  </conditionalFormatting>
  <conditionalFormatting sqref="K78">
    <cfRule type="cellIs" dxfId="303" priority="480" operator="equal">
      <formula>"NO VAR"</formula>
    </cfRule>
  </conditionalFormatting>
  <conditionalFormatting sqref="K78">
    <cfRule type="cellIs" dxfId="302" priority="477" operator="equal">
      <formula>"NO VAR"</formula>
    </cfRule>
  </conditionalFormatting>
  <conditionalFormatting sqref="K78">
    <cfRule type="cellIs" dxfId="301" priority="474" operator="equal">
      <formula>"NO VAR"</formula>
    </cfRule>
  </conditionalFormatting>
  <conditionalFormatting sqref="K78">
    <cfRule type="cellIs" dxfId="300" priority="471" operator="equal">
      <formula>"NO VAR"</formula>
    </cfRule>
  </conditionalFormatting>
  <conditionalFormatting sqref="K78">
    <cfRule type="cellIs" dxfId="299" priority="468" operator="equal">
      <formula>"NO VAR"</formula>
    </cfRule>
  </conditionalFormatting>
  <conditionalFormatting sqref="K78">
    <cfRule type="cellIs" dxfId="298" priority="465" operator="equal">
      <formula>"NO VAR"</formula>
    </cfRule>
  </conditionalFormatting>
  <conditionalFormatting sqref="K66:K68">
    <cfRule type="cellIs" dxfId="297" priority="616" operator="equal">
      <formula>"HIDE-NO VAR"</formula>
    </cfRule>
  </conditionalFormatting>
  <conditionalFormatting sqref="K66:K68">
    <cfRule type="cellIs" dxfId="296" priority="614" operator="equal">
      <formula>"NO VAR"</formula>
    </cfRule>
  </conditionalFormatting>
  <conditionalFormatting sqref="K66:K68">
    <cfRule type="cellIs" dxfId="295" priority="613" operator="equal">
      <formula>"HIDE-NO VAR"</formula>
    </cfRule>
  </conditionalFormatting>
  <conditionalFormatting sqref="K69:K77">
    <cfRule type="cellIs" dxfId="294" priority="536" operator="equal">
      <formula>"NO VAR"</formula>
    </cfRule>
  </conditionalFormatting>
  <conditionalFormatting sqref="K66:K68">
    <cfRule type="cellIs" dxfId="293" priority="611" operator="equal">
      <formula>"NO VAR"</formula>
    </cfRule>
  </conditionalFormatting>
  <conditionalFormatting sqref="K66:K68">
    <cfRule type="cellIs" dxfId="292" priority="609" operator="equal">
      <formula>"NO VAR"</formula>
    </cfRule>
  </conditionalFormatting>
  <conditionalFormatting sqref="K69:K77">
    <cfRule type="cellIs" dxfId="291" priority="532" operator="equal">
      <formula>"NO VAR"</formula>
    </cfRule>
  </conditionalFormatting>
  <conditionalFormatting sqref="K66:K68">
    <cfRule type="cellIs" dxfId="290" priority="607" operator="equal">
      <formula>"INCORRECT LINE BEING PICKED UP"</formula>
    </cfRule>
  </conditionalFormatting>
  <conditionalFormatting sqref="B69">
    <cfRule type="cellIs" dxfId="289" priority="606" operator="equal">
      <formula>"HIDE "</formula>
    </cfRule>
  </conditionalFormatting>
  <conditionalFormatting sqref="B70:B77">
    <cfRule type="cellIs" dxfId="288" priority="605" operator="equal">
      <formula>"HIDE "</formula>
    </cfRule>
  </conditionalFormatting>
  <conditionalFormatting sqref="J69:J77">
    <cfRule type="cellIs" dxfId="287" priority="603" operator="equal">
      <formula>"HIDE-NO VAR"</formula>
    </cfRule>
  </conditionalFormatting>
  <conditionalFormatting sqref="J69:J77">
    <cfRule type="cellIs" dxfId="286" priority="602" operator="equal">
      <formula>"ERROR "</formula>
    </cfRule>
  </conditionalFormatting>
  <conditionalFormatting sqref="J80">
    <cfRule type="cellIs" dxfId="285" priority="449" operator="equal">
      <formula>"HIDE-NO VAR"</formula>
    </cfRule>
  </conditionalFormatting>
  <conditionalFormatting sqref="J69:J77">
    <cfRule type="cellIs" dxfId="284" priority="600" operator="equal">
      <formula>"HIDE-NO VAR"</formula>
    </cfRule>
  </conditionalFormatting>
  <conditionalFormatting sqref="J69:J77">
    <cfRule type="cellIs" dxfId="283" priority="581" operator="equal">
      <formula>"HIDE-NO VAR"</formula>
    </cfRule>
  </conditionalFormatting>
  <conditionalFormatting sqref="J80">
    <cfRule type="cellIs" dxfId="282" priority="428" operator="equal">
      <formula>"NO VAR"</formula>
    </cfRule>
  </conditionalFormatting>
  <conditionalFormatting sqref="J69:J77">
    <cfRule type="cellIs" dxfId="281" priority="579" operator="equal">
      <formula>"NO VAR"</formula>
    </cfRule>
  </conditionalFormatting>
  <conditionalFormatting sqref="J69:J77">
    <cfRule type="cellIs" dxfId="280" priority="577" operator="equal">
      <formula>"NO VAR"</formula>
    </cfRule>
  </conditionalFormatting>
  <conditionalFormatting sqref="J78">
    <cfRule type="cellIs" dxfId="279" priority="500" operator="equal">
      <formula>"NO VAR"</formula>
    </cfRule>
  </conditionalFormatting>
  <conditionalFormatting sqref="K80">
    <cfRule type="cellIs" dxfId="278" priority="421" operator="equal">
      <formula>"NO VAR"</formula>
    </cfRule>
  </conditionalFormatting>
  <conditionalFormatting sqref="K69:K77">
    <cfRule type="cellIs" dxfId="277" priority="571" operator="equal">
      <formula>"HIDE-NO VAR"</formula>
    </cfRule>
  </conditionalFormatting>
  <conditionalFormatting sqref="K69:K77">
    <cfRule type="cellIs" dxfId="276" priority="570" operator="equal">
      <formula>"ERROR "</formula>
    </cfRule>
  </conditionalFormatting>
  <conditionalFormatting sqref="K80">
    <cfRule type="cellIs" dxfId="275" priority="417" operator="equal">
      <formula>"HIDE-NO VAR"</formula>
    </cfRule>
  </conditionalFormatting>
  <conditionalFormatting sqref="K69:K77">
    <cfRule type="cellIs" dxfId="274" priority="568" operator="equal">
      <formula>"HIDE-NO VAR"</formula>
    </cfRule>
  </conditionalFormatting>
  <conditionalFormatting sqref="K69:K77">
    <cfRule type="cellIs" dxfId="273" priority="540" operator="equal">
      <formula>"HIDE-NO VAR"</formula>
    </cfRule>
  </conditionalFormatting>
  <conditionalFormatting sqref="K69:K77">
    <cfRule type="cellIs" dxfId="272" priority="539" operator="equal">
      <formula>"NO VAR"</formula>
    </cfRule>
  </conditionalFormatting>
  <conditionalFormatting sqref="K78">
    <cfRule type="cellIs" dxfId="271" priority="462" operator="equal">
      <formula>"NO VAR"</formula>
    </cfRule>
  </conditionalFormatting>
  <conditionalFormatting sqref="K69:K77">
    <cfRule type="cellIs" dxfId="270" priority="535" operator="equal">
      <formula>"NO VAR"</formula>
    </cfRule>
  </conditionalFormatting>
  <conditionalFormatting sqref="K69:K77">
    <cfRule type="cellIs" dxfId="269" priority="531" operator="equal">
      <formula>"INCORRECT LINE BEING PICKED UP"</formula>
    </cfRule>
  </conditionalFormatting>
  <conditionalFormatting sqref="B78">
    <cfRule type="cellIs" dxfId="268" priority="530" operator="equal">
      <formula>"HIDE "</formula>
    </cfRule>
  </conditionalFormatting>
  <conditionalFormatting sqref="B80">
    <cfRule type="cellIs" dxfId="267" priority="529" operator="equal">
      <formula>"HIDE "</formula>
    </cfRule>
  </conditionalFormatting>
  <conditionalFormatting sqref="B81:B82">
    <cfRule type="cellIs" dxfId="266" priority="528" operator="equal">
      <formula>"HIDE "</formula>
    </cfRule>
  </conditionalFormatting>
  <conditionalFormatting sqref="J78">
    <cfRule type="cellIs" dxfId="265" priority="525" operator="equal">
      <formula>"ERROR "</formula>
    </cfRule>
  </conditionalFormatting>
  <conditionalFormatting sqref="J81 J83">
    <cfRule type="cellIs" dxfId="264" priority="370" operator="equal">
      <formula>"NO VAR"</formula>
    </cfRule>
  </conditionalFormatting>
  <conditionalFormatting sqref="J80">
    <cfRule type="cellIs" dxfId="263" priority="445" operator="equal">
      <formula>"HIDE-NO VAR"</formula>
    </cfRule>
  </conditionalFormatting>
  <conditionalFormatting sqref="J81 J83">
    <cfRule type="cellIs" dxfId="262" priority="354" operator="equal">
      <formula>"NO VAR"</formula>
    </cfRule>
  </conditionalFormatting>
  <conditionalFormatting sqref="J80">
    <cfRule type="cellIs" dxfId="261" priority="429" operator="equal">
      <formula>"NO VAR"</formula>
    </cfRule>
  </conditionalFormatting>
  <conditionalFormatting sqref="J78">
    <cfRule type="cellIs" dxfId="260" priority="503" operator="equal">
      <formula>"NO VAR"</formula>
    </cfRule>
  </conditionalFormatting>
  <conditionalFormatting sqref="J78">
    <cfRule type="cellIs" dxfId="259" priority="502" operator="equal">
      <formula>"NO VAR"</formula>
    </cfRule>
  </conditionalFormatting>
  <conditionalFormatting sqref="K81 K83">
    <cfRule type="cellIs" dxfId="258" priority="347" operator="equal">
      <formula>"NO VAR"</formula>
    </cfRule>
  </conditionalFormatting>
  <conditionalFormatting sqref="K81 K83">
    <cfRule type="cellIs" dxfId="257" priority="346" operator="equal">
      <formula>"HIDE-NO VAR"</formula>
    </cfRule>
  </conditionalFormatting>
  <conditionalFormatting sqref="K78">
    <cfRule type="cellIs" dxfId="256" priority="493" operator="equal">
      <formula>"ERROR "</formula>
    </cfRule>
  </conditionalFormatting>
  <conditionalFormatting sqref="K81 K83">
    <cfRule type="cellIs" dxfId="255" priority="338" operator="equal">
      <formula>"NO VAR"</formula>
    </cfRule>
  </conditionalFormatting>
  <conditionalFormatting sqref="K80">
    <cfRule type="cellIs" dxfId="254" priority="413" operator="equal">
      <formula>"HIDE-NO VAR"</formula>
    </cfRule>
  </conditionalFormatting>
  <conditionalFormatting sqref="K78">
    <cfRule type="cellIs" dxfId="253" priority="461" operator="equal">
      <formula>"NO VAR"</formula>
    </cfRule>
  </conditionalFormatting>
  <conditionalFormatting sqref="K78">
    <cfRule type="cellIs" dxfId="252" priority="458" operator="equal">
      <formula>"NO VAR"</formula>
    </cfRule>
  </conditionalFormatting>
  <conditionalFormatting sqref="K78">
    <cfRule type="cellIs" dxfId="251" priority="456" operator="equal">
      <formula>"NO VAR"</formula>
    </cfRule>
  </conditionalFormatting>
  <conditionalFormatting sqref="K78">
    <cfRule type="cellIs" dxfId="250" priority="454" operator="equal">
      <formula>"INCORRECT LINE BEING PICKED UP"</formula>
    </cfRule>
  </conditionalFormatting>
  <conditionalFormatting sqref="J80">
    <cfRule type="cellIs" dxfId="249" priority="451" operator="equal">
      <formula>"ERROR "</formula>
    </cfRule>
  </conditionalFormatting>
  <conditionalFormatting sqref="J82">
    <cfRule type="cellIs" dxfId="248" priority="296" operator="equal">
      <formula>"NO VAR"</formula>
    </cfRule>
  </conditionalFormatting>
  <conditionalFormatting sqref="J81 J83">
    <cfRule type="cellIs" dxfId="247" priority="371" operator="equal">
      <formula>"HIDE-NO VAR"</formula>
    </cfRule>
  </conditionalFormatting>
  <conditionalFormatting sqref="J82">
    <cfRule type="cellIs" dxfId="246" priority="280" operator="equal">
      <formula>"NO VAR"</formula>
    </cfRule>
  </conditionalFormatting>
  <conditionalFormatting sqref="J81 J83">
    <cfRule type="cellIs" dxfId="245" priority="355" operator="equal">
      <formula>"NO VAR"</formula>
    </cfRule>
  </conditionalFormatting>
  <conditionalFormatting sqref="J80">
    <cfRule type="cellIs" dxfId="244" priority="430" operator="equal">
      <formula>"HIDE-NO VAR"</formula>
    </cfRule>
  </conditionalFormatting>
  <conditionalFormatting sqref="J80">
    <cfRule type="cellIs" dxfId="243" priority="426" operator="equal">
      <formula>"NO VAR"</formula>
    </cfRule>
  </conditionalFormatting>
  <conditionalFormatting sqref="K82">
    <cfRule type="cellIs" dxfId="242" priority="272" operator="equal">
      <formula>"HIDE-NO VAR"</formula>
    </cfRule>
  </conditionalFormatting>
  <conditionalFormatting sqref="K80">
    <cfRule type="cellIs" dxfId="241" priority="419" operator="equal">
      <formula>"ERROR "</formula>
    </cfRule>
  </conditionalFormatting>
  <conditionalFormatting sqref="K81 K83">
    <cfRule type="cellIs" dxfId="240" priority="339" operator="equal">
      <formula>"HIDE-NO VAR"</formula>
    </cfRule>
  </conditionalFormatting>
  <conditionalFormatting sqref="K80">
    <cfRule type="cellIs" dxfId="239" priority="387" operator="equal">
      <formula>"NO VAR"</formula>
    </cfRule>
  </conditionalFormatting>
  <conditionalFormatting sqref="K80">
    <cfRule type="cellIs" dxfId="238" priority="384" operator="equal">
      <formula>"NO VAR"</formula>
    </cfRule>
  </conditionalFormatting>
  <conditionalFormatting sqref="K80">
    <cfRule type="cellIs" dxfId="237" priority="382" operator="equal">
      <formula>"NO VAR"</formula>
    </cfRule>
  </conditionalFormatting>
  <conditionalFormatting sqref="K80">
    <cfRule type="cellIs" dxfId="236" priority="380" operator="equal">
      <formula>"INCORRECT LINE BEING PICKED UP"</formula>
    </cfRule>
  </conditionalFormatting>
  <conditionalFormatting sqref="J81 J83">
    <cfRule type="cellIs" dxfId="235" priority="377" operator="equal">
      <formula>"ERROR "</formula>
    </cfRule>
  </conditionalFormatting>
  <conditionalFormatting sqref="J79">
    <cfRule type="cellIs" dxfId="234" priority="224" operator="equal">
      <formula>"HIDE-NO VAR"</formula>
    </cfRule>
  </conditionalFormatting>
  <conditionalFormatting sqref="J82">
    <cfRule type="cellIs" dxfId="233" priority="298" operator="equal">
      <formula>"NO VAR"</formula>
    </cfRule>
  </conditionalFormatting>
  <conditionalFormatting sqref="J82">
    <cfRule type="cellIs" dxfId="232" priority="297" operator="equal">
      <formula>"HIDE-NO VAR"</formula>
    </cfRule>
  </conditionalFormatting>
  <conditionalFormatting sqref="J82">
    <cfRule type="cellIs" dxfId="231" priority="281" operator="equal">
      <formula>"NO VAR"</formula>
    </cfRule>
  </conditionalFormatting>
  <conditionalFormatting sqref="J81 J83">
    <cfRule type="cellIs" dxfId="230" priority="356" operator="equal">
      <formula>"HIDE-NO VAR"</formula>
    </cfRule>
  </conditionalFormatting>
  <conditionalFormatting sqref="J81 J83">
    <cfRule type="cellIs" dxfId="229" priority="352" operator="equal">
      <formula>"NO VAR"</formula>
    </cfRule>
  </conditionalFormatting>
  <conditionalFormatting sqref="J79">
    <cfRule type="cellIs" dxfId="228" priority="197" operator="equal">
      <formula>"NO VAR"</formula>
    </cfRule>
  </conditionalFormatting>
  <conditionalFormatting sqref="K81 K83">
    <cfRule type="cellIs" dxfId="227" priority="345" operator="equal">
      <formula>"ERROR "</formula>
    </cfRule>
  </conditionalFormatting>
  <conditionalFormatting sqref="K82">
    <cfRule type="cellIs" dxfId="226" priority="240" operator="equal">
      <formula>"NO VAR"</formula>
    </cfRule>
  </conditionalFormatting>
  <conditionalFormatting sqref="K81 K83">
    <cfRule type="cellIs" dxfId="225" priority="315" operator="equal">
      <formula>"HIDE-NO VAR"</formula>
    </cfRule>
  </conditionalFormatting>
  <conditionalFormatting sqref="K81 K83">
    <cfRule type="cellIs" dxfId="224" priority="313" operator="equal">
      <formula>"NO VAR"</formula>
    </cfRule>
  </conditionalFormatting>
  <conditionalFormatting sqref="K81 K83">
    <cfRule type="cellIs" dxfId="223" priority="312" operator="equal">
      <formula>"HIDE-NO VAR"</formula>
    </cfRule>
  </conditionalFormatting>
  <conditionalFormatting sqref="K81 K83">
    <cfRule type="cellIs" dxfId="222" priority="311" operator="equal">
      <formula>"NO VAR"</formula>
    </cfRule>
  </conditionalFormatting>
  <conditionalFormatting sqref="K81 K83">
    <cfRule type="cellIs" dxfId="221" priority="310" operator="equal">
      <formula>"NO VAR"</formula>
    </cfRule>
  </conditionalFormatting>
  <conditionalFormatting sqref="K81 K83">
    <cfRule type="cellIs" dxfId="220" priority="308" operator="equal">
      <formula>"NO VAR"</formula>
    </cfRule>
  </conditionalFormatting>
  <conditionalFormatting sqref="K81 K83">
    <cfRule type="cellIs" dxfId="219" priority="306" operator="equal">
      <formula>"INCORRECT LINE BEING PICKED UP"</formula>
    </cfRule>
  </conditionalFormatting>
  <conditionalFormatting sqref="J82">
    <cfRule type="cellIs" dxfId="218" priority="303" operator="equal">
      <formula>"ERROR "</formula>
    </cfRule>
  </conditionalFormatting>
  <conditionalFormatting sqref="J82">
    <cfRule type="cellIs" dxfId="217" priority="302" operator="equal">
      <formula>"HIDE-NO VAR"</formula>
    </cfRule>
  </conditionalFormatting>
  <conditionalFormatting sqref="J82">
    <cfRule type="cellIs" dxfId="216" priority="299" operator="equal">
      <formula>"HIDE-NO VAR"</formula>
    </cfRule>
  </conditionalFormatting>
  <conditionalFormatting sqref="J79">
    <cfRule type="cellIs" dxfId="215" priority="219" operator="equal">
      <formula>"NO VAR"</formula>
    </cfRule>
  </conditionalFormatting>
  <conditionalFormatting sqref="J79">
    <cfRule type="cellIs" dxfId="214" priority="216" operator="equal">
      <formula>"NO VAR"</formula>
    </cfRule>
  </conditionalFormatting>
  <conditionalFormatting sqref="J79">
    <cfRule type="cellIs" dxfId="213" priority="213" operator="equal">
      <formula>"NO VAR"</formula>
    </cfRule>
  </conditionalFormatting>
  <conditionalFormatting sqref="J79">
    <cfRule type="cellIs" dxfId="212" priority="210" operator="equal">
      <formula>"NO VAR"</formula>
    </cfRule>
  </conditionalFormatting>
  <conditionalFormatting sqref="J79">
    <cfRule type="cellIs" dxfId="211" priority="207" operator="equal">
      <formula>"NO VAR"</formula>
    </cfRule>
  </conditionalFormatting>
  <conditionalFormatting sqref="J82">
    <cfRule type="cellIs" dxfId="210" priority="282" operator="equal">
      <formula>"HIDE-NO VAR"</formula>
    </cfRule>
  </conditionalFormatting>
  <conditionalFormatting sqref="J82">
    <cfRule type="cellIs" dxfId="209" priority="278" operator="equal">
      <formula>"NO VAR"</formula>
    </cfRule>
  </conditionalFormatting>
  <conditionalFormatting sqref="J82">
    <cfRule type="cellIs" dxfId="208" priority="274" operator="equal">
      <formula>"NO VAR"</formula>
    </cfRule>
  </conditionalFormatting>
  <conditionalFormatting sqref="K82">
    <cfRule type="cellIs" dxfId="207" priority="271" operator="equal">
      <formula>"ERROR "</formula>
    </cfRule>
  </conditionalFormatting>
  <conditionalFormatting sqref="K82">
    <cfRule type="cellIs" dxfId="206" priority="270" operator="equal">
      <formula>"HIDE-NO VAR"</formula>
    </cfRule>
  </conditionalFormatting>
  <conditionalFormatting sqref="K82">
    <cfRule type="cellIs" dxfId="205" priority="267" operator="equal">
      <formula>"HIDE-NO VAR"</formula>
    </cfRule>
  </conditionalFormatting>
  <conditionalFormatting sqref="K82">
    <cfRule type="cellIs" dxfId="204" priority="241" operator="equal">
      <formula>"HIDE-NO VAR"</formula>
    </cfRule>
  </conditionalFormatting>
  <conditionalFormatting sqref="K79">
    <cfRule type="cellIs" dxfId="203" priority="163" operator="equal">
      <formula>"NO VAR"</formula>
    </cfRule>
  </conditionalFormatting>
  <conditionalFormatting sqref="K82">
    <cfRule type="cellIs" dxfId="202" priority="238" operator="equal">
      <formula>"HIDE-NO VAR"</formula>
    </cfRule>
  </conditionalFormatting>
  <conditionalFormatting sqref="K82">
    <cfRule type="cellIs" dxfId="201" priority="237" operator="equal">
      <formula>"NO VAR"</formula>
    </cfRule>
  </conditionalFormatting>
  <conditionalFormatting sqref="K82">
    <cfRule type="cellIs" dxfId="200" priority="236" operator="equal">
      <formula>"NO VAR"</formula>
    </cfRule>
  </conditionalFormatting>
  <conditionalFormatting sqref="K82">
    <cfRule type="cellIs" dxfId="199" priority="234" operator="equal">
      <formula>"NO VAR"</formula>
    </cfRule>
  </conditionalFormatting>
  <conditionalFormatting sqref="K79">
    <cfRule type="cellIs" dxfId="198" priority="157" operator="equal">
      <formula>"NO VAR"</formula>
    </cfRule>
  </conditionalFormatting>
  <conditionalFormatting sqref="K82">
    <cfRule type="cellIs" dxfId="197" priority="232" operator="equal">
      <formula>"INCORRECT LINE BEING PICKED UP"</formula>
    </cfRule>
  </conditionalFormatting>
  <conditionalFormatting sqref="B83">
    <cfRule type="cellIs" dxfId="196" priority="231" operator="equal">
      <formula>"HIDE "</formula>
    </cfRule>
  </conditionalFormatting>
  <conditionalFormatting sqref="D79">
    <cfRule type="cellIs" dxfId="195" priority="154" operator="equal">
      <formula>"HIDE "</formula>
    </cfRule>
  </conditionalFormatting>
  <conditionalFormatting sqref="B79">
    <cfRule type="cellIs" dxfId="194" priority="229" operator="equal">
      <formula>"HIDE "</formula>
    </cfRule>
  </conditionalFormatting>
  <conditionalFormatting sqref="J79">
    <cfRule type="cellIs" dxfId="193" priority="226" operator="equal">
      <formula>"ERROR "</formula>
    </cfRule>
  </conditionalFormatting>
  <conditionalFormatting sqref="J79">
    <cfRule type="cellIs" dxfId="192" priority="225" operator="equal">
      <formula>"HIDE-NO VAR"</formula>
    </cfRule>
  </conditionalFormatting>
  <conditionalFormatting sqref="J79">
    <cfRule type="cellIs" dxfId="191" priority="222" operator="equal">
      <formula>"HIDE-NO VAR"</formula>
    </cfRule>
  </conditionalFormatting>
  <conditionalFormatting sqref="J79">
    <cfRule type="cellIs" dxfId="190" priority="221" operator="equal">
      <formula>"NO VAR"</formula>
    </cfRule>
  </conditionalFormatting>
  <conditionalFormatting sqref="J79">
    <cfRule type="cellIs" dxfId="189" priority="220" operator="equal">
      <formula>"HIDE-NO VAR"</formula>
    </cfRule>
  </conditionalFormatting>
  <conditionalFormatting sqref="J79">
    <cfRule type="cellIs" dxfId="188" priority="218" operator="equal">
      <formula>"NO VAR"</formula>
    </cfRule>
  </conditionalFormatting>
  <conditionalFormatting sqref="J79">
    <cfRule type="cellIs" dxfId="187" priority="217" operator="equal">
      <formula>"HIDE-NO VAR"</formula>
    </cfRule>
  </conditionalFormatting>
  <conditionalFormatting sqref="J79">
    <cfRule type="cellIs" dxfId="186" priority="215" operator="equal">
      <formula>"NO VAR"</formula>
    </cfRule>
  </conditionalFormatting>
  <conditionalFormatting sqref="J79">
    <cfRule type="cellIs" dxfId="185" priority="214" operator="equal">
      <formula>"HIDE-NO VAR"</formula>
    </cfRule>
  </conditionalFormatting>
  <conditionalFormatting sqref="J79">
    <cfRule type="cellIs" dxfId="184" priority="212" operator="equal">
      <formula>"NO VAR"</formula>
    </cfRule>
  </conditionalFormatting>
  <conditionalFormatting sqref="J79">
    <cfRule type="cellIs" dxfId="183" priority="211" operator="equal">
      <formula>"HIDE-NO VAR"</formula>
    </cfRule>
  </conditionalFormatting>
  <conditionalFormatting sqref="J79">
    <cfRule type="cellIs" dxfId="182" priority="209" operator="equal">
      <formula>"NO VAR"</formula>
    </cfRule>
  </conditionalFormatting>
  <conditionalFormatting sqref="J79">
    <cfRule type="cellIs" dxfId="181" priority="208" operator="equal">
      <formula>"HIDE-NO VAR"</formula>
    </cfRule>
  </conditionalFormatting>
  <conditionalFormatting sqref="J25">
    <cfRule type="cellIs" dxfId="180" priority="130" operator="equal">
      <formula>"NO VAR"</formula>
    </cfRule>
  </conditionalFormatting>
  <conditionalFormatting sqref="J25">
    <cfRule type="cellIs" dxfId="179" priority="129" operator="equal">
      <formula>"HIDE-NO VAR"</formula>
    </cfRule>
  </conditionalFormatting>
  <conditionalFormatting sqref="J79">
    <cfRule type="cellIs" dxfId="178" priority="204" operator="equal">
      <formula>"NO VAR"</formula>
    </cfRule>
  </conditionalFormatting>
  <conditionalFormatting sqref="J79">
    <cfRule type="cellIs" dxfId="177" priority="203" operator="equal">
      <formula>"NO VAR"</formula>
    </cfRule>
  </conditionalFormatting>
  <conditionalFormatting sqref="J25">
    <cfRule type="cellIs" dxfId="176" priority="126" operator="equal">
      <formula>"HIDE-NO VAR"</formula>
    </cfRule>
  </conditionalFormatting>
  <conditionalFormatting sqref="J25">
    <cfRule type="cellIs" dxfId="175" priority="125" operator="equal">
      <formula>"NO VAR"</formula>
    </cfRule>
  </conditionalFormatting>
  <conditionalFormatting sqref="J79">
    <cfRule type="cellIs" dxfId="174" priority="200" operator="equal">
      <formula>"NO VAR"</formula>
    </cfRule>
  </conditionalFormatting>
  <conditionalFormatting sqref="J79">
    <cfRule type="cellIs" dxfId="173" priority="199" operator="equal">
      <formula>"HIDE-NO VAR"</formula>
    </cfRule>
  </conditionalFormatting>
  <conditionalFormatting sqref="J79">
    <cfRule type="cellIs" dxfId="172" priority="198" operator="equal">
      <formula>"NO VAR"</formula>
    </cfRule>
  </conditionalFormatting>
  <conditionalFormatting sqref="J25">
    <cfRule type="cellIs" dxfId="171" priority="121" operator="equal">
      <formula>"NO VAR"</formula>
    </cfRule>
  </conditionalFormatting>
  <conditionalFormatting sqref="K25">
    <cfRule type="cellIs" dxfId="170" priority="120" operator="equal">
      <formula>"NO VAR"</formula>
    </cfRule>
  </conditionalFormatting>
  <conditionalFormatting sqref="K25">
    <cfRule type="cellIs" dxfId="169" priority="119" operator="equal">
      <formula>"HIDE-NO VAR"</formula>
    </cfRule>
  </conditionalFormatting>
  <conditionalFormatting sqref="K79">
    <cfRule type="cellIs" dxfId="168" priority="194" operator="equal">
      <formula>"ERROR "</formula>
    </cfRule>
  </conditionalFormatting>
  <conditionalFormatting sqref="K79">
    <cfRule type="cellIs" dxfId="167" priority="193" operator="equal">
      <formula>"HIDE-NO VAR"</formula>
    </cfRule>
  </conditionalFormatting>
  <conditionalFormatting sqref="K25">
    <cfRule type="cellIs" dxfId="166" priority="116" operator="equal">
      <formula>"HIDE-NO VAR"</formula>
    </cfRule>
  </conditionalFormatting>
  <conditionalFormatting sqref="K25">
    <cfRule type="cellIs" dxfId="165" priority="115" operator="equal">
      <formula>"NO VAR"</formula>
    </cfRule>
  </conditionalFormatting>
  <conditionalFormatting sqref="K79">
    <cfRule type="cellIs" dxfId="164" priority="190" operator="equal">
      <formula>"HIDE-NO VAR"</formula>
    </cfRule>
  </conditionalFormatting>
  <conditionalFormatting sqref="K79">
    <cfRule type="cellIs" dxfId="163" priority="189" operator="equal">
      <formula>"NO VAR"</formula>
    </cfRule>
  </conditionalFormatting>
  <conditionalFormatting sqref="K79">
    <cfRule type="cellIs" dxfId="162" priority="188" operator="equal">
      <formula>"HIDE-NO VAR"</formula>
    </cfRule>
  </conditionalFormatting>
  <conditionalFormatting sqref="K25">
    <cfRule type="cellIs" dxfId="161" priority="111" operator="equal">
      <formula>"NO VAR"</formula>
    </cfRule>
  </conditionalFormatting>
  <conditionalFormatting sqref="K79">
    <cfRule type="cellIs" dxfId="160" priority="186" operator="equal">
      <formula>"NO VAR"</formula>
    </cfRule>
  </conditionalFormatting>
  <conditionalFormatting sqref="K79">
    <cfRule type="cellIs" dxfId="159" priority="185" operator="equal">
      <formula>"HIDE-NO VAR"</formula>
    </cfRule>
  </conditionalFormatting>
  <conditionalFormatting sqref="K25">
    <cfRule type="cellIs" dxfId="158" priority="108" operator="equal">
      <formula>"NO VAR"</formula>
    </cfRule>
  </conditionalFormatting>
  <conditionalFormatting sqref="K79">
    <cfRule type="cellIs" dxfId="157" priority="183" operator="equal">
      <formula>"NO VAR"</formula>
    </cfRule>
  </conditionalFormatting>
  <conditionalFormatting sqref="K79">
    <cfRule type="cellIs" dxfId="156" priority="182" operator="equal">
      <formula>"HIDE-NO VAR"</formula>
    </cfRule>
  </conditionalFormatting>
  <conditionalFormatting sqref="K25">
    <cfRule type="cellIs" dxfId="155" priority="105" operator="equal">
      <formula>"NO VAR"</formula>
    </cfRule>
  </conditionalFormatting>
  <conditionalFormatting sqref="K79">
    <cfRule type="cellIs" dxfId="154" priority="180" operator="equal">
      <formula>"NO VAR"</formula>
    </cfRule>
  </conditionalFormatting>
  <conditionalFormatting sqref="K79">
    <cfRule type="cellIs" dxfId="153" priority="179" operator="equal">
      <formula>"HIDE-NO VAR"</formula>
    </cfRule>
  </conditionalFormatting>
  <conditionalFormatting sqref="K25">
    <cfRule type="cellIs" dxfId="152" priority="102" operator="equal">
      <formula>"NO VAR"</formula>
    </cfRule>
  </conditionalFormatting>
  <conditionalFormatting sqref="K79">
    <cfRule type="cellIs" dxfId="151" priority="177" operator="equal">
      <formula>"NO VAR"</formula>
    </cfRule>
  </conditionalFormatting>
  <conditionalFormatting sqref="K79">
    <cfRule type="cellIs" dxfId="150" priority="176" operator="equal">
      <formula>"HIDE-NO VAR"</formula>
    </cfRule>
  </conditionalFormatting>
  <conditionalFormatting sqref="K25">
    <cfRule type="cellIs" dxfId="149" priority="99" operator="equal">
      <formula>"NO VAR"</formula>
    </cfRule>
  </conditionalFormatting>
  <conditionalFormatting sqref="K79">
    <cfRule type="cellIs" dxfId="148" priority="174" operator="equal">
      <formula>"NO VAR"</formula>
    </cfRule>
  </conditionalFormatting>
  <conditionalFormatting sqref="K79">
    <cfRule type="cellIs" dxfId="147" priority="173" operator="equal">
      <formula>"HIDE-NO VAR"</formula>
    </cfRule>
  </conditionalFormatting>
  <conditionalFormatting sqref="K25">
    <cfRule type="cellIs" dxfId="146" priority="96" operator="equal">
      <formula>"NO VAR"</formula>
    </cfRule>
  </conditionalFormatting>
  <conditionalFormatting sqref="K79">
    <cfRule type="cellIs" dxfId="145" priority="171" operator="equal">
      <formula>"NO VAR"</formula>
    </cfRule>
  </conditionalFormatting>
  <conditionalFormatting sqref="K79">
    <cfRule type="cellIs" dxfId="144" priority="170" operator="equal">
      <formula>"HIDE-NO VAR"</formula>
    </cfRule>
  </conditionalFormatting>
  <conditionalFormatting sqref="K25">
    <cfRule type="cellIs" dxfId="143" priority="93" operator="equal">
      <formula>"NO VAR"</formula>
    </cfRule>
  </conditionalFormatting>
  <conditionalFormatting sqref="K79">
    <cfRule type="cellIs" dxfId="142" priority="168" operator="equal">
      <formula>"NO VAR"</formula>
    </cfRule>
  </conditionalFormatting>
  <conditionalFormatting sqref="K79">
    <cfRule type="cellIs" dxfId="141" priority="167" operator="equal">
      <formula>"HIDE-NO VAR"</formula>
    </cfRule>
  </conditionalFormatting>
  <conditionalFormatting sqref="K25">
    <cfRule type="cellIs" dxfId="140" priority="90" operator="equal">
      <formula>"NO VAR"</formula>
    </cfRule>
  </conditionalFormatting>
  <conditionalFormatting sqref="K79">
    <cfRule type="cellIs" dxfId="139" priority="165" operator="equal">
      <formula>"NO VAR"</formula>
    </cfRule>
  </conditionalFormatting>
  <conditionalFormatting sqref="K25">
    <cfRule type="cellIs" dxfId="138" priority="88" operator="equal">
      <formula>"HIDE-NO VAR"</formula>
    </cfRule>
  </conditionalFormatting>
  <conditionalFormatting sqref="K25">
    <cfRule type="cellIs" dxfId="137" priority="87" operator="equal">
      <formula>"NO VAR"</formula>
    </cfRule>
  </conditionalFormatting>
  <conditionalFormatting sqref="K25">
    <cfRule type="cellIs" dxfId="136" priority="86" operator="equal">
      <formula>"NO VAR"</formula>
    </cfRule>
  </conditionalFormatting>
  <conditionalFormatting sqref="K25">
    <cfRule type="cellIs" dxfId="135" priority="85" operator="equal">
      <formula>"HIDE-NO VAR"</formula>
    </cfRule>
  </conditionalFormatting>
  <conditionalFormatting sqref="K79">
    <cfRule type="cellIs" dxfId="134" priority="160" operator="equal">
      <formula>"NO VAR"</formula>
    </cfRule>
  </conditionalFormatting>
  <conditionalFormatting sqref="K25">
    <cfRule type="cellIs" dxfId="133" priority="83" operator="equal">
      <formula>"NO VAR"</formula>
    </cfRule>
  </conditionalFormatting>
  <conditionalFormatting sqref="K25">
    <cfRule type="cellIs" dxfId="132" priority="82" operator="equal">
      <formula>"HIDE-NO VAR"</formula>
    </cfRule>
  </conditionalFormatting>
  <conditionalFormatting sqref="K25">
    <cfRule type="cellIs" dxfId="131" priority="81" operator="equal">
      <formula>"NO VAR"</formula>
    </cfRule>
  </conditionalFormatting>
  <conditionalFormatting sqref="K79">
    <cfRule type="cellIs" dxfId="130" priority="156" operator="equal">
      <formula>"NO VAR"</formula>
    </cfRule>
  </conditionalFormatting>
  <conditionalFormatting sqref="K79">
    <cfRule type="cellIs" dxfId="129" priority="155" operator="equal">
      <formula>"INCORRECT LINE BEING PICKED UP"</formula>
    </cfRule>
  </conditionalFormatting>
  <conditionalFormatting sqref="D25">
    <cfRule type="cellIs" dxfId="128" priority="78" operator="equal">
      <formula>"HIDE "</formula>
    </cfRule>
  </conditionalFormatting>
  <conditionalFormatting sqref="J25">
    <cfRule type="cellIs" dxfId="127" priority="149" operator="equal">
      <formula>"HIDE-NO VAR"</formula>
    </cfRule>
  </conditionalFormatting>
  <conditionalFormatting sqref="J25">
    <cfRule type="cellIs" dxfId="126" priority="143" operator="equal">
      <formula>"NO VAR"</formula>
    </cfRule>
  </conditionalFormatting>
  <conditionalFormatting sqref="J25">
    <cfRule type="cellIs" dxfId="125" priority="140" operator="equal">
      <formula>"NO VAR"</formula>
    </cfRule>
  </conditionalFormatting>
  <conditionalFormatting sqref="J25">
    <cfRule type="cellIs" dxfId="124" priority="137" operator="equal">
      <formula>"NO VAR"</formula>
    </cfRule>
  </conditionalFormatting>
  <conditionalFormatting sqref="J25">
    <cfRule type="cellIs" dxfId="123" priority="134" operator="equal">
      <formula>"NO VAR"</formula>
    </cfRule>
  </conditionalFormatting>
  <conditionalFormatting sqref="J25">
    <cfRule type="cellIs" dxfId="122" priority="131" operator="equal">
      <formula>"NO VAR"</formula>
    </cfRule>
  </conditionalFormatting>
  <conditionalFormatting sqref="J25">
    <cfRule type="cellIs" dxfId="121" priority="128" operator="equal">
      <formula>"NO VAR"</formula>
    </cfRule>
  </conditionalFormatting>
  <conditionalFormatting sqref="J25">
    <cfRule type="cellIs" dxfId="120" priority="122" operator="equal">
      <formula>"NO VAR"</formula>
    </cfRule>
  </conditionalFormatting>
  <conditionalFormatting sqref="K25">
    <cfRule type="cellIs" dxfId="119" priority="117" operator="equal">
      <formula>"HIDE-NO VAR"</formula>
    </cfRule>
  </conditionalFormatting>
  <conditionalFormatting sqref="K25">
    <cfRule type="cellIs" dxfId="118" priority="84" operator="equal">
      <formula>"NO VAR"</formula>
    </cfRule>
  </conditionalFormatting>
  <conditionalFormatting sqref="B25 E25">
    <cfRule type="cellIs" dxfId="117" priority="153" operator="equal">
      <formula>"HIDE "</formula>
    </cfRule>
  </conditionalFormatting>
  <conditionalFormatting sqref="J25">
    <cfRule type="cellIs" dxfId="116" priority="152" operator="equal">
      <formula>"NO VAR"</formula>
    </cfRule>
  </conditionalFormatting>
  <conditionalFormatting sqref="J25">
    <cfRule type="cellIs" dxfId="115" priority="151" operator="equal">
      <formula>"HIDE-NO VAR"</formula>
    </cfRule>
  </conditionalFormatting>
  <conditionalFormatting sqref="J25">
    <cfRule type="cellIs" dxfId="114" priority="150" operator="equal">
      <formula>"ERROR "</formula>
    </cfRule>
  </conditionalFormatting>
  <conditionalFormatting sqref="J25">
    <cfRule type="cellIs" dxfId="113" priority="148" operator="equal">
      <formula>"HIDE-NO VAR"</formula>
    </cfRule>
  </conditionalFormatting>
  <conditionalFormatting sqref="J25">
    <cfRule type="cellIs" dxfId="112" priority="147" operator="equal">
      <formula>"NO VAR"</formula>
    </cfRule>
  </conditionalFormatting>
  <conditionalFormatting sqref="J25">
    <cfRule type="cellIs" dxfId="111" priority="146" operator="equal">
      <formula>"HIDE-NO VAR"</formula>
    </cfRule>
  </conditionalFormatting>
  <conditionalFormatting sqref="J25">
    <cfRule type="cellIs" dxfId="110" priority="145" operator="equal">
      <formula>"NO VAR"</formula>
    </cfRule>
  </conditionalFormatting>
  <conditionalFormatting sqref="J25">
    <cfRule type="cellIs" dxfId="109" priority="144" operator="equal">
      <formula>"HIDE-NO VAR"</formula>
    </cfRule>
  </conditionalFormatting>
  <conditionalFormatting sqref="J25">
    <cfRule type="cellIs" dxfId="108" priority="142" operator="equal">
      <formula>"NO VAR"</formula>
    </cfRule>
  </conditionalFormatting>
  <conditionalFormatting sqref="J25">
    <cfRule type="cellIs" dxfId="107" priority="141" operator="equal">
      <formula>"HIDE-NO VAR"</formula>
    </cfRule>
  </conditionalFormatting>
  <conditionalFormatting sqref="J25">
    <cfRule type="cellIs" dxfId="106" priority="139" operator="equal">
      <formula>"NO VAR"</formula>
    </cfRule>
  </conditionalFormatting>
  <conditionalFormatting sqref="J25">
    <cfRule type="cellIs" dxfId="105" priority="138" operator="equal">
      <formula>"HIDE-NO VAR"</formula>
    </cfRule>
  </conditionalFormatting>
  <conditionalFormatting sqref="J25">
    <cfRule type="cellIs" dxfId="104" priority="136" operator="equal">
      <formula>"NO VAR"</formula>
    </cfRule>
  </conditionalFormatting>
  <conditionalFormatting sqref="J25">
    <cfRule type="cellIs" dxfId="103" priority="135" operator="equal">
      <formula>"HIDE-NO VAR"</formula>
    </cfRule>
  </conditionalFormatting>
  <conditionalFormatting sqref="J25">
    <cfRule type="cellIs" dxfId="102" priority="133" operator="equal">
      <formula>"NO VAR"</formula>
    </cfRule>
  </conditionalFormatting>
  <conditionalFormatting sqref="J25">
    <cfRule type="cellIs" dxfId="101" priority="132" operator="equal">
      <formula>"HIDE-NO VAR"</formula>
    </cfRule>
  </conditionalFormatting>
  <conditionalFormatting sqref="J25">
    <cfRule type="cellIs" dxfId="100" priority="127" operator="equal">
      <formula>"NO VAR"</formula>
    </cfRule>
  </conditionalFormatting>
  <conditionalFormatting sqref="J25">
    <cfRule type="cellIs" dxfId="99" priority="124" operator="equal">
      <formula>"NO VAR"</formula>
    </cfRule>
  </conditionalFormatting>
  <conditionalFormatting sqref="J25">
    <cfRule type="cellIs" dxfId="98" priority="123" operator="equal">
      <formula>"HIDE-NO VAR"</formula>
    </cfRule>
  </conditionalFormatting>
  <conditionalFormatting sqref="K25">
    <cfRule type="cellIs" dxfId="97" priority="118" operator="equal">
      <formula>"ERROR "</formula>
    </cfRule>
  </conditionalFormatting>
  <conditionalFormatting sqref="K25">
    <cfRule type="cellIs" dxfId="96" priority="114" operator="equal">
      <formula>"HIDE-NO VAR"</formula>
    </cfRule>
  </conditionalFormatting>
  <conditionalFormatting sqref="K25">
    <cfRule type="cellIs" dxfId="95" priority="113" operator="equal">
      <formula>"NO VAR"</formula>
    </cfRule>
  </conditionalFormatting>
  <conditionalFormatting sqref="K25">
    <cfRule type="cellIs" dxfId="94" priority="112" operator="equal">
      <formula>"HIDE-NO VAR"</formula>
    </cfRule>
  </conditionalFormatting>
  <conditionalFormatting sqref="K25">
    <cfRule type="cellIs" dxfId="93" priority="110" operator="equal">
      <formula>"NO VAR"</formula>
    </cfRule>
  </conditionalFormatting>
  <conditionalFormatting sqref="K25">
    <cfRule type="cellIs" dxfId="92" priority="109" operator="equal">
      <formula>"HIDE-NO VAR"</formula>
    </cfRule>
  </conditionalFormatting>
  <conditionalFormatting sqref="K25">
    <cfRule type="cellIs" dxfId="91" priority="107" operator="equal">
      <formula>"NO VAR"</formula>
    </cfRule>
  </conditionalFormatting>
  <conditionalFormatting sqref="K25">
    <cfRule type="cellIs" dxfId="90" priority="106" operator="equal">
      <formula>"HIDE-NO VAR"</formula>
    </cfRule>
  </conditionalFormatting>
  <conditionalFormatting sqref="K25">
    <cfRule type="cellIs" dxfId="89" priority="104" operator="equal">
      <formula>"NO VAR"</formula>
    </cfRule>
  </conditionalFormatting>
  <conditionalFormatting sqref="K25">
    <cfRule type="cellIs" dxfId="88" priority="103" operator="equal">
      <formula>"HIDE-NO VAR"</formula>
    </cfRule>
  </conditionalFormatting>
  <conditionalFormatting sqref="K25">
    <cfRule type="cellIs" dxfId="87" priority="101" operator="equal">
      <formula>"NO VAR"</formula>
    </cfRule>
  </conditionalFormatting>
  <conditionalFormatting sqref="K25">
    <cfRule type="cellIs" dxfId="86" priority="100" operator="equal">
      <formula>"HIDE-NO VAR"</formula>
    </cfRule>
  </conditionalFormatting>
  <conditionalFormatting sqref="K25">
    <cfRule type="cellIs" dxfId="85" priority="98" operator="equal">
      <formula>"NO VAR"</formula>
    </cfRule>
  </conditionalFormatting>
  <conditionalFormatting sqref="K25">
    <cfRule type="cellIs" dxfId="84" priority="97" operator="equal">
      <formula>"HIDE-NO VAR"</formula>
    </cfRule>
  </conditionalFormatting>
  <conditionalFormatting sqref="K25">
    <cfRule type="cellIs" dxfId="83" priority="95" operator="equal">
      <formula>"NO VAR"</formula>
    </cfRule>
  </conditionalFormatting>
  <conditionalFormatting sqref="K25">
    <cfRule type="cellIs" dxfId="82" priority="94" operator="equal">
      <formula>"HIDE-NO VAR"</formula>
    </cfRule>
  </conditionalFormatting>
  <conditionalFormatting sqref="K25">
    <cfRule type="cellIs" dxfId="81" priority="92" operator="equal">
      <formula>"NO VAR"</formula>
    </cfRule>
  </conditionalFormatting>
  <conditionalFormatting sqref="K25">
    <cfRule type="cellIs" dxfId="80" priority="91" operator="equal">
      <formula>"HIDE-NO VAR"</formula>
    </cfRule>
  </conditionalFormatting>
  <conditionalFormatting sqref="K25">
    <cfRule type="cellIs" dxfId="79" priority="89" operator="equal">
      <formula>"NO VAR"</formula>
    </cfRule>
  </conditionalFormatting>
  <conditionalFormatting sqref="K25">
    <cfRule type="cellIs" dxfId="78" priority="80" operator="equal">
      <formula>"NO VAR"</formula>
    </cfRule>
  </conditionalFormatting>
  <conditionalFormatting sqref="K25">
    <cfRule type="cellIs" dxfId="77" priority="79" operator="equal">
      <formula>"INCORRECT LINE BEING PICKED UP"</formula>
    </cfRule>
  </conditionalFormatting>
  <conditionalFormatting sqref="D64">
    <cfRule type="cellIs" dxfId="76" priority="2" operator="equal">
      <formula>"HIDE "</formula>
    </cfRule>
  </conditionalFormatting>
  <conditionalFormatting sqref="B64 E64">
    <cfRule type="cellIs" dxfId="75" priority="77" operator="equal">
      <formula>"HIDE "</formula>
    </cfRule>
  </conditionalFormatting>
  <conditionalFormatting sqref="J64">
    <cfRule type="cellIs" dxfId="74" priority="76" operator="equal">
      <formula>"NO VAR"</formula>
    </cfRule>
  </conditionalFormatting>
  <conditionalFormatting sqref="J64">
    <cfRule type="cellIs" dxfId="73" priority="75" operator="equal">
      <formula>"HIDE-NO VAR"</formula>
    </cfRule>
  </conditionalFormatting>
  <conditionalFormatting sqref="J64">
    <cfRule type="cellIs" dxfId="72" priority="74" operator="equal">
      <formula>"ERROR "</formula>
    </cfRule>
  </conditionalFormatting>
  <conditionalFormatting sqref="J64">
    <cfRule type="cellIs" dxfId="71" priority="73" operator="equal">
      <formula>"HIDE-NO VAR"</formula>
    </cfRule>
  </conditionalFormatting>
  <conditionalFormatting sqref="J64">
    <cfRule type="cellIs" dxfId="70" priority="72" operator="equal">
      <formula>"HIDE-NO VAR"</formula>
    </cfRule>
  </conditionalFormatting>
  <conditionalFormatting sqref="J64">
    <cfRule type="cellIs" dxfId="69" priority="71" operator="equal">
      <formula>"NO VAR"</formula>
    </cfRule>
  </conditionalFormatting>
  <conditionalFormatting sqref="J64">
    <cfRule type="cellIs" dxfId="68" priority="70" operator="equal">
      <formula>"HIDE-NO VAR"</formula>
    </cfRule>
  </conditionalFormatting>
  <conditionalFormatting sqref="J64">
    <cfRule type="cellIs" dxfId="67" priority="69" operator="equal">
      <formula>"NO VAR"</formula>
    </cfRule>
  </conditionalFormatting>
  <conditionalFormatting sqref="J64">
    <cfRule type="cellIs" dxfId="66" priority="68" operator="equal">
      <formula>"HIDE-NO VAR"</formula>
    </cfRule>
  </conditionalFormatting>
  <conditionalFormatting sqref="J64">
    <cfRule type="cellIs" dxfId="65" priority="67" operator="equal">
      <formula>"NO VAR"</formula>
    </cfRule>
  </conditionalFormatting>
  <conditionalFormatting sqref="J64">
    <cfRule type="cellIs" dxfId="64" priority="66" operator="equal">
      <formula>"NO VAR"</formula>
    </cfRule>
  </conditionalFormatting>
  <conditionalFormatting sqref="J64">
    <cfRule type="cellIs" dxfId="63" priority="65" operator="equal">
      <formula>"HIDE-NO VAR"</formula>
    </cfRule>
  </conditionalFormatting>
  <conditionalFormatting sqref="J64">
    <cfRule type="cellIs" dxfId="62" priority="64" operator="equal">
      <formula>"NO VAR"</formula>
    </cfRule>
  </conditionalFormatting>
  <conditionalFormatting sqref="J64">
    <cfRule type="cellIs" dxfId="61" priority="63" operator="equal">
      <formula>"NO VAR"</formula>
    </cfRule>
  </conditionalFormatting>
  <conditionalFormatting sqref="J64">
    <cfRule type="cellIs" dxfId="60" priority="62" operator="equal">
      <formula>"HIDE-NO VAR"</formula>
    </cfRule>
  </conditionalFormatting>
  <conditionalFormatting sqref="J64">
    <cfRule type="cellIs" dxfId="59" priority="61" operator="equal">
      <formula>"NO VAR"</formula>
    </cfRule>
  </conditionalFormatting>
  <conditionalFormatting sqref="J64">
    <cfRule type="cellIs" dxfId="58" priority="60" operator="equal">
      <formula>"NO VAR"</formula>
    </cfRule>
  </conditionalFormatting>
  <conditionalFormatting sqref="J64">
    <cfRule type="cellIs" dxfId="57" priority="59" operator="equal">
      <formula>"HIDE-NO VAR"</formula>
    </cfRule>
  </conditionalFormatting>
  <conditionalFormatting sqref="J64">
    <cfRule type="cellIs" dxfId="56" priority="58" operator="equal">
      <formula>"NO VAR"</formula>
    </cfRule>
  </conditionalFormatting>
  <conditionalFormatting sqref="J64">
    <cfRule type="cellIs" dxfId="55" priority="57" operator="equal">
      <formula>"NO VAR"</formula>
    </cfRule>
  </conditionalFormatting>
  <conditionalFormatting sqref="J64">
    <cfRule type="cellIs" dxfId="54" priority="56" operator="equal">
      <formula>"HIDE-NO VAR"</formula>
    </cfRule>
  </conditionalFormatting>
  <conditionalFormatting sqref="J64">
    <cfRule type="cellIs" dxfId="53" priority="55" operator="equal">
      <formula>"NO VAR"</formula>
    </cfRule>
  </conditionalFormatting>
  <conditionalFormatting sqref="J64">
    <cfRule type="cellIs" dxfId="52" priority="54" operator="equal">
      <formula>"NO VAR"</formula>
    </cfRule>
  </conditionalFormatting>
  <conditionalFormatting sqref="J64">
    <cfRule type="cellIs" dxfId="51" priority="53" operator="equal">
      <formula>"HIDE-NO VAR"</formula>
    </cfRule>
  </conditionalFormatting>
  <conditionalFormatting sqref="J64">
    <cfRule type="cellIs" dxfId="50" priority="52" operator="equal">
      <formula>"NO VAR"</formula>
    </cfRule>
  </conditionalFormatting>
  <conditionalFormatting sqref="J64">
    <cfRule type="cellIs" dxfId="49" priority="51" operator="equal">
      <formula>"NO VAR"</formula>
    </cfRule>
  </conditionalFormatting>
  <conditionalFormatting sqref="J64">
    <cfRule type="cellIs" dxfId="48" priority="50" operator="equal">
      <formula>"HIDE-NO VAR"</formula>
    </cfRule>
  </conditionalFormatting>
  <conditionalFormatting sqref="J64">
    <cfRule type="cellIs" dxfId="47" priority="49" operator="equal">
      <formula>"NO VAR"</formula>
    </cfRule>
  </conditionalFormatting>
  <conditionalFormatting sqref="J64">
    <cfRule type="cellIs" dxfId="46" priority="48" operator="equal">
      <formula>"NO VAR"</formula>
    </cfRule>
  </conditionalFormatting>
  <conditionalFormatting sqref="J64">
    <cfRule type="cellIs" dxfId="45" priority="47" operator="equal">
      <formula>"HIDE-NO VAR"</formula>
    </cfRule>
  </conditionalFormatting>
  <conditionalFormatting sqref="J64">
    <cfRule type="cellIs" dxfId="44" priority="46" operator="equal">
      <formula>"NO VAR"</formula>
    </cfRule>
  </conditionalFormatting>
  <conditionalFormatting sqref="J64">
    <cfRule type="cellIs" dxfId="43" priority="45" operator="equal">
      <formula>"NO VAR"</formula>
    </cfRule>
  </conditionalFormatting>
  <conditionalFormatting sqref="K64">
    <cfRule type="cellIs" dxfId="42" priority="44" operator="equal">
      <formula>"NO VAR"</formula>
    </cfRule>
  </conditionalFormatting>
  <conditionalFormatting sqref="K64">
    <cfRule type="cellIs" dxfId="41" priority="43" operator="equal">
      <formula>"HIDE-NO VAR"</formula>
    </cfRule>
  </conditionalFormatting>
  <conditionalFormatting sqref="K64">
    <cfRule type="cellIs" dxfId="40" priority="42" operator="equal">
      <formula>"ERROR "</formula>
    </cfRule>
  </conditionalFormatting>
  <conditionalFormatting sqref="K64">
    <cfRule type="cellIs" dxfId="39" priority="41" operator="equal">
      <formula>"HIDE-NO VAR"</formula>
    </cfRule>
  </conditionalFormatting>
  <conditionalFormatting sqref="K64">
    <cfRule type="cellIs" dxfId="38" priority="40" operator="equal">
      <formula>"HIDE-NO VAR"</formula>
    </cfRule>
  </conditionalFormatting>
  <conditionalFormatting sqref="K64">
    <cfRule type="cellIs" dxfId="37" priority="39" operator="equal">
      <formula>"NO VAR"</formula>
    </cfRule>
  </conditionalFormatting>
  <conditionalFormatting sqref="K64">
    <cfRule type="cellIs" dxfId="36" priority="38" operator="equal">
      <formula>"HIDE-NO VAR"</formula>
    </cfRule>
  </conditionalFormatting>
  <conditionalFormatting sqref="K64">
    <cfRule type="cellIs" dxfId="35" priority="37" operator="equal">
      <formula>"NO VAR"</formula>
    </cfRule>
  </conditionalFormatting>
  <conditionalFormatting sqref="K64">
    <cfRule type="cellIs" dxfId="34" priority="36" operator="equal">
      <formula>"HIDE-NO VAR"</formula>
    </cfRule>
  </conditionalFormatting>
  <conditionalFormatting sqref="K64">
    <cfRule type="cellIs" dxfId="33" priority="35" operator="equal">
      <formula>"NO VAR"</formula>
    </cfRule>
  </conditionalFormatting>
  <conditionalFormatting sqref="K64">
    <cfRule type="cellIs" dxfId="32" priority="34" operator="equal">
      <formula>"NO VAR"</formula>
    </cfRule>
  </conditionalFormatting>
  <conditionalFormatting sqref="K64">
    <cfRule type="cellIs" dxfId="31" priority="33" operator="equal">
      <formula>"HIDE-NO VAR"</formula>
    </cfRule>
  </conditionalFormatting>
  <conditionalFormatting sqref="K64">
    <cfRule type="cellIs" dxfId="30" priority="32" operator="equal">
      <formula>"NO VAR"</formula>
    </cfRule>
  </conditionalFormatting>
  <conditionalFormatting sqref="K64">
    <cfRule type="cellIs" dxfId="29" priority="31" operator="equal">
      <formula>"NO VAR"</formula>
    </cfRule>
  </conditionalFormatting>
  <conditionalFormatting sqref="K64">
    <cfRule type="cellIs" dxfId="28" priority="30" operator="equal">
      <formula>"HIDE-NO VAR"</formula>
    </cfRule>
  </conditionalFormatting>
  <conditionalFormatting sqref="K64">
    <cfRule type="cellIs" dxfId="27" priority="29" operator="equal">
      <formula>"NO VAR"</formula>
    </cfRule>
  </conditionalFormatting>
  <conditionalFormatting sqref="K64">
    <cfRule type="cellIs" dxfId="26" priority="28" operator="equal">
      <formula>"NO VAR"</formula>
    </cfRule>
  </conditionalFormatting>
  <conditionalFormatting sqref="K64">
    <cfRule type="cellIs" dxfId="25" priority="27" operator="equal">
      <formula>"HIDE-NO VAR"</formula>
    </cfRule>
  </conditionalFormatting>
  <conditionalFormatting sqref="K64">
    <cfRule type="cellIs" dxfId="24" priority="26" operator="equal">
      <formula>"NO VAR"</formula>
    </cfRule>
  </conditionalFormatting>
  <conditionalFormatting sqref="K64">
    <cfRule type="cellIs" dxfId="23" priority="25" operator="equal">
      <formula>"NO VAR"</formula>
    </cfRule>
  </conditionalFormatting>
  <conditionalFormatting sqref="K64">
    <cfRule type="cellIs" dxfId="22" priority="24" operator="equal">
      <formula>"HIDE-NO VAR"</formula>
    </cfRule>
  </conditionalFormatting>
  <conditionalFormatting sqref="K64">
    <cfRule type="cellIs" dxfId="21" priority="23" operator="equal">
      <formula>"NO VAR"</formula>
    </cfRule>
  </conditionalFormatting>
  <conditionalFormatting sqref="K64">
    <cfRule type="cellIs" dxfId="20" priority="22" operator="equal">
      <formula>"NO VAR"</formula>
    </cfRule>
  </conditionalFormatting>
  <conditionalFormatting sqref="K64">
    <cfRule type="cellIs" dxfId="19" priority="21" operator="equal">
      <formula>"HIDE-NO VAR"</formula>
    </cfRule>
  </conditionalFormatting>
  <conditionalFormatting sqref="K64">
    <cfRule type="cellIs" dxfId="18" priority="20" operator="equal">
      <formula>"NO VAR"</formula>
    </cfRule>
  </conditionalFormatting>
  <conditionalFormatting sqref="K64">
    <cfRule type="cellIs" dxfId="17" priority="19" operator="equal">
      <formula>"NO VAR"</formula>
    </cfRule>
  </conditionalFormatting>
  <conditionalFormatting sqref="K64">
    <cfRule type="cellIs" dxfId="16" priority="18" operator="equal">
      <formula>"HIDE-NO VAR"</formula>
    </cfRule>
  </conditionalFormatting>
  <conditionalFormatting sqref="K64">
    <cfRule type="cellIs" dxfId="15" priority="17" operator="equal">
      <formula>"NO VAR"</formula>
    </cfRule>
  </conditionalFormatting>
  <conditionalFormatting sqref="K64">
    <cfRule type="cellIs" dxfId="14" priority="16" operator="equal">
      <formula>"NO VAR"</formula>
    </cfRule>
  </conditionalFormatting>
  <conditionalFormatting sqref="K64">
    <cfRule type="cellIs" dxfId="13" priority="15" operator="equal">
      <formula>"HIDE-NO VAR"</formula>
    </cfRule>
  </conditionalFormatting>
  <conditionalFormatting sqref="K64">
    <cfRule type="cellIs" dxfId="12" priority="14" operator="equal">
      <formula>"NO VAR"</formula>
    </cfRule>
  </conditionalFormatting>
  <conditionalFormatting sqref="K64">
    <cfRule type="cellIs" dxfId="11" priority="13" operator="equal">
      <formula>"NO VAR"</formula>
    </cfRule>
  </conditionalFormatting>
  <conditionalFormatting sqref="K64">
    <cfRule type="cellIs" dxfId="10" priority="12" operator="equal">
      <formula>"HIDE-NO VAR"</formula>
    </cfRule>
  </conditionalFormatting>
  <conditionalFormatting sqref="K64">
    <cfRule type="cellIs" dxfId="9" priority="11" operator="equal">
      <formula>"NO VAR"</formula>
    </cfRule>
  </conditionalFormatting>
  <conditionalFormatting sqref="K64">
    <cfRule type="cellIs" dxfId="8" priority="10" operator="equal">
      <formula>"NO VAR"</formula>
    </cfRule>
  </conditionalFormatting>
  <conditionalFormatting sqref="K64">
    <cfRule type="cellIs" dxfId="7" priority="9" operator="equal">
      <formula>"HIDE-NO VAR"</formula>
    </cfRule>
  </conditionalFormatting>
  <conditionalFormatting sqref="K64">
    <cfRule type="cellIs" dxfId="6" priority="8" operator="equal">
      <formula>"NO VAR"</formula>
    </cfRule>
  </conditionalFormatting>
  <conditionalFormatting sqref="K64">
    <cfRule type="cellIs" dxfId="5" priority="7" operator="equal">
      <formula>"NO VAR"</formula>
    </cfRule>
  </conditionalFormatting>
  <conditionalFormatting sqref="K64">
    <cfRule type="cellIs" dxfId="4" priority="6" operator="equal">
      <formula>"HIDE-NO VAR"</formula>
    </cfRule>
  </conditionalFormatting>
  <conditionalFormatting sqref="K64">
    <cfRule type="cellIs" dxfId="3" priority="5" operator="equal">
      <formula>"NO VAR"</formula>
    </cfRule>
  </conditionalFormatting>
  <conditionalFormatting sqref="K64">
    <cfRule type="cellIs" dxfId="2" priority="4" operator="equal">
      <formula>"NO VAR"</formula>
    </cfRule>
  </conditionalFormatting>
  <conditionalFormatting sqref="K64">
    <cfRule type="cellIs" dxfId="1" priority="3" operator="equal">
      <formula>"INCORRECT LINE BEING PICKED UP"</formula>
    </cfRule>
  </conditionalFormatting>
  <conditionalFormatting sqref="D70">
    <cfRule type="cellIs" dxfId="0" priority="1" operator="equal">
      <formula>"HIDE "</formula>
    </cfRule>
  </conditionalFormatting>
  <printOptions horizontalCentered="1"/>
  <pageMargins left="0.7" right="0.7" top="0.75" bottom="0.25" header="0.3" footer="0.3"/>
  <pageSetup scale="62" orientation="landscape" r:id="rId1"/>
  <rowBreaks count="1" manualBreakCount="1">
    <brk id="45" max="5" man="1"/>
  </rowBreaks>
  <drawing r:id="rId2"/>
  <legacyDrawing r:id="rId3"/>
  <controls>
    <mc:AlternateContent xmlns:mc="http://schemas.openxmlformats.org/markup-compatibility/2006">
      <mc:Choice Requires="x14">
        <control shapeId="9217" r:id="rId4" name="CommandButton1">
          <controlPr defaultSize="0" autoLine="0" r:id="rId5">
            <anchor moveWithCells="1">
              <from>
                <xdr:col>7</xdr:col>
                <xdr:colOff>19050</xdr:colOff>
                <xdr:row>2</xdr:row>
                <xdr:rowOff>257175</xdr:rowOff>
              </from>
              <to>
                <xdr:col>8</xdr:col>
                <xdr:colOff>942975</xdr:colOff>
                <xdr:row>4</xdr:row>
                <xdr:rowOff>219075</xdr:rowOff>
              </to>
            </anchor>
          </controlPr>
        </control>
      </mc:Choice>
      <mc:Fallback>
        <control shapeId="9217" r:id="rId4" name="CommandButton1"/>
      </mc:Fallback>
    </mc:AlternateContent>
    <mc:AlternateContent xmlns:mc="http://schemas.openxmlformats.org/markup-compatibility/2006">
      <mc:Choice Requires="x14">
        <control shapeId="9218" r:id="rId6" name="CommandButton2">
          <controlPr defaultSize="0" autoLine="0" r:id="rId7">
            <anchor moveWithCells="1">
              <from>
                <xdr:col>7</xdr:col>
                <xdr:colOff>19050</xdr:colOff>
                <xdr:row>5</xdr:row>
                <xdr:rowOff>123825</xdr:rowOff>
              </from>
              <to>
                <xdr:col>8</xdr:col>
                <xdr:colOff>933450</xdr:colOff>
                <xdr:row>7</xdr:row>
                <xdr:rowOff>95250</xdr:rowOff>
              </to>
            </anchor>
          </controlPr>
        </control>
      </mc:Choice>
      <mc:Fallback>
        <control shapeId="9218" r:id="rId6" name="CommandButton2"/>
      </mc:Fallback>
    </mc:AlternateContent>
    <mc:AlternateContent xmlns:mc="http://schemas.openxmlformats.org/markup-compatibility/2006">
      <mc:Choice Requires="x14">
        <control shapeId="9219" r:id="rId8" name="Button 3">
          <controlPr defaultSize="0" print="0" autoFill="0" autoPict="0" macro="[0]!Macro8">
            <anchor moveWithCells="1" sizeWithCells="1">
              <from>
                <xdr:col>9</xdr:col>
                <xdr:colOff>9525</xdr:colOff>
                <xdr:row>0</xdr:row>
                <xdr:rowOff>152400</xdr:rowOff>
              </from>
              <to>
                <xdr:col>10</xdr:col>
                <xdr:colOff>1276350</xdr:colOff>
                <xdr:row>2</xdr:row>
                <xdr:rowOff>133350</xdr:rowOff>
              </to>
            </anchor>
          </controlPr>
        </control>
      </mc:Choice>
    </mc:AlternateContent>
    <mc:AlternateContent xmlns:mc="http://schemas.openxmlformats.org/markup-compatibility/2006">
      <mc:Choice Requires="x14">
        <control shapeId="9220" r:id="rId9" name="Button 4">
          <controlPr defaultSize="0" print="0" autoFill="0" autoPict="0" macro="[0]!Macro9">
            <anchor moveWithCells="1" sizeWithCells="1">
              <from>
                <xdr:col>9</xdr:col>
                <xdr:colOff>9525</xdr:colOff>
                <xdr:row>3</xdr:row>
                <xdr:rowOff>9525</xdr:rowOff>
              </from>
              <to>
                <xdr:col>10</xdr:col>
                <xdr:colOff>1295400</xdr:colOff>
                <xdr:row>5</xdr:row>
                <xdr:rowOff>104775</xdr:rowOff>
              </to>
            </anchor>
          </controlPr>
        </control>
      </mc:Choice>
    </mc:AlternateContent>
    <mc:AlternateContent xmlns:mc="http://schemas.openxmlformats.org/markup-compatibility/2006">
      <mc:Choice Requires="x14">
        <control shapeId="9221" r:id="rId10"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Cons Subsidies Accrual-Rounded</vt:lpstr>
      <vt:lpstr>Variance Explanations-ACCRUAL</vt:lpstr>
      <vt:lpstr>Cons Subsidies CASH-Rounded</vt:lpstr>
      <vt:lpstr>Variance Explanations-CASH</vt:lpstr>
      <vt:lpstr>'Cons Subsidies Accrual-Rounded'!Print_Area</vt:lpstr>
      <vt:lpstr>'Cons Subsidies CASH-Rounded'!Print_Area</vt:lpstr>
      <vt:lpstr>'Variance Explanations-ACCRUAL'!Print_Area</vt:lpstr>
      <vt:lpstr>'Variance Explanations-CASH'!Print_Area</vt:lpstr>
      <vt:lpstr>'Variance Explanations-ACCRUAL'!Print_Titles</vt:lpstr>
      <vt:lpstr>'Variance Explanations-CASH'!Print_Titles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Dedonno, Katherine</dc:creator>
  <cp:lastModifiedBy>Perricelli, Robert</cp:lastModifiedBy>
  <cp:lastPrinted>2020-06-16T18:56:37Z</cp:lastPrinted>
  <dcterms:created xsi:type="dcterms:W3CDTF">2019-09-09T16:24:34Z</dcterms:created>
  <dcterms:modified xsi:type="dcterms:W3CDTF">2020-06-16T20:45:16Z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