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S:\BGT_Shared\SUBSIDIES\Monthly Variance Reports - Accrual and Cash\2020\"/>
    </mc:Choice>
  </mc:AlternateContent>
  <bookViews>
    <workbookView xWindow="195" yWindow="150" windowWidth="23700" windowHeight="13545"/>
  </bookViews>
  <sheets>
    <sheet name="Cons Subsidies Accrual-Rounded" sheetId="4" r:id="rId1"/>
    <sheet name="Variance Explanations-ACCRUAL" sheetId="12" r:id="rId2"/>
    <sheet name="Cons Subsidies CASH-Rounded" sheetId="6" r:id="rId3"/>
    <sheet name="Variance Explanations-CASH" sheetId="14" r:id="rId4"/>
  </sheets>
  <definedNames>
    <definedName name="_xlnm.Print_Area" localSheetId="0">'Cons Subsidies Accrual-Rounded'!$A$1:$J$75</definedName>
    <definedName name="_xlnm.Print_Area" localSheetId="2">'Cons Subsidies CASH-Rounded'!$A$1:$U$152</definedName>
    <definedName name="_xlnm.Print_Area" localSheetId="1">'Variance Explanations-ACCRUAL'!$A$1:$F$83</definedName>
    <definedName name="_xlnm.Print_Area" localSheetId="3">'Variance Explanations-CASH'!$A$1:$F$84</definedName>
    <definedName name="_xlnm.Print_Titles" localSheetId="3">'Variance Explanations-CASH'!$1:$6</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12" l="1"/>
  <c r="A3" i="14" l="1"/>
  <c r="A1" i="14" l="1"/>
  <c r="A3" i="12"/>
  <c r="A1" i="12"/>
  <c r="A83" i="14" l="1"/>
  <c r="A82" i="14"/>
  <c r="A81" i="14"/>
  <c r="A80" i="14"/>
  <c r="A79" i="14"/>
  <c r="A78" i="14"/>
  <c r="A77" i="14"/>
  <c r="A76" i="14"/>
  <c r="A75" i="14"/>
  <c r="A74" i="14"/>
  <c r="A73" i="14"/>
  <c r="A72" i="14"/>
  <c r="A71" i="14"/>
  <c r="A70" i="14"/>
  <c r="A69" i="14"/>
  <c r="A68" i="14"/>
  <c r="A67" i="14"/>
  <c r="A66" i="14"/>
  <c r="A65" i="14"/>
  <c r="A64" i="14"/>
  <c r="F48" i="12"/>
  <c r="E48" i="12"/>
  <c r="D48" i="12"/>
  <c r="C48" i="12"/>
  <c r="B48" i="12"/>
  <c r="A48" i="12"/>
  <c r="F48" i="14"/>
  <c r="E48" i="14"/>
  <c r="D48" i="14"/>
  <c r="C48" i="14"/>
  <c r="B48" i="14"/>
  <c r="A48" i="14"/>
  <c r="A64" i="12"/>
  <c r="A25" i="12"/>
  <c r="A25" i="14"/>
  <c r="A63" i="14"/>
  <c r="A62" i="14"/>
  <c r="A61" i="14"/>
  <c r="A60" i="14"/>
  <c r="A59" i="14"/>
  <c r="A58" i="14"/>
  <c r="A57" i="14"/>
  <c r="A56" i="14"/>
  <c r="A55" i="14"/>
  <c r="A54" i="14"/>
  <c r="A53" i="14"/>
  <c r="A52" i="14"/>
  <c r="A51" i="14"/>
  <c r="A12" i="14"/>
  <c r="A44" i="14" l="1"/>
  <c r="A43" i="14"/>
  <c r="A42" i="14"/>
  <c r="A41" i="14"/>
  <c r="A40" i="14"/>
  <c r="A39" i="14" l="1"/>
  <c r="A38" i="14"/>
  <c r="A37" i="14"/>
  <c r="A36" i="14"/>
  <c r="A35" i="14"/>
  <c r="A34" i="14"/>
  <c r="A33" i="14"/>
  <c r="A32" i="14"/>
  <c r="A31" i="14"/>
  <c r="A30" i="14"/>
  <c r="A29" i="14"/>
  <c r="A28" i="14"/>
  <c r="A27" i="14"/>
  <c r="A26" i="14"/>
  <c r="A24" i="14"/>
  <c r="A23" i="14"/>
  <c r="A22" i="14"/>
  <c r="A21" i="14"/>
  <c r="A20" i="14"/>
  <c r="A19" i="14"/>
  <c r="A18" i="14"/>
  <c r="A17" i="14"/>
  <c r="A16" i="14"/>
  <c r="A15" i="14"/>
  <c r="A14" i="14"/>
  <c r="A13" i="14"/>
  <c r="A82" i="12" l="1"/>
  <c r="A81" i="12"/>
  <c r="A80" i="12"/>
  <c r="A79" i="12"/>
  <c r="A78" i="12"/>
  <c r="A77" i="12"/>
  <c r="A76" i="12"/>
  <c r="J71" i="12" s="1"/>
  <c r="A75" i="12"/>
  <c r="A74" i="12"/>
  <c r="A73" i="12"/>
  <c r="A72" i="12"/>
  <c r="A71" i="12"/>
  <c r="A70" i="12"/>
  <c r="A69" i="12"/>
  <c r="A68" i="12"/>
  <c r="A67" i="12"/>
  <c r="A66" i="12"/>
  <c r="A65" i="12"/>
  <c r="A63" i="12"/>
  <c r="A62" i="12"/>
  <c r="A61" i="12"/>
  <c r="A60" i="12"/>
  <c r="A59" i="12"/>
  <c r="A58" i="12"/>
  <c r="A57" i="12"/>
  <c r="A56" i="12"/>
  <c r="A55" i="12"/>
  <c r="A54" i="12"/>
  <c r="A53" i="12"/>
  <c r="A52" i="12"/>
  <c r="A51" i="12"/>
  <c r="A43" i="12"/>
  <c r="A42" i="12"/>
  <c r="A41" i="12"/>
  <c r="A40" i="12"/>
  <c r="A39" i="12"/>
  <c r="A38" i="12"/>
  <c r="A37" i="12"/>
  <c r="A36" i="12"/>
  <c r="A35" i="12"/>
  <c r="A34" i="12"/>
  <c r="A33" i="12"/>
  <c r="A32" i="12"/>
  <c r="A30" i="12"/>
  <c r="A29" i="12"/>
  <c r="A28" i="12"/>
  <c r="A27" i="12"/>
  <c r="A26" i="12"/>
  <c r="A24" i="12"/>
  <c r="A23" i="12"/>
  <c r="A22" i="12"/>
  <c r="A21" i="12"/>
  <c r="A20" i="12"/>
  <c r="A19" i="12"/>
  <c r="A18" i="12"/>
  <c r="A17" i="12"/>
  <c r="A16" i="12"/>
  <c r="A15" i="12"/>
  <c r="A14" i="12"/>
  <c r="A13" i="12"/>
  <c r="A12" i="12"/>
  <c r="A2" i="14" l="1"/>
  <c r="A2" i="12"/>
  <c r="D36" i="4" l="1"/>
  <c r="A46" i="12"/>
  <c r="A46" i="14" s="1"/>
  <c r="A7" i="12"/>
  <c r="A7" i="14" s="1"/>
  <c r="D26" i="4"/>
  <c r="D30" i="4"/>
  <c r="D20" i="4"/>
  <c r="D41" i="4" l="1"/>
  <c r="H36" i="4"/>
  <c r="H26" i="4"/>
  <c r="H20" i="4"/>
  <c r="H30" i="4"/>
  <c r="D23" i="12"/>
  <c r="B16" i="12"/>
  <c r="D14" i="12"/>
  <c r="J21" i="12"/>
  <c r="J17" i="12"/>
  <c r="K17" i="12" s="1"/>
  <c r="B27" i="12"/>
  <c r="B22" i="12"/>
  <c r="B32" i="12"/>
  <c r="B30" i="12"/>
  <c r="J28" i="12"/>
  <c r="K28" i="12" s="1"/>
  <c r="B29" i="12"/>
  <c r="D24" i="12"/>
  <c r="D25" i="12"/>
  <c r="D19" i="12"/>
  <c r="J20" i="12"/>
  <c r="K20" i="12" s="1"/>
  <c r="J33" i="12"/>
  <c r="K33" i="12" s="1"/>
  <c r="J15" i="12" l="1"/>
  <c r="K15" i="12" s="1"/>
  <c r="D13" i="12"/>
  <c r="H41" i="4"/>
  <c r="J26" i="12"/>
  <c r="K26" i="12" s="1"/>
  <c r="E36" i="4"/>
  <c r="J24" i="12"/>
  <c r="K24" i="12" s="1"/>
  <c r="J14" i="12"/>
  <c r="K14" i="12" s="1"/>
  <c r="B20" i="12"/>
  <c r="J16" i="12"/>
  <c r="K16" i="12" s="1"/>
  <c r="D27" i="12"/>
  <c r="J27" i="12"/>
  <c r="K27" i="12" s="1"/>
  <c r="B15" i="12"/>
  <c r="D22" i="12"/>
  <c r="J22" i="12"/>
  <c r="K22" i="12" s="1"/>
  <c r="D15" i="12"/>
  <c r="D28" i="12"/>
  <c r="B14" i="12"/>
  <c r="J32" i="12"/>
  <c r="K32" i="12" s="1"/>
  <c r="D20" i="12"/>
  <c r="B28" i="12"/>
  <c r="D16" i="12"/>
  <c r="E30" i="4"/>
  <c r="D32" i="12"/>
  <c r="J29" i="12"/>
  <c r="K29" i="12" s="1"/>
  <c r="D21" i="12"/>
  <c r="B21" i="12"/>
  <c r="D29" i="12"/>
  <c r="J13" i="12"/>
  <c r="K13" i="12" s="1"/>
  <c r="B23" i="12"/>
  <c r="B13" i="12"/>
  <c r="J23" i="12"/>
  <c r="D30" i="12"/>
  <c r="J19" i="12"/>
  <c r="K19" i="12" s="1"/>
  <c r="B24" i="12"/>
  <c r="J72" i="12"/>
  <c r="K72" i="12" s="1"/>
  <c r="J30" i="12"/>
  <c r="K30" i="12" s="1"/>
  <c r="D17" i="12"/>
  <c r="E26" i="4"/>
  <c r="F26" i="4" s="1"/>
  <c r="B17" i="12"/>
  <c r="D12" i="12"/>
  <c r="J12" i="12"/>
  <c r="K12" i="12" s="1"/>
  <c r="B12" i="12"/>
  <c r="B25" i="12"/>
  <c r="J25" i="12"/>
  <c r="K25" i="12" s="1"/>
  <c r="B19" i="12"/>
  <c r="E20" i="4"/>
  <c r="F20" i="4" s="1"/>
  <c r="B33" i="12"/>
  <c r="D33" i="12"/>
  <c r="D68" i="12" l="1"/>
  <c r="D69" i="12"/>
  <c r="D70" i="12"/>
  <c r="J34" i="12"/>
  <c r="K34" i="12" s="1"/>
  <c r="E41" i="4"/>
  <c r="J36" i="4"/>
  <c r="I36" i="4"/>
  <c r="B26" i="12"/>
  <c r="F36" i="4"/>
  <c r="D26" i="12"/>
  <c r="F30" i="4"/>
  <c r="K23" i="12"/>
  <c r="D72" i="12"/>
  <c r="D74" i="12"/>
  <c r="B56" i="12"/>
  <c r="D56" i="12"/>
  <c r="J56" i="12"/>
  <c r="K56" i="12" s="1"/>
  <c r="J64" i="12"/>
  <c r="K64" i="12" s="1"/>
  <c r="D64" i="12"/>
  <c r="B64" i="12"/>
  <c r="I20" i="4"/>
  <c r="B52" i="12"/>
  <c r="J52" i="12"/>
  <c r="K52" i="12" s="1"/>
  <c r="D52" i="12"/>
  <c r="B66" i="12"/>
  <c r="D66" i="12"/>
  <c r="J66" i="12"/>
  <c r="K66" i="12" s="1"/>
  <c r="D54" i="12"/>
  <c r="B54" i="12"/>
  <c r="J54" i="12"/>
  <c r="K54" i="12" s="1"/>
  <c r="B31" i="12"/>
  <c r="J31" i="12"/>
  <c r="K31" i="12" s="1"/>
  <c r="D31" i="12"/>
  <c r="B18" i="12"/>
  <c r="D18" i="12"/>
  <c r="J18" i="12"/>
  <c r="K18" i="12" s="1"/>
  <c r="I30" i="4"/>
  <c r="J67" i="12"/>
  <c r="K67" i="12" s="1"/>
  <c r="B67" i="12"/>
  <c r="D67" i="12"/>
  <c r="D55" i="12"/>
  <c r="J55" i="12"/>
  <c r="K55" i="12" s="1"/>
  <c r="B55" i="12"/>
  <c r="B63" i="12"/>
  <c r="D63" i="12"/>
  <c r="J63" i="12"/>
  <c r="K63" i="12" s="1"/>
  <c r="D58" i="12"/>
  <c r="J58" i="12"/>
  <c r="K58" i="12" s="1"/>
  <c r="B58" i="12"/>
  <c r="D71" i="12"/>
  <c r="B71" i="12"/>
  <c r="B53" i="12"/>
  <c r="D53" i="12"/>
  <c r="J53" i="12"/>
  <c r="K53" i="12" s="1"/>
  <c r="I26" i="4"/>
  <c r="J69" i="12"/>
  <c r="K69" i="12" s="1"/>
  <c r="B69" i="12"/>
  <c r="J68" i="12"/>
  <c r="K68" i="12" s="1"/>
  <c r="B68" i="12"/>
  <c r="B72" i="12"/>
  <c r="J59" i="12"/>
  <c r="K59" i="12" s="1"/>
  <c r="D59" i="12"/>
  <c r="B59" i="12"/>
  <c r="J62" i="12"/>
  <c r="K62" i="12" s="1"/>
  <c r="B62" i="12"/>
  <c r="D62" i="12"/>
  <c r="D61" i="12"/>
  <c r="J61" i="12"/>
  <c r="K61" i="12" s="1"/>
  <c r="B61" i="12"/>
  <c r="J73" i="12"/>
  <c r="K73" i="12" s="1"/>
  <c r="D73" i="12"/>
  <c r="B73" i="12"/>
  <c r="K21" i="12"/>
  <c r="D34" i="12" l="1"/>
  <c r="B34" i="12"/>
  <c r="B65" i="12"/>
  <c r="I41" i="4"/>
  <c r="F41" i="4"/>
  <c r="J65" i="12"/>
  <c r="K65" i="12" s="1"/>
  <c r="D65" i="12"/>
  <c r="B70" i="12"/>
  <c r="J70" i="12"/>
  <c r="K70" i="12" s="1"/>
  <c r="J26" i="4"/>
  <c r="K26" i="4" s="1"/>
  <c r="D57" i="12"/>
  <c r="J57" i="12"/>
  <c r="K57" i="12" s="1"/>
  <c r="B57" i="12"/>
  <c r="J30" i="4"/>
  <c r="J41" i="4" s="1"/>
  <c r="B60" i="12"/>
  <c r="D60" i="12"/>
  <c r="J60" i="12"/>
  <c r="K60" i="12" s="1"/>
  <c r="J20" i="4"/>
  <c r="K20" i="4" s="1"/>
  <c r="D51" i="12"/>
  <c r="B51" i="12"/>
  <c r="J51" i="12"/>
  <c r="K51" i="12" s="1"/>
  <c r="B74" i="12"/>
  <c r="J74" i="12"/>
  <c r="K74" i="12" s="1"/>
  <c r="B36" i="12"/>
  <c r="B35" i="12"/>
  <c r="J35" i="12"/>
  <c r="K35" i="12" s="1"/>
  <c r="D35" i="12"/>
  <c r="E20" i="6"/>
  <c r="D37" i="12" l="1"/>
  <c r="D36" i="12"/>
  <c r="J36" i="12"/>
  <c r="K36" i="12" s="1"/>
  <c r="J75" i="12"/>
  <c r="K75" i="12" s="1"/>
  <c r="B75" i="12"/>
  <c r="D75" i="12"/>
  <c r="E96" i="6"/>
  <c r="D76" i="12" l="1"/>
  <c r="H20" i="6"/>
  <c r="J37" i="12"/>
  <c r="K37" i="12" s="1"/>
  <c r="B37" i="12"/>
  <c r="J77" i="12"/>
  <c r="K77" i="12" s="1"/>
  <c r="I59" i="4" l="1"/>
  <c r="B76" i="12"/>
  <c r="J76" i="12"/>
  <c r="K76" i="12" s="1"/>
  <c r="H96" i="6"/>
  <c r="B77" i="12"/>
  <c r="D77" i="12"/>
  <c r="B38" i="12"/>
  <c r="D38" i="12"/>
  <c r="J38" i="12"/>
  <c r="K38" i="12" s="1"/>
  <c r="H26" i="6"/>
  <c r="E26" i="6"/>
  <c r="H59" i="4"/>
  <c r="D59" i="4"/>
  <c r="D61" i="4" s="1"/>
  <c r="D78" i="12" l="1"/>
  <c r="K71" i="12"/>
  <c r="E59" i="4"/>
  <c r="F59" i="4" s="1"/>
  <c r="Q26" i="6"/>
  <c r="Q20" i="6"/>
  <c r="D39" i="12"/>
  <c r="J39" i="12"/>
  <c r="K39" i="12" s="1"/>
  <c r="B39" i="12"/>
  <c r="H102" i="6"/>
  <c r="E102" i="6"/>
  <c r="H61" i="4"/>
  <c r="J59" i="4"/>
  <c r="I61" i="4"/>
  <c r="B78" i="12" l="1"/>
  <c r="J78" i="12"/>
  <c r="K78" i="12" s="1"/>
  <c r="E61" i="4"/>
  <c r="F61" i="4" s="1"/>
  <c r="Q102" i="6"/>
  <c r="Q96" i="6"/>
  <c r="J79" i="12"/>
  <c r="K79" i="12" s="1"/>
  <c r="D79" i="12"/>
  <c r="B79" i="12"/>
  <c r="D40" i="12"/>
  <c r="J40" i="12"/>
  <c r="K40" i="12" s="1"/>
  <c r="B40" i="12"/>
  <c r="J61" i="4"/>
  <c r="D80" i="12" l="1"/>
  <c r="D67" i="4"/>
  <c r="D69" i="4" s="1"/>
  <c r="H67" i="4"/>
  <c r="H69" i="4" s="1"/>
  <c r="N20" i="6"/>
  <c r="N26" i="6"/>
  <c r="D73" i="4"/>
  <c r="I67" i="4"/>
  <c r="J41" i="12"/>
  <c r="K41" i="12" s="1"/>
  <c r="D41" i="12"/>
  <c r="B41" i="12"/>
  <c r="E67" i="4"/>
  <c r="B80" i="12" l="1"/>
  <c r="J80" i="12"/>
  <c r="K80" i="12" s="1"/>
  <c r="J81" i="12"/>
  <c r="K81" i="12" s="1"/>
  <c r="N102" i="6"/>
  <c r="I73" i="4"/>
  <c r="H73" i="4"/>
  <c r="H75" i="4" s="1"/>
  <c r="N96" i="6"/>
  <c r="D75" i="4"/>
  <c r="E73" i="4"/>
  <c r="F73" i="4" s="1"/>
  <c r="F67" i="4"/>
  <c r="E69" i="4"/>
  <c r="J67" i="4"/>
  <c r="I69" i="4"/>
  <c r="J69" i="4" s="1"/>
  <c r="B42" i="12"/>
  <c r="J42" i="12"/>
  <c r="K42" i="12" s="1"/>
  <c r="D42" i="12"/>
  <c r="D81" i="12" l="1"/>
  <c r="B81" i="12"/>
  <c r="J82" i="12"/>
  <c r="K82" i="12" s="1"/>
  <c r="T26" i="6"/>
  <c r="K26" i="6"/>
  <c r="T20" i="6"/>
  <c r="K20" i="6"/>
  <c r="K67" i="4"/>
  <c r="E75" i="4"/>
  <c r="F69" i="4"/>
  <c r="J73" i="4"/>
  <c r="I75" i="4"/>
  <c r="B43" i="12"/>
  <c r="D43" i="12"/>
  <c r="J43" i="12"/>
  <c r="K43" i="12" s="1"/>
  <c r="D82" i="12" l="1"/>
  <c r="B82" i="12"/>
  <c r="T102" i="6"/>
  <c r="K102" i="6"/>
  <c r="T96" i="6"/>
  <c r="K96" i="6"/>
  <c r="J75" i="4"/>
  <c r="F75" i="4"/>
  <c r="E106" i="6" l="1"/>
  <c r="H30" i="6"/>
  <c r="K30" i="6"/>
  <c r="E30" i="6"/>
  <c r="D30" i="6" l="1"/>
  <c r="F30" i="6" s="1"/>
  <c r="D26" i="6"/>
  <c r="F26" i="6" s="1"/>
  <c r="D20" i="6"/>
  <c r="F20" i="6" s="1"/>
  <c r="D96" i="6"/>
  <c r="F96" i="6" s="1"/>
  <c r="D106" i="6"/>
  <c r="F106" i="6" s="1"/>
  <c r="D102" i="6"/>
  <c r="F102" i="6" s="1"/>
  <c r="N106" i="6" l="1"/>
  <c r="H106" i="6"/>
  <c r="K106" i="6"/>
  <c r="Q106" i="6"/>
  <c r="G30" i="6" l="1"/>
  <c r="I30" i="6" s="1"/>
  <c r="G20" i="6"/>
  <c r="I20" i="6" s="1"/>
  <c r="G26" i="6"/>
  <c r="I26" i="6" s="1"/>
  <c r="Q36" i="6"/>
  <c r="E36" i="6"/>
  <c r="E41" i="6" s="1"/>
  <c r="G36" i="6"/>
  <c r="D36" i="6"/>
  <c r="D41" i="6" s="1"/>
  <c r="N36" i="6"/>
  <c r="K36" i="6"/>
  <c r="K41" i="6" s="1"/>
  <c r="H36" i="6"/>
  <c r="H41" i="6" s="1"/>
  <c r="T106" i="6"/>
  <c r="N30" i="6"/>
  <c r="N41" i="6" l="1"/>
  <c r="G41" i="6"/>
  <c r="P36" i="6"/>
  <c r="G106" i="6"/>
  <c r="I106" i="6" s="1"/>
  <c r="G102" i="6"/>
  <c r="I102" i="6" s="1"/>
  <c r="G96" i="6"/>
  <c r="I96" i="6" s="1"/>
  <c r="F36" i="6"/>
  <c r="F41" i="6" s="1"/>
  <c r="H112" i="6"/>
  <c r="H117" i="6" s="1"/>
  <c r="G112" i="6"/>
  <c r="K112" i="6"/>
  <c r="K117" i="6" s="1"/>
  <c r="E112" i="6"/>
  <c r="E117" i="6" s="1"/>
  <c r="T36" i="6"/>
  <c r="I36" i="6"/>
  <c r="I41" i="6" s="1"/>
  <c r="P26" i="6"/>
  <c r="R26" i="6" s="1"/>
  <c r="P20" i="6" l="1"/>
  <c r="R20" i="6" s="1"/>
  <c r="G117" i="6"/>
  <c r="Q112" i="6"/>
  <c r="Q117" i="6" s="1"/>
  <c r="D112" i="6"/>
  <c r="D117" i="6" s="1"/>
  <c r="N112" i="6"/>
  <c r="N117" i="6" s="1"/>
  <c r="R36" i="6"/>
  <c r="P30" i="6"/>
  <c r="P41" i="6" s="1"/>
  <c r="F112" i="6"/>
  <c r="F117" i="6" s="1"/>
  <c r="I112" i="6"/>
  <c r="I117" i="6" s="1"/>
  <c r="T112" i="6"/>
  <c r="T117" i="6" s="1"/>
  <c r="T30" i="6"/>
  <c r="T41" i="6" s="1"/>
  <c r="P102" i="6" l="1"/>
  <c r="R102" i="6" s="1"/>
  <c r="P96" i="6"/>
  <c r="R96" i="6" s="1"/>
  <c r="R112" i="6"/>
  <c r="P112" i="6"/>
  <c r="P106" i="6"/>
  <c r="Q30" i="6"/>
  <c r="Q41" i="6" s="1"/>
  <c r="R106" i="6" l="1"/>
  <c r="R117" i="6" s="1"/>
  <c r="P117" i="6"/>
  <c r="O36" i="6"/>
  <c r="M36" i="6"/>
  <c r="M30" i="6"/>
  <c r="M20" i="6"/>
  <c r="O20" i="6" s="1"/>
  <c r="M26" i="6"/>
  <c r="O26" i="6" s="1"/>
  <c r="R30" i="6"/>
  <c r="R41" i="6" s="1"/>
  <c r="M41" i="6" l="1"/>
  <c r="O112" i="6"/>
  <c r="M112" i="6"/>
  <c r="O30" i="6"/>
  <c r="O41" i="6" s="1"/>
  <c r="M102" i="6"/>
  <c r="O102" i="6" s="1"/>
  <c r="M106" i="6"/>
  <c r="M96" i="6"/>
  <c r="O96" i="6" s="1"/>
  <c r="M117" i="6" l="1"/>
  <c r="J36" i="6"/>
  <c r="J30" i="6"/>
  <c r="J41" i="6" s="1"/>
  <c r="D33" i="14"/>
  <c r="J26" i="6"/>
  <c r="L26" i="6" s="1"/>
  <c r="O106" i="6"/>
  <c r="O117" i="6" s="1"/>
  <c r="J20" i="6"/>
  <c r="L20" i="6" s="1"/>
  <c r="D34" i="14"/>
  <c r="J112" i="6" l="1"/>
  <c r="U36" i="6"/>
  <c r="S36" i="6"/>
  <c r="L36" i="6"/>
  <c r="B33" i="14"/>
  <c r="J33" i="14"/>
  <c r="K33" i="14" s="1"/>
  <c r="B17" i="14"/>
  <c r="D17" i="14"/>
  <c r="J17" i="14"/>
  <c r="K17" i="14" s="1"/>
  <c r="J102" i="6"/>
  <c r="L102" i="6" s="1"/>
  <c r="B23" i="14"/>
  <c r="D23" i="14"/>
  <c r="J23" i="14"/>
  <c r="D22" i="14"/>
  <c r="J22" i="14"/>
  <c r="K22" i="14" s="1"/>
  <c r="B22" i="14"/>
  <c r="J96" i="6"/>
  <c r="L96" i="6" s="1"/>
  <c r="S26" i="6"/>
  <c r="B32" i="14"/>
  <c r="D32" i="14"/>
  <c r="J32" i="14"/>
  <c r="K32" i="14" s="1"/>
  <c r="B68" i="14"/>
  <c r="B69" i="14"/>
  <c r="D19" i="14"/>
  <c r="J19" i="14"/>
  <c r="K19" i="14" s="1"/>
  <c r="B19" i="14"/>
  <c r="J20" i="14"/>
  <c r="K20" i="14" s="1"/>
  <c r="B20" i="14"/>
  <c r="D20" i="14"/>
  <c r="D24" i="14"/>
  <c r="B24" i="14"/>
  <c r="J24" i="14"/>
  <c r="K24" i="14" s="1"/>
  <c r="S30" i="6"/>
  <c r="B26" i="14"/>
  <c r="J13" i="14"/>
  <c r="K13" i="14" s="1"/>
  <c r="D13" i="14"/>
  <c r="B13" i="14"/>
  <c r="L30" i="6"/>
  <c r="D16" i="14"/>
  <c r="B16" i="14"/>
  <c r="J16" i="14"/>
  <c r="K16" i="14" s="1"/>
  <c r="B29" i="14"/>
  <c r="D29" i="14"/>
  <c r="J29" i="14"/>
  <c r="K29" i="14" s="1"/>
  <c r="B30" i="14"/>
  <c r="J30" i="14"/>
  <c r="K30" i="14" s="1"/>
  <c r="D30" i="14"/>
  <c r="J28" i="14"/>
  <c r="K28" i="14" s="1"/>
  <c r="B28" i="14"/>
  <c r="D28" i="14"/>
  <c r="D64" i="14"/>
  <c r="J106" i="6"/>
  <c r="D72" i="14"/>
  <c r="S20" i="6"/>
  <c r="U20" i="6" s="1"/>
  <c r="V20" i="6" s="1"/>
  <c r="D15" i="14"/>
  <c r="B15" i="14"/>
  <c r="J15" i="14"/>
  <c r="K15" i="14" s="1"/>
  <c r="J25" i="14"/>
  <c r="K25" i="14" s="1"/>
  <c r="B25" i="14"/>
  <c r="D25" i="14"/>
  <c r="B27" i="14"/>
  <c r="J27" i="14"/>
  <c r="K27" i="14" s="1"/>
  <c r="D27" i="14"/>
  <c r="B14" i="14"/>
  <c r="D14" i="14"/>
  <c r="J14" i="14"/>
  <c r="K14" i="14" s="1"/>
  <c r="J34" i="14"/>
  <c r="K34" i="14" s="1"/>
  <c r="B34" i="14"/>
  <c r="J73" i="14"/>
  <c r="K73" i="14" s="1"/>
  <c r="J117" i="6" l="1"/>
  <c r="L41" i="6"/>
  <c r="S41" i="6"/>
  <c r="D26" i="14"/>
  <c r="J26" i="14"/>
  <c r="K23" i="14" s="1"/>
  <c r="U112" i="6"/>
  <c r="S112" i="6"/>
  <c r="L112" i="6"/>
  <c r="J68" i="14"/>
  <c r="K68" i="14" s="1"/>
  <c r="D68" i="14"/>
  <c r="D69" i="14"/>
  <c r="B64" i="14"/>
  <c r="J64" i="14"/>
  <c r="K64" i="14" s="1"/>
  <c r="J72" i="14"/>
  <c r="K72" i="14" s="1"/>
  <c r="B72" i="14"/>
  <c r="J69" i="14"/>
  <c r="K69" i="14" s="1"/>
  <c r="J67" i="14"/>
  <c r="K67" i="14" s="1"/>
  <c r="B67" i="14"/>
  <c r="D67" i="14"/>
  <c r="J71" i="14"/>
  <c r="K71" i="14" s="1"/>
  <c r="B71" i="14"/>
  <c r="D71" i="14"/>
  <c r="D52" i="14"/>
  <c r="J52" i="14"/>
  <c r="K52" i="14" s="1"/>
  <c r="B52" i="14"/>
  <c r="S96" i="6"/>
  <c r="U96" i="6" s="1"/>
  <c r="V96" i="6" s="1"/>
  <c r="D56" i="14"/>
  <c r="J56" i="14"/>
  <c r="K56" i="14" s="1"/>
  <c r="B56" i="14"/>
  <c r="L106" i="6"/>
  <c r="D66" i="14"/>
  <c r="J66" i="14"/>
  <c r="K66" i="14" s="1"/>
  <c r="B66" i="14"/>
  <c r="S102" i="6"/>
  <c r="U102" i="6" s="1"/>
  <c r="V102" i="6" s="1"/>
  <c r="S106" i="6"/>
  <c r="B63" i="14"/>
  <c r="J63" i="14"/>
  <c r="K63" i="14" s="1"/>
  <c r="D63" i="14"/>
  <c r="U30" i="6"/>
  <c r="U41" i="6" s="1"/>
  <c r="D53" i="14"/>
  <c r="B53" i="14"/>
  <c r="J53" i="14"/>
  <c r="K53" i="14" s="1"/>
  <c r="J55" i="14"/>
  <c r="K55" i="14" s="1"/>
  <c r="B55" i="14"/>
  <c r="D55" i="14"/>
  <c r="B21" i="14"/>
  <c r="D21" i="14"/>
  <c r="J21" i="14"/>
  <c r="K21" i="14" s="1"/>
  <c r="J59" i="14"/>
  <c r="K59" i="14" s="1"/>
  <c r="B59" i="14"/>
  <c r="D59" i="14"/>
  <c r="D12" i="14"/>
  <c r="J12" i="14"/>
  <c r="K12" i="14" s="1"/>
  <c r="B12" i="14"/>
  <c r="D54" i="14"/>
  <c r="B54" i="14"/>
  <c r="J54" i="14"/>
  <c r="K54" i="14" s="1"/>
  <c r="U26" i="6"/>
  <c r="V26" i="6" s="1"/>
  <c r="J18" i="14"/>
  <c r="K18" i="14" s="1"/>
  <c r="B18" i="14"/>
  <c r="D18" i="14"/>
  <c r="D62" i="14"/>
  <c r="J62" i="14"/>
  <c r="B62" i="14"/>
  <c r="D58" i="14"/>
  <c r="B58" i="14"/>
  <c r="J58" i="14"/>
  <c r="K58" i="14" s="1"/>
  <c r="B61" i="14"/>
  <c r="J61" i="14"/>
  <c r="K61" i="14" s="1"/>
  <c r="D61" i="14"/>
  <c r="B73" i="14"/>
  <c r="D73" i="14"/>
  <c r="B36" i="14"/>
  <c r="D35" i="14"/>
  <c r="B35" i="14"/>
  <c r="J35" i="14"/>
  <c r="K35" i="14" s="1"/>
  <c r="J31" i="14"/>
  <c r="K31" i="14" s="1"/>
  <c r="B31" i="14"/>
  <c r="D31" i="14"/>
  <c r="S117" i="6" l="1"/>
  <c r="L117" i="6"/>
  <c r="K26" i="14"/>
  <c r="B65" i="14"/>
  <c r="J65" i="14"/>
  <c r="K65" i="14" s="1"/>
  <c r="D65" i="14"/>
  <c r="D51" i="14"/>
  <c r="B51" i="14"/>
  <c r="J51" i="14"/>
  <c r="K51" i="14" s="1"/>
  <c r="U106" i="6"/>
  <c r="U117" i="6" s="1"/>
  <c r="B60" i="14"/>
  <c r="J60" i="14"/>
  <c r="K60" i="14" s="1"/>
  <c r="D60" i="14"/>
  <c r="D57" i="14"/>
  <c r="B57" i="14"/>
  <c r="J57" i="14"/>
  <c r="K57" i="14" s="1"/>
  <c r="D36" i="14"/>
  <c r="J36" i="14"/>
  <c r="K36" i="14" s="1"/>
  <c r="B37" i="14"/>
  <c r="B75" i="14"/>
  <c r="K58" i="6"/>
  <c r="D58" i="6"/>
  <c r="M58" i="6"/>
  <c r="G58" i="6"/>
  <c r="J58" i="6"/>
  <c r="D70" i="14"/>
  <c r="J70" i="14"/>
  <c r="K70" i="14" s="1"/>
  <c r="B70" i="14"/>
  <c r="D74" i="14"/>
  <c r="J74" i="14"/>
  <c r="K74" i="14" s="1"/>
  <c r="B74" i="14"/>
  <c r="K62" i="14" l="1"/>
  <c r="D75" i="14"/>
  <c r="J75" i="14"/>
  <c r="K75" i="14" s="1"/>
  <c r="J37" i="14"/>
  <c r="K37" i="14" s="1"/>
  <c r="D37" i="14"/>
  <c r="L58" i="6"/>
  <c r="J38" i="14"/>
  <c r="K38" i="14" s="1"/>
  <c r="J62" i="6"/>
  <c r="D62" i="6"/>
  <c r="D134" i="6"/>
  <c r="M62" i="6"/>
  <c r="G62" i="6"/>
  <c r="E58" i="6"/>
  <c r="F58" i="6" s="1"/>
  <c r="H58" i="6"/>
  <c r="I58" i="6" s="1"/>
  <c r="N58" i="6"/>
  <c r="O58" i="6" s="1"/>
  <c r="S58" i="6"/>
  <c r="P58" i="6"/>
  <c r="Q58" i="6"/>
  <c r="D38" i="14" l="1"/>
  <c r="B38" i="14"/>
  <c r="J134" i="6"/>
  <c r="R58" i="6"/>
  <c r="D138" i="6"/>
  <c r="E62" i="6"/>
  <c r="F62" i="6" s="1"/>
  <c r="P134" i="6"/>
  <c r="Q62" i="6"/>
  <c r="Q134" i="6"/>
  <c r="S62" i="6"/>
  <c r="P62" i="6"/>
  <c r="K134" i="6"/>
  <c r="N62" i="6"/>
  <c r="O62" i="6" s="1"/>
  <c r="E134" i="6"/>
  <c r="F134" i="6" s="1"/>
  <c r="M134" i="6"/>
  <c r="G134" i="6"/>
  <c r="K62" i="6"/>
  <c r="L62" i="6" s="1"/>
  <c r="H62" i="6"/>
  <c r="I62" i="6" s="1"/>
  <c r="H134" i="6"/>
  <c r="N134" i="6"/>
  <c r="T58" i="6"/>
  <c r="U58" i="6" s="1"/>
  <c r="J138" i="6" l="1"/>
  <c r="B77" i="14"/>
  <c r="L134" i="6"/>
  <c r="M138" i="6"/>
  <c r="O134" i="6"/>
  <c r="R134" i="6"/>
  <c r="K138" i="6"/>
  <c r="Q138" i="6"/>
  <c r="T134" i="6"/>
  <c r="N138" i="6"/>
  <c r="E138" i="6"/>
  <c r="F138" i="6" s="1"/>
  <c r="R62" i="6"/>
  <c r="S134" i="6"/>
  <c r="P138" i="6"/>
  <c r="I134" i="6"/>
  <c r="B39" i="14"/>
  <c r="D39" i="14"/>
  <c r="J39" i="14"/>
  <c r="K39" i="14" s="1"/>
  <c r="T62" i="6"/>
  <c r="U62" i="6" s="1"/>
  <c r="H138" i="6"/>
  <c r="G138" i="6"/>
  <c r="L138" i="6" l="1"/>
  <c r="D77" i="14"/>
  <c r="J77" i="14"/>
  <c r="K77" i="14" s="1"/>
  <c r="O138" i="6"/>
  <c r="R138" i="6"/>
  <c r="N68" i="6"/>
  <c r="E68" i="6"/>
  <c r="G68" i="6"/>
  <c r="G70" i="6" s="1"/>
  <c r="Q68" i="6"/>
  <c r="P68" i="6"/>
  <c r="P70" i="6" s="1"/>
  <c r="H68" i="6"/>
  <c r="D68" i="6"/>
  <c r="D70" i="6" s="1"/>
  <c r="M68" i="6"/>
  <c r="M70" i="6" s="1"/>
  <c r="J68" i="6"/>
  <c r="J70" i="6" s="1"/>
  <c r="T138" i="6"/>
  <c r="I138" i="6"/>
  <c r="S138" i="6"/>
  <c r="U134" i="6"/>
  <c r="D78" i="14"/>
  <c r="B78" i="14"/>
  <c r="J78" i="14"/>
  <c r="K78" i="14" s="1"/>
  <c r="D76" i="14"/>
  <c r="B76" i="14"/>
  <c r="J76" i="14"/>
  <c r="K76" i="14" s="1"/>
  <c r="J40" i="14"/>
  <c r="K40" i="14" s="1"/>
  <c r="D40" i="14"/>
  <c r="B40" i="14"/>
  <c r="U138" i="6" l="1"/>
  <c r="D144" i="6"/>
  <c r="D146" i="6" s="1"/>
  <c r="G144" i="6"/>
  <c r="G146" i="6" s="1"/>
  <c r="J144" i="6"/>
  <c r="J146" i="6" s="1"/>
  <c r="D74" i="6"/>
  <c r="D76" i="6" s="1"/>
  <c r="M144" i="6"/>
  <c r="M146" i="6" s="1"/>
  <c r="J74" i="6"/>
  <c r="J76" i="6" s="1"/>
  <c r="G74" i="6"/>
  <c r="G76" i="6" s="1"/>
  <c r="M74" i="6"/>
  <c r="M76" i="6" s="1"/>
  <c r="D41" i="14"/>
  <c r="B41" i="14"/>
  <c r="J41" i="14"/>
  <c r="K41" i="14" s="1"/>
  <c r="Q70" i="6"/>
  <c r="R70" i="6" s="1"/>
  <c r="R68" i="6"/>
  <c r="D79" i="14"/>
  <c r="B79" i="14"/>
  <c r="J79" i="14"/>
  <c r="K79" i="14" s="1"/>
  <c r="S68" i="6"/>
  <c r="S70" i="6" s="1"/>
  <c r="K68" i="6"/>
  <c r="O68" i="6"/>
  <c r="N70" i="6"/>
  <c r="O70" i="6" s="1"/>
  <c r="H70" i="6"/>
  <c r="I70" i="6" s="1"/>
  <c r="I68" i="6"/>
  <c r="F68" i="6"/>
  <c r="E70" i="6"/>
  <c r="F70" i="6" s="1"/>
  <c r="D81" i="14" l="1"/>
  <c r="J150" i="6"/>
  <c r="J152" i="6" s="1"/>
  <c r="D150" i="6"/>
  <c r="D152" i="6" s="1"/>
  <c r="G150" i="6"/>
  <c r="G152" i="6" s="1"/>
  <c r="M150" i="6"/>
  <c r="M152" i="6" s="1"/>
  <c r="D42" i="14"/>
  <c r="J42" i="14"/>
  <c r="K42" i="14" s="1"/>
  <c r="B42" i="14"/>
  <c r="E74" i="6"/>
  <c r="S74" i="6"/>
  <c r="S76" i="6" s="1"/>
  <c r="P74" i="6"/>
  <c r="P76" i="6" s="1"/>
  <c r="E144" i="6"/>
  <c r="D80" i="14"/>
  <c r="B80" i="14"/>
  <c r="J80" i="14"/>
  <c r="K80" i="14" s="1"/>
  <c r="N74" i="6"/>
  <c r="K74" i="6"/>
  <c r="T68" i="6"/>
  <c r="N144" i="6"/>
  <c r="S144" i="6"/>
  <c r="S146" i="6" s="1"/>
  <c r="P144" i="6"/>
  <c r="P146" i="6" s="1"/>
  <c r="H74" i="6"/>
  <c r="K144" i="6"/>
  <c r="K70" i="6"/>
  <c r="L70" i="6" s="1"/>
  <c r="L68" i="6"/>
  <c r="H144" i="6"/>
  <c r="Q144" i="6"/>
  <c r="Q74" i="6"/>
  <c r="B81" i="14" l="1"/>
  <c r="J81" i="14"/>
  <c r="K81" i="14" s="1"/>
  <c r="D82" i="14"/>
  <c r="H76" i="6"/>
  <c r="I76" i="6" s="1"/>
  <c r="I74" i="6"/>
  <c r="K76" i="6"/>
  <c r="L76" i="6" s="1"/>
  <c r="L74" i="6"/>
  <c r="F144" i="6"/>
  <c r="E146" i="6"/>
  <c r="F146" i="6" s="1"/>
  <c r="Q146" i="6"/>
  <c r="R146" i="6" s="1"/>
  <c r="R144" i="6"/>
  <c r="N146" i="6"/>
  <c r="O146" i="6" s="1"/>
  <c r="O144" i="6"/>
  <c r="Q150" i="6"/>
  <c r="O74" i="6"/>
  <c r="N76" i="6"/>
  <c r="O76" i="6" s="1"/>
  <c r="E76" i="6"/>
  <c r="F76" i="6" s="1"/>
  <c r="F74" i="6"/>
  <c r="K150" i="6"/>
  <c r="T70" i="6"/>
  <c r="U70" i="6" s="1"/>
  <c r="U68" i="6"/>
  <c r="V68" i="6" s="1"/>
  <c r="T144" i="6"/>
  <c r="H150" i="6"/>
  <c r="I144" i="6"/>
  <c r="H146" i="6"/>
  <c r="I146" i="6" s="1"/>
  <c r="J43" i="14"/>
  <c r="K43" i="14" s="1"/>
  <c r="B43" i="14"/>
  <c r="D43" i="14"/>
  <c r="E150" i="6"/>
  <c r="S150" i="6"/>
  <c r="S152" i="6" s="1"/>
  <c r="P150" i="6"/>
  <c r="P152" i="6" s="1"/>
  <c r="R74" i="6"/>
  <c r="Q76" i="6"/>
  <c r="R76" i="6" s="1"/>
  <c r="T74" i="6"/>
  <c r="K146" i="6"/>
  <c r="L146" i="6" s="1"/>
  <c r="L144" i="6"/>
  <c r="N150" i="6"/>
  <c r="J82" i="14" l="1"/>
  <c r="K82" i="14" s="1"/>
  <c r="B82" i="14"/>
  <c r="J44" i="14"/>
  <c r="K44" i="14" s="1"/>
  <c r="B44" i="14"/>
  <c r="D44" i="14"/>
  <c r="R150" i="6"/>
  <c r="Q152" i="6"/>
  <c r="R152" i="6" s="1"/>
  <c r="O150" i="6"/>
  <c r="N152" i="6"/>
  <c r="O152" i="6" s="1"/>
  <c r="U144" i="6"/>
  <c r="V144" i="6" s="1"/>
  <c r="T146" i="6"/>
  <c r="U146" i="6" s="1"/>
  <c r="I150" i="6"/>
  <c r="H152" i="6"/>
  <c r="I152" i="6" s="1"/>
  <c r="T76" i="6"/>
  <c r="U76" i="6" s="1"/>
  <c r="U74" i="6"/>
  <c r="E152" i="6"/>
  <c r="F152" i="6" s="1"/>
  <c r="F150" i="6"/>
  <c r="K152" i="6"/>
  <c r="L152" i="6" s="1"/>
  <c r="L150" i="6"/>
  <c r="T150" i="6"/>
  <c r="D83" i="14" l="1"/>
  <c r="J83" i="14"/>
  <c r="K83" i="14" s="1"/>
  <c r="B83" i="14"/>
  <c r="T152" i="6"/>
  <c r="U152" i="6" s="1"/>
  <c r="U150" i="6"/>
</calcChain>
</file>

<file path=xl/sharedStrings.xml><?xml version="1.0" encoding="utf-8"?>
<sst xmlns="http://schemas.openxmlformats.org/spreadsheetml/2006/main" count="303" uniqueCount="105">
  <si>
    <t>METROPOLITAN TRANSPORTATION AUTHORITY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</si>
  <si>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</si>
  <si>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</si>
  <si>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</si>
  <si>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</si>
  <si>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</si>
  <si>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</si>
  <si>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</si>
  <si>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</si>
  <si>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</si>
  <si>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</si>
  <si>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</si>
  <si>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</si>
  <si>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</si>
  <si>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</si>
  <si>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</si>
  <si>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</si>
  <si>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</si>
  <si>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</si>
  <si>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</si>
  <si>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</si>
  <si>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</si>
  <si>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</si>
  <si>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</si>
  <si>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</si>
  <si>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</si>
  <si>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</si>
  <si>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</si>
  <si>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</si>
  <si>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</si>
  <si>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</si>
  <si>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</si>
  <si>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</si>
  <si>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</si>
  <si>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</si>
  <si>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</si>
  <si>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</si>
  <si>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</si>
  <si>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</si>
  <si>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</si>
  <si>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</si>
  <si>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</si>
  <si>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</si>
  <si>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</si>
  <si>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</si>
  <si>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</si>
  <si>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</si>
  <si>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</si>
  <si>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</si>
  <si>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</si>
  <si>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</si>
  <si>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</si>
  <si>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</si>
  <si>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</si>
  <si>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</si>
  <si>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Formula</t>
  </si>
  <si>
    <t>Subsidy Adjustments</t>
  </si>
  <si>
    <t>Consolidated Subsidies - Accrual Basis</t>
  </si>
  <si>
    <t>Consolidated Subsidies - Cash Basis</t>
  </si>
  <si>
    <t>Accrued Subsidies</t>
  </si>
  <si>
    <t>Variance
%</t>
  </si>
  <si>
    <t>Explanations</t>
  </si>
  <si>
    <t xml:space="preserve">Variance
$ </t>
  </si>
  <si>
    <t>MRT(b)-1 (Gross)</t>
  </si>
  <si>
    <t>MRT(b)-2 (Gross)</t>
  </si>
  <si>
    <t>Check</t>
  </si>
  <si>
    <t>Variance Explanations</t>
  </si>
  <si>
    <t>Payroll Mobility Tax Replacement Uunds</t>
  </si>
  <si>
    <t>Capital Program Uunding Sources:</t>
  </si>
  <si>
    <t>B&amp;T Operating Surplus TransUer</t>
  </si>
  <si>
    <t>For-Hire Vehicle (FHV) SFrcharge</t>
  </si>
  <si>
    <t>Cash Subsidies</t>
  </si>
  <si>
    <t xml:space="preserve">Actual </t>
  </si>
  <si>
    <t xml:space="preserve">The favorable accrual variances for the month and YTD were primarily due to the timing of booking accruals by MTA Accounting. </t>
  </si>
  <si>
    <t>See explanation for the month.</t>
  </si>
  <si>
    <t xml:space="preserve">MRT-2 transactions were above budget for the month  and YTD due to favorable MRT-2 transactions. </t>
  </si>
  <si>
    <t>MRT-1 transactions were above budget for the month and YTD due to favorable MRT-1 transactions.</t>
  </si>
  <si>
    <t>The favorable variances for the month and YTD were primarily due to higher-than-budgeted real estate transactions in New York City.</t>
  </si>
  <si>
    <t>Variance was mostly timing related. Drawdowns are related to the timing of cash obligations for MTA Bus. Actuals also reflect receipts of CARES Act funds.</t>
  </si>
  <si>
    <t>Variance was mostly timing related. Drawdowns are related to the timing of cash obligations for Staten Island Railway.</t>
  </si>
  <si>
    <t>The favorable variances for the month and YTD were attributable to the timing of transfers.</t>
  </si>
  <si>
    <t>July Financial Plan - 2020 Mid-Year Forecast</t>
  </si>
  <si>
    <t>Jul 2020</t>
  </si>
  <si>
    <t xml:space="preserve">Mid-Year </t>
  </si>
  <si>
    <t xml:space="preserve">Forecast </t>
  </si>
  <si>
    <t>Jul 2020 Monthly</t>
  </si>
  <si>
    <t>Jul 2020 Year-to-Date</t>
  </si>
  <si>
    <t xml:space="preserve">MRT-1 transactions were above the forecasts for the month and year-to-date due to higher-than-expected MRT-1 cash receipts. </t>
  </si>
  <si>
    <t xml:space="preserve">MRT-2 transactions were above the forecast for the month and year-to-date due to  higher-than-expected MRT-2 cash receipts. </t>
  </si>
  <si>
    <t>The favorable variance for the month was due to strong real estate activity in New York City. The YTD result was close to the forecast.</t>
  </si>
  <si>
    <t>The favorable variances for the month and year-to-date were due to timing.</t>
  </si>
  <si>
    <t>The month and  YTD favorable variances were due primarily to timing.</t>
  </si>
  <si>
    <t>The favorable variances for the month and YTD were primarily due to timing.</t>
  </si>
  <si>
    <t xml:space="preserve">The YTD favorable variance was attributable to the timing of transfers. </t>
  </si>
  <si>
    <t>New York City 18-b month and YTD receipts were unfavorable due to timing of booking accruals by MTA Accounting.</t>
  </si>
  <si>
    <t xml:space="preserve">The unfavorable variances for the month and YTD were primarily due to timing of booking accruals by MTA Accounting. </t>
  </si>
  <si>
    <t xml:space="preserve">The unfavorable accrual variances for the month and YTD were primarily due to the timing of booking accruals by MTA Accounting, </t>
  </si>
  <si>
    <t>The unfavorable accrual variance for the month was primarily due to the timing of booking accruals by MTA Accounting. The YTD accrual variance was favorable to the forecast.</t>
  </si>
  <si>
    <t>Subway Action Plan transactions were unfavorable for the month. YTD transactions were close to forecast.</t>
  </si>
  <si>
    <t>The unfavorable Internet Marketplace Tax variances for the month and YTD were primarily due to timing of accruals.</t>
  </si>
  <si>
    <t>The unfavorable YTD variance was due primarily to timing.</t>
  </si>
  <si>
    <t>The  PBT cash variances for the month and YTD  were favorable to the forecast. The July Plan PBT forecast was reduced to reflect the economic downturn due to the COVID-19 pandemic, however it is too early to know what is driving the variances. Collections over the next month or two will be closely monitored   to determine whether the variances reflect real changes due to better-than-expected economic activity.</t>
  </si>
  <si>
    <t>PMT  cash receipts were favorable to the forecast  for the month and YTD. The July Plan PMT forecast was reduced to reflect the economic downturn due to the COVID-19 pandemic, however it is too early to know what is driving the variances. Collections over the next month or two will be closedly monitored to determine whether the variances are real or timing-related .</t>
  </si>
  <si>
    <t xml:space="preserve">Real Property Transfer Tax Surchage  were unfavorable to the budget for the month due to lower-than-expected transactions. YTD receipts were slightly lower than the forecast.
</t>
  </si>
  <si>
    <t xml:space="preserve">Real Property Transfer Tax Surchage  were unfavorable to the forecast  for the month and YTD due to lower-than-expected transactions and timing.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</si>
</sst>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b/>
      <sz val="1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8">
    <xf numFmtId="0" fontId="0" fillId="0" borderId="0" xfId="0"/>
    <xf numFmtId="0" fontId="8" fillId="0" borderId="0" xfId="0" applyFont="1"/>
    <xf numFmtId="0" fontId="0" fillId="0" borderId="1" xfId="0" applyBorder="1"/>
    <xf numFmtId="0" fontId="12" fillId="0" borderId="0" xfId="0" applyFont="1" applyAlignment="1">
      <alignment horizontal="right"/>
    </xf>
    <xf numFmtId="0" fontId="2" fillId="0" borderId="0" xfId="0" applyFont="1"/>
    <xf numFmtId="165" fontId="0" fillId="0" borderId="0" xfId="0" applyNumberFormat="1"/>
    <xf numFmtId="0" fontId="15" fillId="0" borderId="0" xfId="0" applyFont="1"/>
    <xf numFmtId="0" fontId="13" fillId="0" borderId="0" xfId="0" applyFont="1"/>
    <xf numFmtId="44" fontId="13" fillId="0" borderId="0" xfId="0" applyNumberFormat="1" applyFont="1"/>
    <xf numFmtId="0" fontId="16" fillId="0" borderId="0" xfId="0" applyFont="1"/>
    <xf numFmtId="0" fontId="7" fillId="0" borderId="0" xfId="0" applyFont="1" applyAlignment="1">
      <alignment vertical="center"/>
    </xf>
    <xf numFmtId="0" fontId="8" fillId="0" borderId="13" xfId="0" applyFont="1" applyBorder="1"/>
    <xf numFmtId="0" fontId="8" fillId="0" borderId="2" xfId="0" applyFont="1" applyBorder="1"/>
    <xf numFmtId="0" fontId="8" fillId="0" borderId="2" xfId="0" applyFont="1" applyFill="1" applyBorder="1"/>
    <xf numFmtId="0" fontId="8" fillId="5" borderId="7" xfId="0" applyFont="1" applyFill="1" applyBorder="1"/>
    <xf numFmtId="0" fontId="8" fillId="0" borderId="5" xfId="0" applyFont="1" applyBorder="1"/>
    <xf numFmtId="0" fontId="8" fillId="0" borderId="0" xfId="0" applyFont="1" applyBorder="1"/>
    <xf numFmtId="0" fontId="9" fillId="2" borderId="7" xfId="0" applyFont="1" applyFill="1" applyBorder="1" applyAlignment="1">
      <alignment horizontal="right"/>
    </xf>
    <xf numFmtId="0" fontId="8" fillId="5" borderId="8" xfId="0" applyFont="1" applyFill="1" applyBorder="1"/>
    <xf numFmtId="0" fontId="9" fillId="2" borderId="3" xfId="0" applyFont="1" applyFill="1" applyBorder="1" applyAlignment="1">
      <alignment horizontal="right"/>
    </xf>
    <xf numFmtId="0" fontId="9" fillId="2" borderId="9" xfId="0" applyFont="1" applyFill="1" applyBorder="1" applyAlignment="1">
      <alignment horizontal="right"/>
    </xf>
    <xf numFmtId="0" fontId="8" fillId="0" borderId="7" xfId="0" applyFont="1" applyBorder="1"/>
    <xf numFmtId="0" fontId="8" fillId="5" borderId="0" xfId="0" applyFont="1" applyFill="1" applyBorder="1"/>
    <xf numFmtId="0" fontId="20" fillId="0" borderId="0" xfId="0" applyFont="1" applyBorder="1"/>
    <xf numFmtId="0" fontId="8" fillId="0" borderId="8" xfId="0" applyFont="1" applyBorder="1"/>
    <xf numFmtId="0" fontId="8" fillId="0" borderId="0" xfId="0" applyFont="1" applyBorder="1" applyAlignment="1">
      <alignment horizontal="left" indent="2"/>
    </xf>
    <xf numFmtId="43" fontId="8" fillId="0" borderId="8" xfId="0" applyNumberFormat="1" applyFont="1" applyBorder="1"/>
    <xf numFmtId="0" fontId="8" fillId="0" borderId="0" xfId="0" applyFont="1" applyBorder="1" applyAlignment="1">
      <alignment horizontal="left" indent="4"/>
    </xf>
    <xf numFmtId="0" fontId="21" fillId="0" borderId="5" xfId="0" applyFont="1" applyBorder="1"/>
    <xf numFmtId="0" fontId="21" fillId="0" borderId="0" xfId="0" applyFont="1" applyBorder="1"/>
    <xf numFmtId="43" fontId="8" fillId="0" borderId="8" xfId="1" applyFont="1" applyBorder="1"/>
    <xf numFmtId="43" fontId="8" fillId="5" borderId="0" xfId="1" applyFont="1" applyFill="1" applyBorder="1"/>
    <xf numFmtId="0" fontId="9" fillId="0" borderId="0" xfId="0" applyFont="1" applyBorder="1" applyAlignment="1">
      <alignment horizontal="left"/>
    </xf>
    <xf numFmtId="0" fontId="9" fillId="0" borderId="10" xfId="0" applyFont="1" applyBorder="1" applyAlignment="1">
      <alignment vertical="center"/>
    </xf>
    <xf numFmtId="0" fontId="9" fillId="0" borderId="11" xfId="0" applyFont="1" applyBorder="1" applyAlignment="1">
      <alignment vertical="center"/>
    </xf>
    <xf numFmtId="0" fontId="8" fillId="0" borderId="0" xfId="0" applyFont="1" applyBorder="1" applyAlignment="1">
      <alignment horizontal="left" indent="1"/>
    </xf>
    <xf numFmtId="0" fontId="9" fillId="0" borderId="0" xfId="0" applyFont="1" applyBorder="1" applyAlignment="1">
      <alignment horizontal="left" indent="1"/>
    </xf>
    <xf numFmtId="0" fontId="21" fillId="0" borderId="0" xfId="0" applyFont="1" applyBorder="1" applyAlignment="1">
      <alignment horizontal="left" indent="3"/>
    </xf>
    <xf numFmtId="0" fontId="9" fillId="2" borderId="13" xfId="0" applyFont="1" applyFill="1" applyBorder="1" applyAlignment="1">
      <alignment horizontal="right"/>
    </xf>
    <xf numFmtId="0" fontId="9" fillId="2" borderId="14" xfId="0" applyFont="1" applyFill="1" applyBorder="1" applyAlignment="1">
      <alignment horizontal="right"/>
    </xf>
    <xf numFmtId="0" fontId="9" fillId="2" borderId="19" xfId="0" applyFont="1" applyFill="1" applyBorder="1" applyAlignment="1">
      <alignment horizontal="right"/>
    </xf>
    <xf numFmtId="0" fontId="8" fillId="0" borderId="16" xfId="0" applyFont="1" applyBorder="1"/>
    <xf numFmtId="0" fontId="8" fillId="0" borderId="3" xfId="0" applyFont="1" applyBorder="1"/>
    <xf numFmtId="0" fontId="8" fillId="0" borderId="18" xfId="0" applyFont="1" applyBorder="1"/>
    <xf numFmtId="0" fontId="8" fillId="0" borderId="1" xfId="0" applyFont="1" applyBorder="1"/>
    <xf numFmtId="164" fontId="8" fillId="0" borderId="1" xfId="1" applyNumberFormat="1" applyFont="1" applyBorder="1"/>
    <xf numFmtId="164" fontId="8" fillId="0" borderId="0" xfId="0" applyNumberFormat="1" applyFont="1"/>
    <xf numFmtId="165" fontId="8" fillId="0" borderId="5" xfId="0" applyNumberFormat="1" applyFont="1" applyBorder="1"/>
    <xf numFmtId="165" fontId="8" fillId="0" borderId="0" xfId="0" applyNumberFormat="1" applyFont="1" applyBorder="1"/>
    <xf numFmtId="165" fontId="8" fillId="0" borderId="0" xfId="0" applyNumberFormat="1" applyFont="1"/>
    <xf numFmtId="165" fontId="8" fillId="0" borderId="18" xfId="0" applyNumberFormat="1" applyFont="1" applyBorder="1"/>
    <xf numFmtId="165" fontId="8" fillId="0" borderId="1" xfId="0" applyNumberFormat="1" applyFont="1" applyBorder="1"/>
    <xf numFmtId="164" fontId="8" fillId="0" borderId="5" xfId="1" applyNumberFormat="1" applyFont="1" applyBorder="1"/>
    <xf numFmtId="164" fontId="8" fillId="0" borderId="18" xfId="1" applyNumberFormat="1" applyFont="1" applyBorder="1"/>
    <xf numFmtId="165" fontId="8" fillId="0" borderId="0" xfId="0" applyNumberFormat="1" applyFont="1" applyBorder="1" applyAlignment="1">
      <alignment horizontal="left" indent="4"/>
    </xf>
    <xf numFmtId="165" fontId="21" fillId="0" borderId="5" xfId="0" applyNumberFormat="1" applyFont="1" applyBorder="1"/>
    <xf numFmtId="165" fontId="21" fillId="0" borderId="0" xfId="0" applyNumberFormat="1" applyFont="1" applyBorder="1"/>
    <xf numFmtId="165" fontId="21" fillId="0" borderId="0" xfId="0" applyNumberFormat="1" applyFont="1"/>
    <xf numFmtId="165" fontId="8" fillId="0" borderId="5" xfId="1" applyNumberFormat="1" applyFont="1" applyBorder="1"/>
    <xf numFmtId="165" fontId="8" fillId="0" borderId="18" xfId="1" applyNumberFormat="1" applyFont="1" applyBorder="1"/>
    <xf numFmtId="165" fontId="8" fillId="0" borderId="1" xfId="1" applyNumberFormat="1" applyFont="1" applyBorder="1"/>
    <xf numFmtId="165" fontId="9" fillId="0" borderId="10" xfId="0" applyNumberFormat="1" applyFont="1" applyBorder="1" applyAlignment="1">
      <alignment vertical="center"/>
    </xf>
    <xf numFmtId="165" fontId="9" fillId="0" borderId="11" xfId="0" applyNumberFormat="1" applyFont="1" applyBorder="1" applyAlignment="1">
      <alignment vertical="center"/>
    </xf>
    <xf numFmtId="165" fontId="9" fillId="0" borderId="0" xfId="0" applyNumberFormat="1" applyFont="1" applyAlignment="1">
      <alignment vertical="center"/>
    </xf>
    <xf numFmtId="0" fontId="22" fillId="0" borderId="0" xfId="0" applyFont="1"/>
    <xf numFmtId="0" fontId="23" fillId="0" borderId="0" xfId="0" applyFont="1"/>
    <xf numFmtId="0" fontId="24" fillId="0" borderId="0" xfId="0" applyFont="1"/>
    <xf numFmtId="0" fontId="19" fillId="0" borderId="0" xfId="0" applyFont="1"/>
    <xf numFmtId="0" fontId="19" fillId="0" borderId="13" xfId="0" applyFont="1" applyBorder="1" applyAlignment="1">
      <alignment vertical="center"/>
    </xf>
    <xf numFmtId="0" fontId="19" fillId="0" borderId="2" xfId="0" applyFont="1" applyBorder="1" applyAlignment="1">
      <alignment vertical="center"/>
    </xf>
    <xf numFmtId="0" fontId="19" fillId="0" borderId="2" xfId="0" applyFont="1" applyFill="1" applyBorder="1" applyAlignment="1">
      <alignment vertical="center"/>
    </xf>
    <xf numFmtId="0" fontId="19" fillId="0" borderId="0" xfId="0" applyFont="1" applyAlignment="1">
      <alignment vertical="center"/>
    </xf>
    <xf numFmtId="0" fontId="9" fillId="0" borderId="0" xfId="0" applyFont="1" applyBorder="1"/>
    <xf numFmtId="165" fontId="8" fillId="0" borderId="0" xfId="0" applyNumberFormat="1" applyFont="1" applyBorder="1" applyAlignment="1">
      <alignment horizontal="left"/>
    </xf>
    <xf numFmtId="0" fontId="9" fillId="0" borderId="11" xfId="0" applyNumberFormat="1" applyFont="1" applyBorder="1" applyAlignment="1">
      <alignment vertical="center"/>
    </xf>
    <xf numFmtId="0" fontId="14" fillId="0" borderId="0" xfId="0" applyFont="1" applyAlignment="1"/>
    <xf numFmtId="0" fontId="8" fillId="4" borderId="0" xfId="0" applyFont="1" applyFill="1" applyBorder="1" applyAlignment="1">
      <alignment horizontal="left" indent="2"/>
    </xf>
    <xf numFmtId="165" fontId="8" fillId="4" borderId="0" xfId="0" applyNumberFormat="1" applyFont="1" applyFill="1" applyBorder="1"/>
    <xf numFmtId="0" fontId="0" fillId="0" borderId="0" xfId="0" applyAlignment="1">
      <alignment horizontal="center"/>
    </xf>
    <xf numFmtId="17" fontId="10" fillId="0" borderId="0" xfId="0" applyNumberFormat="1" applyFont="1" applyAlignment="1">
      <alignment horizontal="center"/>
    </xf>
    <xf numFmtId="0" fontId="0" fillId="0" borderId="0" xfId="0" applyAlignment="1">
      <alignment vertical="top"/>
    </xf>
    <xf numFmtId="0" fontId="0" fillId="0" borderId="0" xfId="0" applyAlignment="1">
      <alignment horizontal="center" vertical="top"/>
    </xf>
    <xf numFmtId="0" fontId="0" fillId="0" borderId="22" xfId="0" applyBorder="1"/>
    <xf numFmtId="0" fontId="0" fillId="0" borderId="27" xfId="0" applyBorder="1"/>
    <xf numFmtId="0" fontId="0" fillId="0" borderId="22" xfId="0" applyBorder="1" applyAlignment="1">
      <alignment vertical="top"/>
    </xf>
    <xf numFmtId="0" fontId="6" fillId="8" borderId="7" xfId="0" applyFont="1" applyFill="1" applyBorder="1" applyAlignment="1">
      <alignment horizontal="center"/>
    </xf>
    <xf numFmtId="0" fontId="6" fillId="8" borderId="9" xfId="0" applyFont="1" applyFill="1" applyBorder="1" applyAlignment="1">
      <alignment horizontal="center"/>
    </xf>
    <xf numFmtId="0" fontId="5" fillId="8" borderId="0" xfId="0" applyFont="1" applyFill="1"/>
    <xf numFmtId="167" fontId="0" fillId="8" borderId="0" xfId="3" applyNumberFormat="1" applyFont="1" applyFill="1" applyBorder="1" applyAlignment="1">
      <alignment horizontal="center" vertical="top"/>
    </xf>
    <xf numFmtId="0" fontId="6" fillId="8" borderId="7" xfId="0" applyFont="1" applyFill="1" applyBorder="1" applyAlignment="1">
      <alignment horizontal="center" vertical="center"/>
    </xf>
    <xf numFmtId="0" fontId="6" fillId="8" borderId="9" xfId="0" applyFont="1" applyFill="1" applyBorder="1" applyAlignment="1">
      <alignment horizontal="center" vertical="center"/>
    </xf>
    <xf numFmtId="0" fontId="25" fillId="0" borderId="27" xfId="0" applyFont="1" applyBorder="1" applyAlignment="1">
      <alignment horizontal="left" vertical="top" wrapText="1"/>
    </xf>
    <xf numFmtId="0" fontId="25" fillId="0" borderId="27" xfId="0" applyFont="1" applyBorder="1" applyAlignment="1">
      <alignment vertical="top" wrapText="1"/>
    </xf>
    <xf numFmtId="0" fontId="4" fillId="8" borderId="0" xfId="0" applyFont="1" applyFill="1" applyAlignment="1">
      <alignment horizontal="center"/>
    </xf>
    <xf numFmtId="167" fontId="1" fillId="8" borderId="0" xfId="3" applyNumberFormat="1" applyFont="1" applyFill="1" applyBorder="1" applyAlignment="1">
      <alignment horizontal="center" vertical="top"/>
    </xf>
    <xf numFmtId="0" fontId="25"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5"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3"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8" fillId="0" borderId="8" xfId="0" applyNumberFormat="1" applyFont="1" applyBorder="1"/>
    <xf numFmtId="168" fontId="8" fillId="5" borderId="0" xfId="0" applyNumberFormat="1" applyFont="1" applyFill="1" applyBorder="1"/>
    <xf numFmtId="168" fontId="21" fillId="0" borderId="8" xfId="1" applyNumberFormat="1" applyFont="1" applyBorder="1"/>
    <xf numFmtId="168" fontId="21" fillId="5" borderId="0" xfId="1" applyNumberFormat="1" applyFont="1" applyFill="1" applyBorder="1"/>
    <xf numFmtId="169" fontId="9" fillId="6" borderId="8" xfId="2" applyNumberFormat="1" applyFont="1" applyFill="1" applyBorder="1"/>
    <xf numFmtId="169" fontId="8" fillId="5" borderId="0" xfId="0" applyNumberFormat="1" applyFont="1" applyFill="1" applyBorder="1"/>
    <xf numFmtId="169" fontId="8" fillId="0" borderId="8" xfId="0" applyNumberFormat="1" applyFont="1" applyBorder="1"/>
    <xf numFmtId="169" fontId="9" fillId="5" borderId="8" xfId="2" applyNumberFormat="1" applyFont="1" applyFill="1" applyBorder="1"/>
    <xf numFmtId="169" fontId="9" fillId="5" borderId="6" xfId="0" applyNumberFormat="1" applyFont="1" applyFill="1" applyBorder="1" applyAlignment="1">
      <alignment vertical="center"/>
    </xf>
    <xf numFmtId="169" fontId="9" fillId="5" borderId="6" xfId="2" applyNumberFormat="1" applyFont="1" applyFill="1" applyBorder="1" applyAlignment="1">
      <alignment vertical="center"/>
    </xf>
    <xf numFmtId="169" fontId="9" fillId="5" borderId="11" xfId="0" applyNumberFormat="1" applyFont="1" applyFill="1" applyBorder="1" applyAlignment="1">
      <alignment vertical="center"/>
    </xf>
    <xf numFmtId="168" fontId="8" fillId="4" borderId="1" xfId="1" applyNumberFormat="1" applyFont="1" applyFill="1" applyBorder="1"/>
    <xf numFmtId="170" fontId="13"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3" fillId="0" borderId="5" xfId="1" applyNumberFormat="1" applyFont="1" applyBorder="1" applyAlignment="1">
      <alignment horizontal="right" vertical="top"/>
    </xf>
    <xf numFmtId="170" fontId="13" fillId="0" borderId="5" xfId="1" applyNumberFormat="1" applyFont="1" applyBorder="1" applyAlignment="1">
      <alignment vertical="top"/>
    </xf>
    <xf numFmtId="170" fontId="13"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8" fillId="0" borderId="5" xfId="1" quotePrefix="1" applyNumberFormat="1" applyFont="1" applyBorder="1" applyAlignment="1"/>
    <xf numFmtId="168" fontId="8" fillId="0" borderId="18" xfId="1" quotePrefix="1" applyNumberFormat="1" applyFont="1" applyBorder="1" applyAlignment="1"/>
    <xf numFmtId="168" fontId="8" fillId="0" borderId="1" xfId="1" applyNumberFormat="1" applyFont="1" applyBorder="1"/>
    <xf numFmtId="168" fontId="8" fillId="0" borderId="5" xfId="1" applyNumberFormat="1" applyFont="1" applyBorder="1"/>
    <xf numFmtId="168" fontId="8" fillId="0" borderId="18" xfId="1" applyNumberFormat="1" applyFont="1" applyBorder="1"/>
    <xf numFmtId="168" fontId="21" fillId="0" borderId="5" xfId="1" applyNumberFormat="1" applyFont="1" applyBorder="1"/>
    <xf numFmtId="168" fontId="21" fillId="0" borderId="18" xfId="1" applyNumberFormat="1" applyFont="1" applyBorder="1"/>
    <xf numFmtId="168" fontId="21" fillId="0" borderId="1" xfId="1" applyNumberFormat="1" applyFont="1" applyBorder="1"/>
    <xf numFmtId="168" fontId="8" fillId="0" borderId="5" xfId="0" applyNumberFormat="1" applyFont="1" applyBorder="1"/>
    <xf numFmtId="168" fontId="8" fillId="0" borderId="18" xfId="0" applyNumberFormat="1" applyFont="1" applyBorder="1"/>
    <xf numFmtId="168" fontId="8" fillId="0" borderId="1" xfId="0" applyNumberFormat="1" applyFont="1" applyBorder="1"/>
    <xf numFmtId="168" fontId="21" fillId="4" borderId="5" xfId="1" applyNumberFormat="1" applyFont="1" applyFill="1" applyBorder="1"/>
    <xf numFmtId="168" fontId="21" fillId="4" borderId="18" xfId="1" applyNumberFormat="1" applyFont="1" applyFill="1" applyBorder="1"/>
    <xf numFmtId="171" fontId="9" fillId="6" borderId="5" xfId="2" applyNumberFormat="1" applyFont="1" applyFill="1" applyBorder="1"/>
    <xf numFmtId="171" fontId="9" fillId="6" borderId="18" xfId="2" applyNumberFormat="1" applyFont="1" applyFill="1" applyBorder="1"/>
    <xf numFmtId="171" fontId="9" fillId="6" borderId="1" xfId="2" applyNumberFormat="1" applyFont="1" applyFill="1" applyBorder="1"/>
    <xf numFmtId="171" fontId="8" fillId="0" borderId="5" xfId="0" applyNumberFormat="1" applyFont="1" applyBorder="1"/>
    <xf numFmtId="171" fontId="8" fillId="0" borderId="18" xfId="0" applyNumberFormat="1" applyFont="1" applyBorder="1"/>
    <xf numFmtId="171" fontId="8" fillId="0" borderId="1" xfId="0" applyNumberFormat="1" applyFont="1" applyBorder="1"/>
    <xf numFmtId="171" fontId="9" fillId="5" borderId="10" xfId="0" applyNumberFormat="1" applyFont="1" applyFill="1" applyBorder="1" applyAlignment="1">
      <alignment vertical="center"/>
    </xf>
    <xf numFmtId="171" fontId="9" fillId="5" borderId="15" xfId="0" applyNumberFormat="1" applyFont="1" applyFill="1" applyBorder="1" applyAlignment="1">
      <alignment vertical="center"/>
    </xf>
    <xf numFmtId="171" fontId="9" fillId="5" borderId="12" xfId="2" applyNumberFormat="1" applyFont="1" applyFill="1" applyBorder="1" applyAlignment="1">
      <alignment vertical="center"/>
    </xf>
    <xf numFmtId="171" fontId="9" fillId="5" borderId="5" xfId="2" applyNumberFormat="1" applyFont="1" applyFill="1" applyBorder="1"/>
    <xf numFmtId="171" fontId="9" fillId="5" borderId="18" xfId="2" applyNumberFormat="1" applyFont="1" applyFill="1" applyBorder="1"/>
    <xf numFmtId="171" fontId="9" fillId="5" borderId="1" xfId="2" applyNumberFormat="1" applyFont="1" applyFill="1" applyBorder="1"/>
    <xf numFmtId="168" fontId="13"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1" fillId="0" borderId="5" xfId="1" quotePrefix="1" applyNumberFormat="1" applyFont="1" applyBorder="1" applyAlignment="1"/>
    <xf numFmtId="168" fontId="21" fillId="0" borderId="18" xfId="1" quotePrefix="1" applyNumberFormat="1" applyFont="1" applyBorder="1" applyAlignment="1"/>
    <xf numFmtId="0" fontId="25" fillId="0" borderId="27" xfId="0" applyFont="1" applyFill="1" applyBorder="1" applyAlignment="1">
      <alignment horizontal="left" vertical="top" wrapText="1"/>
    </xf>
    <xf numFmtId="0" fontId="25" fillId="0" borderId="27" xfId="0" applyFont="1" applyFill="1" applyBorder="1" applyAlignment="1">
      <alignment vertical="top" wrapText="1"/>
    </xf>
    <xf numFmtId="0" fontId="0" fillId="0" borderId="0" xfId="0" applyBorder="1" applyAlignment="1">
      <alignment vertical="top"/>
    </xf>
    <xf numFmtId="0" fontId="25" fillId="0" borderId="0" xfId="0" applyFont="1" applyBorder="1" applyAlignment="1">
      <alignment vertical="top" wrapText="1"/>
    </xf>
    <xf numFmtId="0" fontId="9" fillId="0" borderId="7" xfId="0" applyFont="1" applyBorder="1" applyAlignment="1">
      <alignment horizontal="right" vertical="center"/>
    </xf>
    <xf numFmtId="0" fontId="9" fillId="0" borderId="9" xfId="0" applyFont="1" applyBorder="1" applyAlignment="1">
      <alignment horizontal="right" vertical="center"/>
    </xf>
    <xf numFmtId="0" fontId="17" fillId="0" borderId="0" xfId="0" applyFont="1" applyAlignment="1">
      <alignment horizontal="center"/>
    </xf>
    <xf numFmtId="0" fontId="18" fillId="0" borderId="0" xfId="0" applyFont="1" applyAlignment="1">
      <alignment horizontal="center"/>
    </xf>
    <xf numFmtId="17" fontId="11" fillId="0" borderId="0" xfId="0" applyNumberFormat="1" applyFont="1" applyAlignment="1">
      <alignment horizontal="center"/>
    </xf>
    <xf numFmtId="17" fontId="19" fillId="0" borderId="0" xfId="0" applyNumberFormat="1" applyFont="1" applyAlignment="1">
      <alignment horizontal="center"/>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4" fillId="0" borderId="0" xfId="0" applyFont="1" applyAlignment="1">
      <alignment horizontal="center"/>
    </xf>
    <xf numFmtId="0" fontId="0" fillId="0" borderId="0" xfId="0" applyAlignment="1">
      <alignment horizont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26" fillId="7" borderId="33" xfId="0" applyFont="1" applyFill="1" applyBorder="1" applyAlignment="1">
      <alignment horizontal="left" vertical="center" wrapText="1"/>
    </xf>
    <xf numFmtId="0" fontId="26" fillId="7" borderId="34" xfId="0" applyFont="1" applyFill="1" applyBorder="1" applyAlignment="1">
      <alignment horizontal="left" vertical="center" wrapText="1"/>
    </xf>
    <xf numFmtId="166" fontId="26" fillId="7" borderId="25" xfId="0" applyNumberFormat="1" applyFont="1" applyFill="1" applyBorder="1" applyAlignment="1">
      <alignment horizontal="center" vertical="center" wrapText="1"/>
    </xf>
    <xf numFmtId="166" fontId="26" fillId="7" borderId="26" xfId="0" applyNumberFormat="1" applyFont="1" applyFill="1" applyBorder="1" applyAlignment="1">
      <alignment horizontal="center" vertical="center" wrapText="1"/>
    </xf>
    <xf numFmtId="166" fontId="26" fillId="7" borderId="14" xfId="0" applyNumberFormat="1" applyFont="1" applyFill="1" applyBorder="1" applyAlignment="1">
      <alignment horizontal="center" vertical="center" wrapText="1"/>
    </xf>
    <xf numFmtId="166" fontId="26" fillId="7" borderId="4" xfId="0" applyNumberFormat="1"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7" borderId="26"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10" fillId="7" borderId="20" xfId="0" applyFont="1" applyFill="1" applyBorder="1" applyAlignment="1">
      <alignment horizontal="center" vertical="center"/>
    </xf>
    <xf numFmtId="0" fontId="10" fillId="7" borderId="21" xfId="0" applyFont="1" applyFill="1" applyBorder="1" applyAlignment="1">
      <alignment horizontal="center" vertical="center"/>
    </xf>
    <xf numFmtId="0" fontId="11" fillId="0" borderId="0" xfId="0" applyFont="1" applyAlignment="1">
      <alignment horizontal="center"/>
    </xf>
    <xf numFmtId="0" fontId="26" fillId="7" borderId="23" xfId="0" applyFont="1" applyFill="1" applyBorder="1" applyAlignment="1">
      <alignment horizontal="left" vertical="center" wrapText="1"/>
    </xf>
    <xf numFmtId="0" fontId="26" fillId="7" borderId="24" xfId="0" applyFont="1" applyFill="1" applyBorder="1" applyAlignment="1">
      <alignment horizontal="lef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16" xfId="0" applyFont="1" applyBorder="1" applyAlignment="1">
      <alignment horizontal="right" vertical="center"/>
    </xf>
    <xf numFmtId="0" fontId="9" fillId="0" borderId="17" xfId="0" applyFont="1" applyBorder="1" applyAlignment="1">
      <alignment horizontal="righ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9" fillId="0" borderId="0" xfId="0" applyFont="1" applyAlignment="1">
      <alignment horizontal="center"/>
    </xf>
    <xf numFmtId="170" fontId="0" fillId="0" borderId="2" xfId="0" applyNumberFormat="1" applyBorder="1" applyAlignment="1">
      <alignment horizontal="center"/>
    </xf>
    <xf numFmtId="17" fontId="11" fillId="0" borderId="0" xfId="0" applyNumberFormat="1" applyFont="1" applyBorder="1" applyAlignment="1">
      <alignment horizontal="center"/>
    </xf>
    <xf numFmtId="170" fontId="26" fillId="7" borderId="25" xfId="0" applyNumberFormat="1" applyFont="1" applyFill="1" applyBorder="1" applyAlignment="1">
      <alignment horizontal="center" vertical="center" wrapText="1"/>
    </xf>
    <xf numFmtId="170" fontId="26" fillId="7" borderId="26" xfId="0" applyNumberFormat="1" applyFont="1" applyFill="1" applyBorder="1" applyAlignment="1">
      <alignment horizontal="center" vertical="center" wrapText="1"/>
    </xf>
    <xf numFmtId="170" fontId="26" fillId="7" borderId="14" xfId="0" applyNumberFormat="1" applyFont="1" applyFill="1" applyBorder="1" applyAlignment="1">
      <alignment horizontal="center" vertical="center" wrapText="1"/>
    </xf>
    <xf numFmtId="170" fontId="26" fillId="7"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3092">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0</xdr:row>
          <xdr:rowOff>133350</xdr:rowOff>
        </xdr:from>
        <xdr:to>
          <xdr:col>10</xdr:col>
          <xdr:colOff>1295400</xdr:colOff>
          <xdr:row>1</xdr:row>
          <xdr:rowOff>276225</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2</xdr:row>
          <xdr:rowOff>209550</xdr:rowOff>
        </xdr:from>
        <xdr:to>
          <xdr:col>10</xdr:col>
          <xdr:colOff>1314450</xdr:colOff>
          <xdr:row>4</xdr:row>
          <xdr:rowOff>180975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27</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600075</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0</xdr:row>
          <xdr:rowOff>152400</xdr:rowOff>
        </xdr:from>
        <xdr:to>
          <xdr:col>10</xdr:col>
          <xdr:colOff>1276350</xdr:colOff>
          <xdr:row>2</xdr:row>
          <xdr:rowOff>133350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3</xdr:row>
          <xdr:rowOff>9525</xdr:rowOff>
        </xdr:from>
        <xdr:to>
          <xdr:col>10</xdr:col>
          <xdr:colOff>1295400</xdr:colOff>
          <xdr:row>5</xdr:row>
          <xdr:rowOff>104775</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10" Type="http://schemas.openxmlformats.org/officeDocument/2006/relationships/ctrlProp" Target="../ctrlProps/ctrlProp9.xml"/><Relationship Id="rId4" Type="http://schemas.openxmlformats.org/officeDocument/2006/relationships/control" Target="../activeX/activeX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6" tint="-0.249977111117893"/>
  </sheetPr>
  <dimension ref="A1:L79"/>
  <sheetViews>
    <sheetView tabSelected="1" zoomScale="80" zoomScaleNormal="80" workbookViewId="0">
      <selection activeCell="F84" sqref="F84"/>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s>
  <sheetData>
    <row r="1" spans="1:11" ht="25.5" customHeight="1" x14ac:dyDescent="0.45">
      <c r="A1" s="166" t="s">
        <v>0</v>
      </c>
      <c r="B1" s="166"/>
      <c r="C1" s="166"/>
      <c r="D1" s="166"/>
      <c r="E1" s="166"/>
      <c r="F1" s="166"/>
      <c r="G1" s="166"/>
      <c r="H1" s="166"/>
      <c r="I1" s="166"/>
      <c r="J1" s="166"/>
      <c r="K1" s="166"/>
    </row>
    <row r="2" spans="1:11" ht="22.5" customHeight="1" x14ac:dyDescent="0.4">
      <c r="A2" s="173" t="s">
        <v>81</v>
      </c>
      <c r="B2" s="173"/>
      <c r="C2" s="173"/>
      <c r="D2" s="173"/>
      <c r="E2" s="173"/>
      <c r="F2" s="173"/>
      <c r="G2" s="173"/>
      <c r="H2" s="173"/>
      <c r="I2" s="173"/>
      <c r="J2" s="173"/>
      <c r="K2" s="75"/>
    </row>
    <row r="3" spans="1:11" ht="22.5" customHeight="1" x14ac:dyDescent="0.4">
      <c r="A3" s="167" t="s">
        <v>57</v>
      </c>
      <c r="B3" s="167"/>
      <c r="C3" s="167"/>
      <c r="D3" s="167"/>
      <c r="E3" s="167"/>
      <c r="F3" s="167"/>
      <c r="G3" s="167"/>
      <c r="H3" s="167"/>
      <c r="I3" s="167"/>
      <c r="J3" s="167"/>
      <c r="K3" s="167"/>
    </row>
    <row r="4" spans="1:11" ht="21" customHeight="1" x14ac:dyDescent="0.35">
      <c r="A4" s="168" t="s">
        <v>82</v>
      </c>
      <c r="B4" s="168"/>
      <c r="C4" s="168"/>
      <c r="D4" s="168"/>
      <c r="E4" s="168"/>
      <c r="F4" s="168"/>
      <c r="G4" s="168"/>
      <c r="H4" s="168"/>
      <c r="I4" s="168"/>
      <c r="J4" s="168"/>
      <c r="K4" s="168"/>
    </row>
    <row r="5" spans="1:11" ht="21" x14ac:dyDescent="0.35">
      <c r="A5" s="169" t="s">
        <v>5</v>
      </c>
      <c r="B5" s="169"/>
      <c r="C5" s="169"/>
      <c r="D5" s="169"/>
      <c r="E5" s="169"/>
      <c r="F5" s="169"/>
      <c r="G5" s="169"/>
      <c r="H5" s="169"/>
      <c r="I5" s="169"/>
      <c r="J5" s="169"/>
      <c r="K5" s="169"/>
    </row>
    <row r="6" spans="1:11" ht="17.25" customHeight="1" x14ac:dyDescent="0.25"/>
    <row r="7" spans="1:11" ht="17.25" customHeight="1" x14ac:dyDescent="0.25"/>
    <row r="8" spans="1:11" s="7" customFormat="1" ht="20.25" customHeight="1" x14ac:dyDescent="0.3">
      <c r="A8" s="11"/>
      <c r="B8" s="12"/>
      <c r="C8" s="13"/>
      <c r="D8" s="170" t="s">
        <v>9</v>
      </c>
      <c r="E8" s="171"/>
      <c r="F8" s="172"/>
      <c r="G8" s="14"/>
      <c r="H8" s="170" t="s">
        <v>10</v>
      </c>
      <c r="I8" s="171"/>
      <c r="J8" s="172"/>
    </row>
    <row r="9" spans="1:11" s="7" customFormat="1" ht="17.25" customHeight="1" x14ac:dyDescent="0.3">
      <c r="A9" s="15"/>
      <c r="B9" s="16"/>
      <c r="C9" s="16"/>
      <c r="D9" s="17" t="s">
        <v>83</v>
      </c>
      <c r="E9" s="164" t="s">
        <v>72</v>
      </c>
      <c r="F9" s="164" t="s">
        <v>4</v>
      </c>
      <c r="G9" s="18"/>
      <c r="H9" s="19" t="s">
        <v>83</v>
      </c>
      <c r="I9" s="164" t="s">
        <v>72</v>
      </c>
      <c r="J9" s="164" t="s">
        <v>4</v>
      </c>
    </row>
    <row r="10" spans="1:11" s="7" customFormat="1" ht="14.25" customHeight="1" x14ac:dyDescent="0.3">
      <c r="A10" s="15"/>
      <c r="B10" s="16"/>
      <c r="C10" s="16"/>
      <c r="D10" s="20" t="s">
        <v>84</v>
      </c>
      <c r="E10" s="165"/>
      <c r="F10" s="165"/>
      <c r="G10" s="18"/>
      <c r="H10" s="20" t="s">
        <v>84</v>
      </c>
      <c r="I10" s="165"/>
      <c r="J10" s="165"/>
    </row>
    <row r="11" spans="1:11" s="7" customFormat="1" ht="17.25" customHeight="1" x14ac:dyDescent="0.3">
      <c r="A11" s="15"/>
      <c r="B11" s="16"/>
      <c r="C11" s="16"/>
      <c r="D11" s="21"/>
      <c r="E11" s="21"/>
      <c r="F11" s="21"/>
      <c r="G11" s="22"/>
      <c r="H11" s="21"/>
      <c r="I11" s="21"/>
      <c r="J11" s="21"/>
    </row>
    <row r="12" spans="1:11" s="7" customFormat="1" ht="17.25" customHeight="1" x14ac:dyDescent="0.3">
      <c r="A12" s="15"/>
      <c r="B12" s="23" t="s">
        <v>1</v>
      </c>
      <c r="C12" s="16"/>
      <c r="D12" s="24"/>
      <c r="E12" s="24"/>
      <c r="F12" s="24"/>
      <c r="G12" s="22"/>
      <c r="H12" s="24"/>
      <c r="I12" s="24"/>
      <c r="J12" s="24"/>
    </row>
    <row r="13" spans="1:11" s="7" customFormat="1" ht="17.25" customHeight="1" x14ac:dyDescent="0.3">
      <c r="A13" s="15"/>
      <c r="B13" s="35" t="s">
        <v>2</v>
      </c>
      <c r="C13" s="16"/>
      <c r="D13" s="108">
        <v>0</v>
      </c>
      <c r="E13" s="108">
        <v>0</v>
      </c>
      <c r="F13" s="108">
        <v>0</v>
      </c>
      <c r="G13" s="109"/>
      <c r="H13" s="108">
        <v>2143.4992000000002</v>
      </c>
      <c r="I13" s="108">
        <v>2143.4992000000002</v>
      </c>
      <c r="J13" s="108">
        <v>0</v>
      </c>
    </row>
    <row r="14" spans="1:11" s="7" customFormat="1" ht="17.25" customHeight="1" x14ac:dyDescent="0.3">
      <c r="A14" s="15"/>
      <c r="B14" s="35" t="s">
        <v>3</v>
      </c>
      <c r="C14" s="16"/>
      <c r="D14" s="108">
        <v>0</v>
      </c>
      <c r="E14" s="108">
        <v>50.9</v>
      </c>
      <c r="F14" s="108">
        <v>50.9</v>
      </c>
      <c r="G14" s="109"/>
      <c r="H14" s="108">
        <v>258.21159654706616</v>
      </c>
      <c r="I14" s="108">
        <v>308.51069999999999</v>
      </c>
      <c r="J14" s="108">
        <v>50.299103452933821</v>
      </c>
    </row>
    <row r="15" spans="1:11" s="7" customFormat="1" ht="17.25" customHeight="1" x14ac:dyDescent="0.3">
      <c r="A15" s="15"/>
      <c r="B15" s="35" t="s">
        <v>63</v>
      </c>
      <c r="C15" s="16"/>
      <c r="D15" s="108">
        <v>15.152548427987954</v>
      </c>
      <c r="E15" s="108">
        <v>24.92105737</v>
      </c>
      <c r="F15" s="108">
        <v>9.7685089420120459</v>
      </c>
      <c r="G15" s="109"/>
      <c r="H15" s="108">
        <v>149.90695626597588</v>
      </c>
      <c r="I15" s="108">
        <v>169.52605950999998</v>
      </c>
      <c r="J15" s="108">
        <v>19.619103244024103</v>
      </c>
    </row>
    <row r="16" spans="1:11" s="7" customFormat="1" ht="17.25" customHeight="1" x14ac:dyDescent="0.3">
      <c r="A16" s="15"/>
      <c r="B16" s="35" t="s">
        <v>64</v>
      </c>
      <c r="C16" s="16"/>
      <c r="D16" s="108">
        <v>6.3776374316316007</v>
      </c>
      <c r="E16" s="108">
        <v>12.778936359999999</v>
      </c>
      <c r="F16" s="108">
        <v>6.4012989283683988</v>
      </c>
      <c r="G16" s="109"/>
      <c r="H16" s="108">
        <v>69.612004573263192</v>
      </c>
      <c r="I16" s="108">
        <v>82.389663089999999</v>
      </c>
      <c r="J16" s="108">
        <v>12.777658516736807</v>
      </c>
    </row>
    <row r="17" spans="1:11" s="7" customFormat="1" ht="17.25" customHeight="1" x14ac:dyDescent="0.3">
      <c r="A17" s="15"/>
      <c r="B17" s="35" t="s">
        <v>6</v>
      </c>
      <c r="C17" s="16"/>
      <c r="D17" s="108">
        <v>0</v>
      </c>
      <c r="E17" s="108">
        <v>0</v>
      </c>
      <c r="F17" s="108">
        <v>0</v>
      </c>
      <c r="G17" s="109"/>
      <c r="H17" s="108">
        <v>0</v>
      </c>
      <c r="I17" s="108">
        <v>0</v>
      </c>
      <c r="J17" s="108">
        <v>0</v>
      </c>
    </row>
    <row r="18" spans="1:11" s="7" customFormat="1" ht="17.25" customHeight="1" x14ac:dyDescent="0.3">
      <c r="A18" s="15"/>
      <c r="B18" s="35" t="s">
        <v>7</v>
      </c>
      <c r="C18" s="16"/>
      <c r="D18" s="108">
        <v>21.482792377500001</v>
      </c>
      <c r="E18" s="108">
        <v>24.820838100000003</v>
      </c>
      <c r="F18" s="108">
        <v>3.3380457225000022</v>
      </c>
      <c r="G18" s="109"/>
      <c r="H18" s="108">
        <v>214.03923085500003</v>
      </c>
      <c r="I18" s="108">
        <v>222.39368640000001</v>
      </c>
      <c r="J18" s="108">
        <v>8.3544555449999791</v>
      </c>
    </row>
    <row r="19" spans="1:11" s="7" customFormat="1" ht="17.25" customHeight="1" x14ac:dyDescent="0.3">
      <c r="A19" s="15"/>
      <c r="B19" s="35" t="s">
        <v>8</v>
      </c>
      <c r="C19" s="16"/>
      <c r="D19" s="108">
        <v>0</v>
      </c>
      <c r="E19" s="108">
        <v>0</v>
      </c>
      <c r="F19" s="108">
        <v>0</v>
      </c>
      <c r="G19" s="109"/>
      <c r="H19" s="108">
        <v>0.53158249999999996</v>
      </c>
      <c r="I19" s="108">
        <v>1.401</v>
      </c>
      <c r="J19" s="108">
        <v>0.86941750000000007</v>
      </c>
    </row>
    <row r="20" spans="1:11" s="7" customFormat="1" ht="17.25" customHeight="1" x14ac:dyDescent="0.3">
      <c r="A20" s="15"/>
      <c r="B20" s="16"/>
      <c r="C20" s="16"/>
      <c r="D20" s="112">
        <f>SUM(D13:D19)</f>
        <v>43.012978237119555</v>
      </c>
      <c r="E20" s="112">
        <f>SUM(E13:E19)</f>
        <v>113.42083183000001</v>
      </c>
      <c r="F20" s="112">
        <f t="shared" ref="F20" si="0">E20-D20</f>
        <v>70.407853592880457</v>
      </c>
      <c r="G20" s="113"/>
      <c r="H20" s="112">
        <f>SUM(H13:H19)</f>
        <v>2835.8005707413054</v>
      </c>
      <c r="I20" s="112">
        <f>SUM(I13:I19)</f>
        <v>2927.7203089999998</v>
      </c>
      <c r="J20" s="112">
        <f t="shared" ref="J20:J26" si="1">I20-H20</f>
        <v>91.919738258694451</v>
      </c>
      <c r="K20" s="8">
        <f>SUM(D20:J20)</f>
        <v>6082.2822816599992</v>
      </c>
    </row>
    <row r="21" spans="1:11" s="7" customFormat="1" ht="17.25" customHeight="1" x14ac:dyDescent="0.3">
      <c r="A21" s="15"/>
      <c r="B21" s="16"/>
      <c r="C21" s="16"/>
      <c r="D21" s="24"/>
      <c r="E21" s="24"/>
      <c r="F21" s="26"/>
      <c r="G21" s="22"/>
      <c r="H21" s="24"/>
      <c r="I21" s="24"/>
      <c r="J21" s="26"/>
    </row>
    <row r="22" spans="1:11" s="7" customFormat="1" ht="17.25" customHeight="1" x14ac:dyDescent="0.3">
      <c r="A22" s="15"/>
      <c r="B22" s="23" t="s">
        <v>11</v>
      </c>
      <c r="C22" s="16"/>
      <c r="D22" s="24"/>
      <c r="E22" s="24"/>
      <c r="F22" s="26"/>
      <c r="G22" s="22"/>
      <c r="H22" s="24"/>
      <c r="I22" s="24"/>
      <c r="J22" s="26"/>
    </row>
    <row r="23" spans="1:11" s="7" customFormat="1" ht="17.25" customHeight="1" x14ac:dyDescent="0.3">
      <c r="A23" s="15"/>
      <c r="B23" s="35" t="s">
        <v>12</v>
      </c>
      <c r="C23" s="16"/>
      <c r="D23" s="108">
        <v>-23.328352691667959</v>
      </c>
      <c r="E23" s="108">
        <v>-147.995</v>
      </c>
      <c r="F23" s="108">
        <v>-124.66664730833205</v>
      </c>
      <c r="G23" s="109"/>
      <c r="H23" s="108">
        <v>744.72664125577785</v>
      </c>
      <c r="I23" s="108">
        <v>841.84593798000003</v>
      </c>
      <c r="J23" s="108">
        <v>97.119296724222181</v>
      </c>
    </row>
    <row r="24" spans="1:11" s="7" customFormat="1" ht="17.25" customHeight="1" x14ac:dyDescent="0.3">
      <c r="A24" s="15"/>
      <c r="B24" s="35" t="s">
        <v>13</v>
      </c>
      <c r="C24" s="16"/>
      <c r="D24" s="108">
        <v>39.08</v>
      </c>
      <c r="E24" s="108">
        <v>0</v>
      </c>
      <c r="F24" s="108">
        <v>-39.08</v>
      </c>
      <c r="G24" s="109"/>
      <c r="H24" s="108">
        <v>39.08</v>
      </c>
      <c r="I24" s="108">
        <v>0</v>
      </c>
      <c r="J24" s="108">
        <v>-39.08</v>
      </c>
    </row>
    <row r="25" spans="1:11" s="7" customFormat="1" ht="17.25" customHeight="1" x14ac:dyDescent="0.3">
      <c r="A25" s="15"/>
      <c r="B25" s="35" t="s">
        <v>14</v>
      </c>
      <c r="C25" s="16"/>
      <c r="D25" s="108">
        <v>-0.56297272317278657</v>
      </c>
      <c r="E25" s="108">
        <v>-25.084814100000003</v>
      </c>
      <c r="F25" s="108">
        <v>-24.521841376827215</v>
      </c>
      <c r="G25" s="109"/>
      <c r="H25" s="108">
        <v>149.12784371189935</v>
      </c>
      <c r="I25" s="108">
        <v>95.234170969999994</v>
      </c>
      <c r="J25" s="108">
        <v>-53.893672741899351</v>
      </c>
    </row>
    <row r="26" spans="1:11" s="7" customFormat="1" ht="17.25" customHeight="1" x14ac:dyDescent="0.3">
      <c r="A26" s="15"/>
      <c r="B26" s="16"/>
      <c r="C26" s="16"/>
      <c r="D26" s="112">
        <f>SUM(D23:D25)</f>
        <v>15.188674585159253</v>
      </c>
      <c r="E26" s="112">
        <f>SUM(E23:E25)</f>
        <v>-173.07981410000002</v>
      </c>
      <c r="F26" s="112">
        <f t="shared" ref="F26" si="2">E26-D26</f>
        <v>-188.26848868515927</v>
      </c>
      <c r="G26" s="113"/>
      <c r="H26" s="112">
        <f>SUM(H23:H25)</f>
        <v>932.93448496767724</v>
      </c>
      <c r="I26" s="112">
        <f>SUM(I23:I25)</f>
        <v>937.08010895000007</v>
      </c>
      <c r="J26" s="112">
        <f t="shared" si="1"/>
        <v>4.1456239823228316</v>
      </c>
      <c r="K26" s="8">
        <f>SUM(D26:J26)</f>
        <v>1528.0005897000001</v>
      </c>
    </row>
    <row r="27" spans="1:11" s="7" customFormat="1" ht="17.25" customHeight="1" x14ac:dyDescent="0.3">
      <c r="A27" s="15"/>
      <c r="B27" s="16"/>
      <c r="C27" s="16"/>
      <c r="D27" s="24"/>
      <c r="E27" s="24"/>
      <c r="F27" s="26"/>
      <c r="G27" s="22"/>
      <c r="H27" s="24"/>
      <c r="I27" s="24"/>
      <c r="J27" s="26"/>
    </row>
    <row r="28" spans="1:11" s="7" customFormat="1" ht="17.25" customHeight="1" x14ac:dyDescent="0.3">
      <c r="A28" s="15"/>
      <c r="B28" s="23" t="s">
        <v>15</v>
      </c>
      <c r="C28" s="16"/>
      <c r="D28" s="24"/>
      <c r="E28" s="24"/>
      <c r="F28" s="26"/>
      <c r="G28" s="22"/>
      <c r="H28" s="24"/>
      <c r="I28" s="24"/>
      <c r="J28" s="26"/>
    </row>
    <row r="29" spans="1:11" s="7" customFormat="1" ht="17.25" customHeight="1" x14ac:dyDescent="0.3">
      <c r="A29" s="15"/>
      <c r="B29" s="36" t="s">
        <v>18</v>
      </c>
      <c r="C29" s="16"/>
      <c r="D29" s="24"/>
      <c r="E29" s="24"/>
      <c r="F29" s="26"/>
      <c r="G29" s="22"/>
      <c r="H29" s="24"/>
      <c r="I29" s="24"/>
      <c r="J29" s="26"/>
    </row>
    <row r="30" spans="1:11" s="7" customFormat="1" ht="17.25" customHeight="1" x14ac:dyDescent="0.3">
      <c r="A30" s="15"/>
      <c r="B30" s="25" t="s">
        <v>16</v>
      </c>
      <c r="C30" s="16"/>
      <c r="D30" s="108">
        <f>SUM(D31:D35)</f>
        <v>6.5086211250000003</v>
      </c>
      <c r="E30" s="108">
        <f>SUM(E31:E35)</f>
        <v>4.7484886799999995</v>
      </c>
      <c r="F30" s="108">
        <f t="shared" ref="F30" si="3">E30-D30</f>
        <v>-1.7601324450000009</v>
      </c>
      <c r="G30" s="109"/>
      <c r="H30" s="108">
        <f>SUM(H31:H35)</f>
        <v>167.19093007500001</v>
      </c>
      <c r="I30" s="108">
        <f>SUM(I31:I35)</f>
        <v>165.43096316000003</v>
      </c>
      <c r="J30" s="108">
        <f t="shared" ref="J30" si="4">I30-H30</f>
        <v>-1.7599669149999784</v>
      </c>
    </row>
    <row r="31" spans="1:11" s="9" customFormat="1" ht="17.25" customHeight="1" x14ac:dyDescent="0.3">
      <c r="A31" s="28"/>
      <c r="B31" s="37" t="s">
        <v>19</v>
      </c>
      <c r="C31" s="29"/>
      <c r="D31" s="110">
        <v>6.5086211250000003</v>
      </c>
      <c r="E31" s="110">
        <v>4.7484886799999995</v>
      </c>
      <c r="F31" s="110">
        <v>-1.7601324450000009</v>
      </c>
      <c r="G31" s="111"/>
      <c r="H31" s="110">
        <v>167.19093007500001</v>
      </c>
      <c r="I31" s="110">
        <v>165.43096316000003</v>
      </c>
      <c r="J31" s="110">
        <v>-1.7599669149999784</v>
      </c>
    </row>
    <row r="32" spans="1:11" s="9" customFormat="1" ht="17.25" customHeight="1" x14ac:dyDescent="0.3">
      <c r="A32" s="28"/>
      <c r="B32" s="37" t="s">
        <v>20</v>
      </c>
      <c r="C32" s="29"/>
      <c r="D32" s="110">
        <v>0</v>
      </c>
      <c r="E32" s="110">
        <v>0</v>
      </c>
      <c r="F32" s="110">
        <v>0</v>
      </c>
      <c r="G32" s="111"/>
      <c r="H32" s="110">
        <v>0</v>
      </c>
      <c r="I32" s="110">
        <v>0</v>
      </c>
      <c r="J32" s="110">
        <v>0</v>
      </c>
    </row>
    <row r="33" spans="1:10" s="9" customFormat="1" ht="17.25" customHeight="1" x14ac:dyDescent="0.3">
      <c r="A33" s="28"/>
      <c r="B33" s="37" t="s">
        <v>21</v>
      </c>
      <c r="C33" s="29"/>
      <c r="D33" s="110">
        <v>0</v>
      </c>
      <c r="E33" s="110">
        <v>0</v>
      </c>
      <c r="F33" s="110">
        <v>0</v>
      </c>
      <c r="G33" s="111"/>
      <c r="H33" s="110">
        <v>0</v>
      </c>
      <c r="I33" s="110">
        <v>0</v>
      </c>
      <c r="J33" s="110">
        <v>0</v>
      </c>
    </row>
    <row r="34" spans="1:10" s="9" customFormat="1" ht="17.25" customHeight="1" x14ac:dyDescent="0.3">
      <c r="A34" s="28"/>
      <c r="B34" s="37" t="s">
        <v>22</v>
      </c>
      <c r="C34" s="29"/>
      <c r="D34" s="110">
        <v>0</v>
      </c>
      <c r="E34" s="110">
        <v>0</v>
      </c>
      <c r="F34" s="110">
        <v>0</v>
      </c>
      <c r="G34" s="111"/>
      <c r="H34" s="110">
        <v>0</v>
      </c>
      <c r="I34" s="110">
        <v>0</v>
      </c>
      <c r="J34" s="110">
        <v>0</v>
      </c>
    </row>
    <row r="35" spans="1:10" s="9" customFormat="1" ht="17.25" customHeight="1" x14ac:dyDescent="0.3">
      <c r="A35" s="28"/>
      <c r="B35" s="37" t="s">
        <v>23</v>
      </c>
      <c r="C35" s="29"/>
      <c r="D35" s="110">
        <v>0</v>
      </c>
      <c r="E35" s="110">
        <v>0</v>
      </c>
      <c r="F35" s="110">
        <v>0</v>
      </c>
      <c r="G35" s="111"/>
      <c r="H35" s="110">
        <v>0</v>
      </c>
      <c r="I35" s="110">
        <v>0</v>
      </c>
      <c r="J35" s="110">
        <v>0</v>
      </c>
    </row>
    <row r="36" spans="1:10" s="7" customFormat="1" ht="17.25" customHeight="1" x14ac:dyDescent="0.3">
      <c r="A36" s="15"/>
      <c r="B36" s="36" t="s">
        <v>24</v>
      </c>
      <c r="C36" s="16"/>
      <c r="D36" s="108">
        <f>SUM(D37:D40)</f>
        <v>-1.4285745919551118E-9</v>
      </c>
      <c r="E36" s="108">
        <f t="shared" ref="E36:F36" si="5">SUM(E37:E40)</f>
        <v>0</v>
      </c>
      <c r="F36" s="108">
        <f t="shared" si="5"/>
        <v>1.4285763683119512E-9</v>
      </c>
      <c r="G36" s="109"/>
      <c r="H36" s="108">
        <f>SUM(H37:H40)</f>
        <v>7.1428587489208439E-9</v>
      </c>
      <c r="I36" s="108">
        <f t="shared" ref="I36" si="6">SUM(I37:I40)</f>
        <v>2.9999995376783772E-8</v>
      </c>
      <c r="J36" s="108">
        <f t="shared" ref="J36" si="7">SUM(J37:J40)</f>
        <v>2.2857150838717644E-8</v>
      </c>
    </row>
    <row r="37" spans="1:10" s="7" customFormat="1" ht="17.25" customHeight="1" x14ac:dyDescent="0.3">
      <c r="A37" s="15"/>
      <c r="B37" s="37" t="s">
        <v>17</v>
      </c>
      <c r="C37" s="29"/>
      <c r="D37" s="110">
        <v>0</v>
      </c>
      <c r="E37" s="110">
        <v>0</v>
      </c>
      <c r="F37" s="110">
        <v>0</v>
      </c>
      <c r="G37" s="111"/>
      <c r="H37" s="110">
        <v>0</v>
      </c>
      <c r="I37" s="110">
        <v>0</v>
      </c>
      <c r="J37" s="110">
        <v>0</v>
      </c>
    </row>
    <row r="38" spans="1:10" s="7" customFormat="1" ht="17.25" customHeight="1" x14ac:dyDescent="0.3">
      <c r="A38" s="15"/>
      <c r="B38" s="37" t="s">
        <v>25</v>
      </c>
      <c r="C38" s="29"/>
      <c r="D38" s="110">
        <v>18.928489824285712</v>
      </c>
      <c r="E38" s="110">
        <v>11.565063240000001</v>
      </c>
      <c r="F38" s="110">
        <v>-7.3634265842857118</v>
      </c>
      <c r="G38" s="111"/>
      <c r="H38" s="110">
        <v>120.31964359857143</v>
      </c>
      <c r="I38" s="110">
        <v>103.73815311</v>
      </c>
      <c r="J38" s="110">
        <v>-16.581490488571433</v>
      </c>
    </row>
    <row r="39" spans="1:10" s="7" customFormat="1" ht="17.25" customHeight="1" x14ac:dyDescent="0.3">
      <c r="A39" s="15"/>
      <c r="B39" s="37" t="s">
        <v>26</v>
      </c>
      <c r="C39" s="29"/>
      <c r="D39" s="110">
        <v>22.202460081388914</v>
      </c>
      <c r="E39" s="110">
        <v>14.16666667</v>
      </c>
      <c r="F39" s="110">
        <v>-8.035793411388914</v>
      </c>
      <c r="G39" s="111"/>
      <c r="H39" s="110">
        <v>115.23825351277783</v>
      </c>
      <c r="I39" s="110">
        <v>99.16666669</v>
      </c>
      <c r="J39" s="110">
        <v>-16.071586822777832</v>
      </c>
    </row>
    <row r="40" spans="1:10" s="7" customFormat="1" ht="17.25" customHeight="1" x14ac:dyDescent="0.3">
      <c r="A40" s="15"/>
      <c r="B40" s="37" t="s">
        <v>27</v>
      </c>
      <c r="C40" s="29"/>
      <c r="D40" s="110">
        <v>-41.130949907103201</v>
      </c>
      <c r="E40" s="110">
        <v>-25.731729909999999</v>
      </c>
      <c r="F40" s="110">
        <v>15.399219997103202</v>
      </c>
      <c r="G40" s="111"/>
      <c r="H40" s="110">
        <v>-235.5578971042064</v>
      </c>
      <c r="I40" s="110">
        <v>-202.90481976999999</v>
      </c>
      <c r="J40" s="110">
        <v>32.653077334206415</v>
      </c>
    </row>
    <row r="41" spans="1:10" s="7" customFormat="1" ht="17.25" customHeight="1" x14ac:dyDescent="0.3">
      <c r="A41" s="15"/>
      <c r="B41" s="25"/>
      <c r="C41" s="16"/>
      <c r="D41" s="112">
        <f>SUM(D30:D30,D36)</f>
        <v>6.5086211235714257</v>
      </c>
      <c r="E41" s="112">
        <f>SUM(E30:E30,E36)</f>
        <v>4.7484886799999995</v>
      </c>
      <c r="F41" s="112">
        <f>SUM(F30:F30,F36)</f>
        <v>-1.7601324435714245</v>
      </c>
      <c r="G41" s="113"/>
      <c r="H41" s="112">
        <f>SUM(H30:H30,H36)</f>
        <v>167.19093008214287</v>
      </c>
      <c r="I41" s="112">
        <f>SUM(I30:I30,I36)</f>
        <v>165.43096319000003</v>
      </c>
      <c r="J41" s="112">
        <f>SUM(J30:J30,J36)</f>
        <v>-1.7599668921428275</v>
      </c>
    </row>
    <row r="42" spans="1:10" s="7" customFormat="1" ht="17.25" customHeight="1" x14ac:dyDescent="0.3">
      <c r="A42" s="15"/>
      <c r="B42" s="25"/>
      <c r="C42" s="16"/>
      <c r="D42" s="30"/>
      <c r="E42" s="30"/>
      <c r="F42" s="30"/>
      <c r="G42" s="31"/>
      <c r="H42" s="30"/>
      <c r="I42" s="30"/>
      <c r="J42" s="30"/>
    </row>
    <row r="43" spans="1:10" s="7" customFormat="1" ht="17.25" customHeight="1" x14ac:dyDescent="0.3">
      <c r="A43" s="15"/>
      <c r="B43" s="23" t="s">
        <v>28</v>
      </c>
      <c r="C43" s="16"/>
      <c r="D43" s="24"/>
      <c r="E43" s="24"/>
      <c r="F43" s="26"/>
      <c r="G43" s="22"/>
      <c r="H43" s="24"/>
      <c r="I43" s="24"/>
      <c r="J43" s="26"/>
    </row>
    <row r="44" spans="1:10" s="7" customFormat="1" ht="17.25" customHeight="1" x14ac:dyDescent="0.3">
      <c r="A44" s="15"/>
      <c r="B44" s="35" t="s">
        <v>29</v>
      </c>
      <c r="C44" s="16"/>
      <c r="D44" s="108">
        <v>0</v>
      </c>
      <c r="E44" s="108">
        <v>0</v>
      </c>
      <c r="F44" s="108">
        <v>0</v>
      </c>
      <c r="G44" s="109"/>
      <c r="H44" s="108">
        <v>187.92400000000001</v>
      </c>
      <c r="I44" s="108">
        <v>187.92400000000001</v>
      </c>
      <c r="J44" s="108">
        <v>0</v>
      </c>
    </row>
    <row r="45" spans="1:10" s="7" customFormat="1" ht="17.25" customHeight="1" x14ac:dyDescent="0.3">
      <c r="A45" s="15"/>
      <c r="B45" s="35" t="s">
        <v>30</v>
      </c>
      <c r="C45" s="16"/>
      <c r="D45" s="108"/>
      <c r="E45" s="108"/>
      <c r="F45" s="108"/>
      <c r="G45" s="109"/>
      <c r="H45" s="108"/>
      <c r="I45" s="108"/>
      <c r="J45" s="108"/>
    </row>
    <row r="46" spans="1:10" s="7" customFormat="1" ht="17.25" hidden="1" customHeight="1" x14ac:dyDescent="0.3">
      <c r="A46" s="15"/>
      <c r="B46" s="25"/>
      <c r="C46" s="16"/>
      <c r="D46" s="108"/>
      <c r="E46" s="108"/>
      <c r="F46" s="108"/>
      <c r="G46" s="109"/>
      <c r="H46" s="108"/>
      <c r="I46" s="108"/>
      <c r="J46" s="108"/>
    </row>
    <row r="47" spans="1:10" s="7" customFormat="1" ht="17.25" hidden="1" customHeight="1" x14ac:dyDescent="0.3">
      <c r="A47" s="15"/>
      <c r="B47" s="25"/>
      <c r="C47" s="16"/>
      <c r="D47" s="108"/>
      <c r="E47" s="108"/>
      <c r="F47" s="108"/>
      <c r="G47" s="109"/>
      <c r="H47" s="108"/>
      <c r="I47" s="108"/>
      <c r="J47" s="108"/>
    </row>
    <row r="48" spans="1:10" s="7" customFormat="1" ht="17.25" hidden="1" customHeight="1" x14ac:dyDescent="0.3">
      <c r="A48" s="15"/>
      <c r="B48" s="25"/>
      <c r="C48" s="16"/>
      <c r="D48" s="108"/>
      <c r="E48" s="108"/>
      <c r="F48" s="108"/>
      <c r="G48" s="109"/>
      <c r="H48" s="108"/>
      <c r="I48" s="108"/>
      <c r="J48" s="108"/>
    </row>
    <row r="49" spans="1:10" s="7" customFormat="1" ht="17.25" hidden="1" customHeight="1" x14ac:dyDescent="0.3">
      <c r="A49" s="15"/>
      <c r="B49" s="25"/>
      <c r="C49" s="16"/>
      <c r="D49" s="108"/>
      <c r="E49" s="108"/>
      <c r="F49" s="108"/>
      <c r="G49" s="109"/>
      <c r="H49" s="108"/>
      <c r="I49" s="108"/>
      <c r="J49" s="108"/>
    </row>
    <row r="50" spans="1:10" s="7" customFormat="1" ht="17.25" customHeight="1" x14ac:dyDescent="0.3">
      <c r="A50" s="15"/>
      <c r="B50" s="25" t="s">
        <v>31</v>
      </c>
      <c r="C50" s="16"/>
      <c r="D50" s="108">
        <v>123.79670150000001</v>
      </c>
      <c r="E50" s="108">
        <v>0</v>
      </c>
      <c r="F50" s="108">
        <v>-123.79670150000001</v>
      </c>
      <c r="G50" s="109"/>
      <c r="H50" s="108">
        <v>125.66882950000002</v>
      </c>
      <c r="I50" s="108">
        <v>1.872128</v>
      </c>
      <c r="J50" s="108">
        <v>-123.79670150000001</v>
      </c>
    </row>
    <row r="51" spans="1:10" s="7" customFormat="1" ht="17.25" customHeight="1" x14ac:dyDescent="0.3">
      <c r="A51" s="15"/>
      <c r="B51" s="25" t="s">
        <v>32</v>
      </c>
      <c r="C51" s="16"/>
      <c r="D51" s="108">
        <v>0</v>
      </c>
      <c r="E51" s="108">
        <v>0</v>
      </c>
      <c r="F51" s="108">
        <v>0</v>
      </c>
      <c r="G51" s="109"/>
      <c r="H51" s="108">
        <v>11.583792000000001</v>
      </c>
      <c r="I51" s="108">
        <v>11.583792000000001</v>
      </c>
      <c r="J51" s="108">
        <v>0</v>
      </c>
    </row>
    <row r="52" spans="1:10" s="7" customFormat="1" ht="17.25" customHeight="1" x14ac:dyDescent="0.3">
      <c r="A52" s="15"/>
      <c r="B52" s="25" t="s">
        <v>33</v>
      </c>
      <c r="C52" s="16"/>
      <c r="D52" s="108">
        <v>0</v>
      </c>
      <c r="E52" s="108">
        <v>0</v>
      </c>
      <c r="F52" s="108">
        <v>0</v>
      </c>
      <c r="G52" s="109"/>
      <c r="H52" s="108">
        <v>7.5177639999999997</v>
      </c>
      <c r="I52" s="108">
        <v>7.5177639999999997</v>
      </c>
      <c r="J52" s="108">
        <v>0</v>
      </c>
    </row>
    <row r="53" spans="1:10" s="7" customFormat="1" ht="17.25" customHeight="1" x14ac:dyDescent="0.3">
      <c r="A53" s="15"/>
      <c r="B53" s="25" t="s">
        <v>34</v>
      </c>
      <c r="C53" s="16"/>
      <c r="D53" s="108">
        <v>0</v>
      </c>
      <c r="E53" s="108">
        <v>0</v>
      </c>
      <c r="F53" s="108">
        <v>0</v>
      </c>
      <c r="G53" s="109"/>
      <c r="H53" s="108">
        <v>7.3422520000000002</v>
      </c>
      <c r="I53" s="108">
        <v>7.3422520000000002</v>
      </c>
      <c r="J53" s="108">
        <v>0</v>
      </c>
    </row>
    <row r="54" spans="1:10" s="7" customFormat="1" ht="17.25" customHeight="1" x14ac:dyDescent="0.3">
      <c r="A54" s="15"/>
      <c r="B54" s="25" t="s">
        <v>35</v>
      </c>
      <c r="C54" s="16"/>
      <c r="D54" s="108">
        <v>0</v>
      </c>
      <c r="E54" s="108">
        <v>0</v>
      </c>
      <c r="F54" s="108">
        <v>0</v>
      </c>
      <c r="G54" s="109"/>
      <c r="H54" s="108">
        <v>0.380276</v>
      </c>
      <c r="I54" s="108">
        <v>0.380276</v>
      </c>
      <c r="J54" s="108">
        <v>0</v>
      </c>
    </row>
    <row r="55" spans="1:10" s="7" customFormat="1" ht="17.25" customHeight="1" x14ac:dyDescent="0.3">
      <c r="A55" s="15"/>
      <c r="B55" s="25" t="s">
        <v>36</v>
      </c>
      <c r="C55" s="16"/>
      <c r="D55" s="108">
        <v>0</v>
      </c>
      <c r="E55" s="108">
        <v>0</v>
      </c>
      <c r="F55" s="108">
        <v>0</v>
      </c>
      <c r="G55" s="109"/>
      <c r="H55" s="108">
        <v>0.380276</v>
      </c>
      <c r="I55" s="108">
        <v>0.380276</v>
      </c>
      <c r="J55" s="108">
        <v>0</v>
      </c>
    </row>
    <row r="56" spans="1:10" s="7" customFormat="1" ht="17.25" customHeight="1" x14ac:dyDescent="0.3">
      <c r="A56" s="15"/>
      <c r="B56" s="25" t="s">
        <v>37</v>
      </c>
      <c r="C56" s="16"/>
      <c r="D56" s="108">
        <v>0</v>
      </c>
      <c r="E56" s="108">
        <v>0</v>
      </c>
      <c r="F56" s="108">
        <v>0</v>
      </c>
      <c r="G56" s="109"/>
      <c r="H56" s="108">
        <v>0.14626</v>
      </c>
      <c r="I56" s="108">
        <v>0.14626</v>
      </c>
      <c r="J56" s="108">
        <v>0</v>
      </c>
    </row>
    <row r="57" spans="1:10" s="7" customFormat="1" ht="17.25" customHeight="1" x14ac:dyDescent="0.3">
      <c r="A57" s="15"/>
      <c r="B57" s="25" t="s">
        <v>38</v>
      </c>
      <c r="C57" s="16"/>
      <c r="D57" s="108">
        <v>0</v>
      </c>
      <c r="E57" s="108">
        <v>0</v>
      </c>
      <c r="F57" s="108">
        <v>0</v>
      </c>
      <c r="G57" s="109"/>
      <c r="H57" s="108">
        <v>2.9252E-2</v>
      </c>
      <c r="I57" s="108">
        <v>2.9252E-2</v>
      </c>
      <c r="J57" s="108">
        <v>0</v>
      </c>
    </row>
    <row r="58" spans="1:10" s="7" customFormat="1" ht="17.25" customHeight="1" x14ac:dyDescent="0.3">
      <c r="A58" s="15"/>
      <c r="B58" s="35" t="s">
        <v>39</v>
      </c>
      <c r="C58" s="16"/>
      <c r="D58" s="108">
        <v>14.900009724071882</v>
      </c>
      <c r="E58" s="108">
        <v>14.570315000000001</v>
      </c>
      <c r="F58" s="108">
        <v>-0.3296947240718815</v>
      </c>
      <c r="G58" s="109"/>
      <c r="H58" s="108">
        <v>101.38685444814378</v>
      </c>
      <c r="I58" s="108">
        <v>101.233361</v>
      </c>
      <c r="J58" s="108">
        <v>-0.1534934481437773</v>
      </c>
    </row>
    <row r="59" spans="1:10" s="7" customFormat="1" ht="17.25" customHeight="1" x14ac:dyDescent="0.3">
      <c r="A59" s="15"/>
      <c r="B59" s="27"/>
      <c r="C59" s="16"/>
      <c r="D59" s="112">
        <f>SUM(D44:D58)</f>
        <v>138.69671122407189</v>
      </c>
      <c r="E59" s="112">
        <f>SUM(E44:E58)</f>
        <v>14.570315000000001</v>
      </c>
      <c r="F59" s="112">
        <f t="shared" ref="F59:F69" si="8">E59-D59</f>
        <v>-124.1263962240719</v>
      </c>
      <c r="G59" s="113"/>
      <c r="H59" s="112">
        <f>SUM(H44:H58)</f>
        <v>442.35955594814368</v>
      </c>
      <c r="I59" s="112">
        <f>SUM(I44:I58)</f>
        <v>318.40936100000005</v>
      </c>
      <c r="J59" s="112">
        <f t="shared" ref="J59:J69" si="9">I59-H59</f>
        <v>-123.95019494814363</v>
      </c>
    </row>
    <row r="60" spans="1:10" s="7" customFormat="1" ht="17.25" customHeight="1" x14ac:dyDescent="0.3">
      <c r="A60" s="15"/>
      <c r="B60" s="27"/>
      <c r="C60" s="16"/>
      <c r="D60" s="114"/>
      <c r="E60" s="114"/>
      <c r="F60" s="114"/>
      <c r="G60" s="113"/>
      <c r="H60" s="114"/>
      <c r="I60" s="114"/>
      <c r="J60" s="114"/>
    </row>
    <row r="61" spans="1:10" s="7" customFormat="1" ht="17.25" customHeight="1" x14ac:dyDescent="0.3">
      <c r="A61" s="15"/>
      <c r="B61" s="32" t="s">
        <v>40</v>
      </c>
      <c r="C61" s="16"/>
      <c r="D61" s="115">
        <f>SUM(D59,D41,D26,D20)</f>
        <v>203.40698516992211</v>
      </c>
      <c r="E61" s="115">
        <f>SUM(E59,E41,E26,E20)</f>
        <v>-40.340178590000008</v>
      </c>
      <c r="F61" s="115">
        <f t="shared" ref="F61" si="10">E61-D61</f>
        <v>-243.7471637599221</v>
      </c>
      <c r="G61" s="113"/>
      <c r="H61" s="115">
        <f>SUM(H59,H41,H26,H20)</f>
        <v>4378.2855417392693</v>
      </c>
      <c r="I61" s="115">
        <f>SUM(I59,I41,I26,I20)</f>
        <v>4348.6407421399999</v>
      </c>
      <c r="J61" s="115">
        <f t="shared" ref="J61" si="11">I61-H61</f>
        <v>-29.64479959926939</v>
      </c>
    </row>
    <row r="62" spans="1:10" s="7" customFormat="1" ht="17.25" customHeight="1" x14ac:dyDescent="0.3">
      <c r="A62" s="15"/>
      <c r="B62" s="27"/>
      <c r="C62" s="16"/>
      <c r="D62" s="24"/>
      <c r="E62" s="24"/>
      <c r="F62" s="26"/>
      <c r="G62" s="22"/>
      <c r="H62" s="24"/>
      <c r="I62" s="24"/>
      <c r="J62" s="26"/>
    </row>
    <row r="63" spans="1:10" s="7" customFormat="1" ht="17.25" customHeight="1" x14ac:dyDescent="0.3">
      <c r="A63" s="15"/>
      <c r="B63" s="23" t="s">
        <v>41</v>
      </c>
      <c r="C63" s="16"/>
      <c r="D63" s="24"/>
      <c r="E63" s="24"/>
      <c r="F63" s="26"/>
      <c r="G63" s="22"/>
      <c r="H63" s="24"/>
      <c r="I63" s="24"/>
      <c r="J63" s="26"/>
    </row>
    <row r="64" spans="1:10" s="7" customFormat="1" ht="17.25" customHeight="1" x14ac:dyDescent="0.3">
      <c r="A64" s="15"/>
      <c r="B64" s="35" t="s">
        <v>42</v>
      </c>
      <c r="C64" s="16"/>
      <c r="D64" s="108">
        <v>36.658950348020667</v>
      </c>
      <c r="E64" s="108">
        <v>12.817319789999999</v>
      </c>
      <c r="F64" s="108">
        <v>-23.841630558020668</v>
      </c>
      <c r="G64" s="109"/>
      <c r="H64" s="108">
        <v>139.99835529105687</v>
      </c>
      <c r="I64" s="108">
        <v>18.245469619999998</v>
      </c>
      <c r="J64" s="108">
        <v>-121.75288567105687</v>
      </c>
    </row>
    <row r="65" spans="1:12" s="7" customFormat="1" ht="17.25" customHeight="1" x14ac:dyDescent="0.3">
      <c r="A65" s="15"/>
      <c r="B65" s="35" t="s">
        <v>43</v>
      </c>
      <c r="C65" s="16"/>
      <c r="D65" s="108">
        <v>5.0673635111956132</v>
      </c>
      <c r="E65" s="108">
        <v>1.1376459800000001</v>
      </c>
      <c r="F65" s="108">
        <v>-3.929717531195613</v>
      </c>
      <c r="G65" s="109"/>
      <c r="H65" s="108">
        <v>13.717941682322227</v>
      </c>
      <c r="I65" s="108">
        <v>0.80730726999999958</v>
      </c>
      <c r="J65" s="108">
        <v>-12.910634412322228</v>
      </c>
    </row>
    <row r="66" spans="1:12" s="7" customFormat="1" ht="17.25" customHeight="1" x14ac:dyDescent="0.3">
      <c r="A66" s="15"/>
      <c r="B66" s="35" t="s">
        <v>44</v>
      </c>
      <c r="C66" s="16"/>
      <c r="D66" s="108">
        <v>30.48066856175846</v>
      </c>
      <c r="E66" s="108">
        <v>29.94352675</v>
      </c>
      <c r="F66" s="108">
        <v>-0.53714181175845965</v>
      </c>
      <c r="G66" s="109"/>
      <c r="H66" s="108">
        <v>134.34261631361656</v>
      </c>
      <c r="I66" s="108">
        <v>124.29096924</v>
      </c>
      <c r="J66" s="108">
        <v>-10.051647073616564</v>
      </c>
    </row>
    <row r="67" spans="1:12" s="7" customFormat="1" ht="17.25" customHeight="1" x14ac:dyDescent="0.3">
      <c r="A67" s="15"/>
      <c r="B67" s="27"/>
      <c r="C67" s="16"/>
      <c r="D67" s="112">
        <f>SUM(D64:D66)</f>
        <v>72.20698242097474</v>
      </c>
      <c r="E67" s="112">
        <f>SUM(E64:E66)</f>
        <v>43.898492519999998</v>
      </c>
      <c r="F67" s="112">
        <f t="shared" si="8"/>
        <v>-28.308489900974742</v>
      </c>
      <c r="G67" s="113"/>
      <c r="H67" s="112">
        <f>SUM(H64:H66)</f>
        <v>288.05891328699568</v>
      </c>
      <c r="I67" s="112">
        <f>SUM(I64:I66)</f>
        <v>143.34374613</v>
      </c>
      <c r="J67" s="112">
        <f t="shared" si="9"/>
        <v>-144.71516715699568</v>
      </c>
      <c r="K67" s="8">
        <f>SUM(D67:J67)</f>
        <v>374.48447729999998</v>
      </c>
    </row>
    <row r="68" spans="1:12" s="7" customFormat="1" ht="17.25" customHeight="1" x14ac:dyDescent="0.3">
      <c r="A68" s="15"/>
      <c r="B68" s="27"/>
      <c r="C68" s="16"/>
      <c r="D68" s="114"/>
      <c r="E68" s="114"/>
      <c r="F68" s="114"/>
      <c r="G68" s="113"/>
      <c r="H68" s="114"/>
      <c r="I68" s="114"/>
      <c r="J68" s="114"/>
    </row>
    <row r="69" spans="1:12" s="7" customFormat="1" ht="17.25" customHeight="1" x14ac:dyDescent="0.3">
      <c r="A69" s="15"/>
      <c r="B69" s="32" t="s">
        <v>45</v>
      </c>
      <c r="C69" s="16"/>
      <c r="D69" s="115">
        <f>SUM(D67,D61)</f>
        <v>275.61396759089683</v>
      </c>
      <c r="E69" s="115">
        <f>SUM(E67,E61)</f>
        <v>3.55831392999999</v>
      </c>
      <c r="F69" s="115">
        <f t="shared" si="8"/>
        <v>-272.05565366089684</v>
      </c>
      <c r="G69" s="113"/>
      <c r="H69" s="115">
        <f>SUM(H67,H61)</f>
        <v>4666.3444550262648</v>
      </c>
      <c r="I69" s="115">
        <f>SUM(I67,I61)</f>
        <v>4491.9844882699999</v>
      </c>
      <c r="J69" s="115">
        <f t="shared" si="9"/>
        <v>-174.35996675626484</v>
      </c>
    </row>
    <row r="70" spans="1:12" s="7" customFormat="1" ht="17.25" customHeight="1" x14ac:dyDescent="0.3">
      <c r="A70" s="15"/>
      <c r="B70" s="27"/>
      <c r="C70" s="16"/>
      <c r="D70" s="24"/>
      <c r="E70" s="24"/>
      <c r="F70" s="26"/>
      <c r="G70" s="22"/>
      <c r="H70" s="24"/>
      <c r="I70" s="24"/>
      <c r="J70" s="26"/>
    </row>
    <row r="71" spans="1:12" s="7" customFormat="1" ht="17.25" customHeight="1" x14ac:dyDescent="0.3">
      <c r="A71" s="15"/>
      <c r="B71" s="23" t="s">
        <v>46</v>
      </c>
      <c r="C71" s="16"/>
      <c r="D71" s="24"/>
      <c r="E71" s="24"/>
      <c r="F71" s="26"/>
      <c r="G71" s="22"/>
      <c r="H71" s="24"/>
      <c r="I71" s="24"/>
      <c r="J71" s="26"/>
    </row>
    <row r="72" spans="1:12" s="7" customFormat="1" ht="17.25" customHeight="1" x14ac:dyDescent="0.3">
      <c r="A72" s="15"/>
      <c r="B72" s="35" t="s">
        <v>47</v>
      </c>
      <c r="C72" s="16"/>
      <c r="D72" s="108">
        <v>-14.113854475000002</v>
      </c>
      <c r="E72" s="108">
        <v>53.279918020000011</v>
      </c>
      <c r="F72" s="108">
        <v>67.393772495000007</v>
      </c>
      <c r="G72" s="109"/>
      <c r="H72" s="108">
        <v>143.573963628</v>
      </c>
      <c r="I72" s="108">
        <v>211.86699292999998</v>
      </c>
      <c r="J72" s="108">
        <v>68.293029301999979</v>
      </c>
    </row>
    <row r="73" spans="1:12" s="7" customFormat="1" ht="17.25" customHeight="1" x14ac:dyDescent="0.3">
      <c r="A73" s="15"/>
      <c r="B73" s="16"/>
      <c r="C73" s="16"/>
      <c r="D73" s="112">
        <f>SUM(D72)</f>
        <v>-14.113854475000002</v>
      </c>
      <c r="E73" s="112">
        <f>SUM(E72)</f>
        <v>53.279918020000011</v>
      </c>
      <c r="F73" s="112">
        <f t="shared" ref="F73:F75" si="12">E73-D73</f>
        <v>67.393772495000007</v>
      </c>
      <c r="G73" s="113"/>
      <c r="H73" s="112">
        <f>SUM(H72)</f>
        <v>143.573963628</v>
      </c>
      <c r="I73" s="112">
        <f>SUM(I72)</f>
        <v>211.86699292999998</v>
      </c>
      <c r="J73" s="112">
        <f t="shared" ref="J73" si="13">I73-H73</f>
        <v>68.293029301999979</v>
      </c>
    </row>
    <row r="74" spans="1:12" s="7" customFormat="1" ht="17.25" customHeight="1" x14ac:dyDescent="0.3">
      <c r="A74" s="15"/>
      <c r="B74" s="16"/>
      <c r="C74" s="16"/>
      <c r="D74" s="114"/>
      <c r="E74" s="114"/>
      <c r="F74" s="114"/>
      <c r="G74" s="113"/>
      <c r="H74" s="114"/>
      <c r="I74" s="114"/>
      <c r="J74" s="114"/>
    </row>
    <row r="75" spans="1:12" s="10" customFormat="1" ht="18" customHeight="1" x14ac:dyDescent="0.25">
      <c r="A75" s="33"/>
      <c r="B75" s="34" t="s">
        <v>48</v>
      </c>
      <c r="C75" s="34"/>
      <c r="D75" s="116">
        <f>SUM(D73,D69)</f>
        <v>261.50011311589685</v>
      </c>
      <c r="E75" s="116">
        <f>SUM(E73,E69)</f>
        <v>56.838231950000001</v>
      </c>
      <c r="F75" s="117">
        <f t="shared" si="12"/>
        <v>-204.66188116589686</v>
      </c>
      <c r="G75" s="118"/>
      <c r="H75" s="116">
        <f>SUM(H73,H69)</f>
        <v>4809.9184186542643</v>
      </c>
      <c r="I75" s="116">
        <f>SUM(I73,I69)</f>
        <v>4703.8514812000003</v>
      </c>
      <c r="J75" s="117">
        <f t="shared" ref="J75" si="14">I75-H75</f>
        <v>-106.06693745426401</v>
      </c>
      <c r="K75" s="7"/>
      <c r="L75" s="7"/>
    </row>
    <row r="76" spans="1:12" ht="18.75" x14ac:dyDescent="0.3">
      <c r="A76" s="1"/>
      <c r="B76" s="1"/>
      <c r="C76" s="1"/>
      <c r="D76" s="1"/>
      <c r="E76" s="1"/>
      <c r="F76" s="1"/>
      <c r="G76" s="1"/>
      <c r="H76" s="1"/>
      <c r="I76" s="1"/>
      <c r="J76" s="1"/>
    </row>
    <row r="78" spans="1:12" x14ac:dyDescent="0.25">
      <c r="D78" s="3"/>
      <c r="E78" s="3"/>
      <c r="F78" s="4"/>
      <c r="G78" s="4"/>
      <c r="H78" s="3"/>
      <c r="I78" s="3"/>
      <c r="J78" s="4"/>
    </row>
    <row r="79" spans="1:12" x14ac:dyDescent="0.25">
      <c r="H79" s="3"/>
    </row>
  </sheetData>
  <mergeCells count="11">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customProperties>
    <customPr name="SheetOptions"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2291" r:id="rId5"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6"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sheetPr>
  <dimension ref="A1:R83"/>
  <sheetViews>
    <sheetView topLeftCell="A15" zoomScale="80" zoomScaleNormal="80" workbookViewId="0">
      <selection activeCell="F43" sqref="F43"/>
    </sheetView>
  </sheetViews>
  <sheetFormatPr defaultRowHeight="15" x14ac:dyDescent="0.25"/>
  <cols>
    <col min="1" max="1" width="49.85546875" customWidth="1"/>
    <col min="2" max="2" width="11.28515625" customWidth="1"/>
    <col min="3" max="3" width="2.28515625" customWidth="1"/>
    <col min="4" max="4" width="10.7109375" customWidth="1"/>
    <col min="5" max="5" width="2.5703125" customWidth="1"/>
    <col min="6" max="6" width="111" customWidth="1"/>
    <col min="7" max="7" width="3.7109375" customWidth="1"/>
    <col min="8" max="9" width="17.5703125" customWidth="1"/>
    <col min="10" max="10" width="12.42578125" customWidth="1"/>
    <col min="11" max="11" width="21.28515625" style="78" customWidth="1"/>
  </cols>
  <sheetData>
    <row r="1" spans="1:11" ht="28.5" x14ac:dyDescent="0.45">
      <c r="A1" s="166" t="str">
        <f>'Cons Subsidies Accrual-Rounded'!A1:K1</f>
        <v>METROPOLITAN TRANSPORTATION AUTHORITY</v>
      </c>
      <c r="B1" s="166"/>
      <c r="C1" s="166"/>
      <c r="D1" s="166"/>
      <c r="E1" s="166"/>
      <c r="F1" s="166"/>
    </row>
    <row r="2" spans="1:11" ht="22.5" customHeight="1" x14ac:dyDescent="0.4">
      <c r="A2" s="173" t="str">
        <f>'Cons Subsidies Accrual-Rounded'!A2:K2</f>
        <v>July Financial Plan - 2020 Mid-Year Forecast</v>
      </c>
      <c r="B2" s="173"/>
      <c r="C2" s="173"/>
      <c r="D2" s="173"/>
      <c r="E2" s="173"/>
      <c r="F2" s="173"/>
    </row>
    <row r="3" spans="1:11" ht="22.5" customHeight="1" x14ac:dyDescent="0.4">
      <c r="A3" s="167" t="str">
        <f>'Cons Subsidies Accrual-Rounded'!A3:K3</f>
        <v>Consolidated Subsidies - Accrual Basis</v>
      </c>
      <c r="B3" s="167"/>
      <c r="C3" s="167"/>
      <c r="D3" s="167"/>
      <c r="E3" s="167"/>
      <c r="F3" s="167"/>
    </row>
    <row r="4" spans="1:11" ht="22.5" customHeight="1" x14ac:dyDescent="0.35">
      <c r="A4" s="191" t="s">
        <v>66</v>
      </c>
      <c r="B4" s="191"/>
      <c r="C4" s="191"/>
      <c r="D4" s="191"/>
      <c r="E4" s="191"/>
      <c r="F4" s="191"/>
    </row>
    <row r="5" spans="1:11" ht="19.5" customHeight="1" x14ac:dyDescent="0.25">
      <c r="A5" s="174" t="s">
        <v>5</v>
      </c>
      <c r="B5" s="174"/>
      <c r="C5" s="174"/>
      <c r="D5" s="174"/>
      <c r="E5" s="174"/>
      <c r="F5" s="174"/>
    </row>
    <row r="6" spans="1:11" ht="15" customHeight="1" x14ac:dyDescent="0.25">
      <c r="A6" s="174"/>
      <c r="B6" s="174"/>
      <c r="C6" s="174"/>
      <c r="D6" s="174"/>
      <c r="E6" s="174"/>
      <c r="F6" s="174"/>
    </row>
    <row r="7" spans="1:11" ht="30.75" customHeight="1" x14ac:dyDescent="0.35">
      <c r="A7" s="168" t="str">
        <f>"Month of "&amp;'Cons Subsidies Accrual-Rounded'!A$4</f>
        <v>Month of Jul 2020</v>
      </c>
      <c r="B7" s="168"/>
      <c r="C7" s="168"/>
      <c r="D7" s="168"/>
      <c r="E7" s="168"/>
      <c r="F7" s="168"/>
    </row>
    <row r="8" spans="1:11" ht="12" customHeight="1" thickBot="1" x14ac:dyDescent="0.3"/>
    <row r="9" spans="1:11" ht="17.25" customHeight="1" x14ac:dyDescent="0.25">
      <c r="A9" s="179" t="s">
        <v>59</v>
      </c>
      <c r="B9" s="181" t="s">
        <v>62</v>
      </c>
      <c r="C9" s="182"/>
      <c r="D9" s="185" t="s">
        <v>60</v>
      </c>
      <c r="E9" s="186"/>
      <c r="F9" s="189" t="s">
        <v>61</v>
      </c>
      <c r="J9" s="85" t="s">
        <v>65</v>
      </c>
      <c r="K9" s="89" t="s">
        <v>65</v>
      </c>
    </row>
    <row r="10" spans="1:11" ht="17.25" customHeight="1" x14ac:dyDescent="0.25">
      <c r="A10" s="180"/>
      <c r="B10" s="183"/>
      <c r="C10" s="184"/>
      <c r="D10" s="187"/>
      <c r="E10" s="188"/>
      <c r="F10" s="190"/>
      <c r="J10" s="86" t="s">
        <v>55</v>
      </c>
      <c r="K10" s="90" t="s">
        <v>55</v>
      </c>
    </row>
    <row r="11" spans="1:11" ht="15" customHeight="1" x14ac:dyDescent="0.25">
      <c r="A11" s="82"/>
      <c r="B11" s="175"/>
      <c r="C11" s="176"/>
      <c r="D11" s="177"/>
      <c r="E11" s="178"/>
      <c r="F11" s="83"/>
      <c r="J11" s="87"/>
      <c r="K11" s="93"/>
    </row>
    <row r="12" spans="1:11" s="80" customFormat="1" ht="30" hidden="1" customHeight="1" x14ac:dyDescent="0.25">
      <c r="A12" s="84" t="str">
        <f>'Cons Subsidies Accrual-Rounded'!$B$13</f>
        <v>Metropolitan Mass Transportation Operating Assistance (MMTOA)</v>
      </c>
      <c r="B12" s="123">
        <f>'Cons Subsidies Accrual-Rounded'!$F13</f>
        <v>0</v>
      </c>
      <c r="C12" s="125"/>
      <c r="D12" s="102" t="str">
        <f>IF(ISERROR('Cons Subsidies Accrual-Rounded'!$F$13/'Cons Subsidies Accrual-Rounded'!$D$13),"HIDE ",IF('Cons Subsidies Accrual-Rounded'!$F$13/'Cons Subsidies Accrual-Rounded'!$D$13=0,"HIDE ",IF('Cons Subsidies Accrual-Rounded'!$F$13/'Cons Subsidies Accrual-Rounded'!$D$13&gt;1,"&gt; 100%",IF('Cons Subsidies Accrual-Rounded'!$F$13/'Cons Subsidies Accrual-Rounded'!$D$13&lt;-1,"&gt; (100%)",'Cons Subsidies Accrual-Rounded'!$F$13/'Cons Subsidies Accrual-Rounded'!$D$13))))</f>
        <v xml:space="preserve">HIDE </v>
      </c>
      <c r="E12" s="103"/>
      <c r="F12" s="91"/>
      <c r="J12" s="88" t="str">
        <f>IF(EXACT(A12,'Cons Subsidies Accrual-Rounded'!$B$13)=TRUE,IF(ISERROR('Cons Subsidies Accrual-Rounded'!$F13/'Cons Subsidies Accrual-Rounded'!$D13),"NO VAR",'Cons Subsidies Accrual-Rounded'!$F13/'Cons Subsidies Accrual-Rounded'!$D13))</f>
        <v>NO VAR</v>
      </c>
      <c r="K12" s="94" t="str">
        <f t="shared" ref="K12:K16" si="0">IF(J12="NO VAR","NO VAR",(IF(J12=FALSE,"INCORRECT LINE BEING PICKED UP","OK")))</f>
        <v>NO VAR</v>
      </c>
    </row>
    <row r="13" spans="1:11" s="80" customFormat="1" ht="30" customHeight="1" x14ac:dyDescent="0.25">
      <c r="A13" s="84" t="str">
        <f>'Cons Subsidies Accrual-Rounded'!$B$14</f>
        <v>Petroleum Business Tax (PBT)</v>
      </c>
      <c r="B13" s="123">
        <f>'Cons Subsidies Accrual-Rounded'!$F14</f>
        <v>50.9</v>
      </c>
      <c r="C13" s="125"/>
      <c r="D13" s="102" t="str">
        <f>IF(ISERROR('Cons Subsidies Accrual-Rounded'!$F$16/'Cons Subsidies Accrual-Rounded'!$D$16),"HIDE ",IF('Cons Subsidies Accrual-Rounded'!$F$16/'Cons Subsidies Accrual-Rounded'!$D$16=0,"HIDE ",IF('Cons Subsidies Accrual-Rounded'!$F$16/'Cons Subsidies Accrual-Rounded'!$D$16&gt;1,"&gt; 100%",IF('Cons Subsidies Accrual-Rounded'!$F$16/'Cons Subsidies Accrual-Rounded'!$D$16&lt;-1,"&gt; (100%)",'Cons Subsidies Accrual-Rounded'!$F$16/'Cons Subsidies Accrual-Rounded'!$D$16))))</f>
        <v>&gt; 100%</v>
      </c>
      <c r="E13" s="103"/>
      <c r="F13" s="91" t="s">
        <v>73</v>
      </c>
      <c r="J13" s="88" t="str">
        <f>IF(EXACT(A13,'Cons Subsidies Accrual-Rounded'!$B$14)=TRUE,IF(ISERROR('Cons Subsidies Accrual-Rounded'!$F14/'Cons Subsidies Accrual-Rounded'!$D14),"NO VAR",'Cons Subsidies Accrual-Rounded'!$F14/'Cons Subsidies Accrual-Rounded'!$D14))</f>
        <v>NO VAR</v>
      </c>
      <c r="K13" s="94" t="str">
        <f t="shared" si="0"/>
        <v>NO VAR</v>
      </c>
    </row>
    <row r="14" spans="1:11" s="80" customFormat="1" ht="30" customHeight="1" x14ac:dyDescent="0.25">
      <c r="A14" s="84" t="str">
        <f>'Cons Subsidies Accrual-Rounded'!$B$15</f>
        <v>MRT(b)-1 (Gross)</v>
      </c>
      <c r="B14" s="123">
        <f>'Cons Subsidies Accrual-Rounded'!$F15</f>
        <v>9.7685089420120459</v>
      </c>
      <c r="C14" s="125"/>
      <c r="D14" s="102">
        <f>IF(ISERROR('Cons Subsidies Accrual-Rounded'!$F$15/'Cons Subsidies Accrual-Rounded'!$D$15),"HIDE ",IF('Cons Subsidies Accrual-Rounded'!$F$15/'Cons Subsidies Accrual-Rounded'!$D$15=0,"HIDE ",IF('Cons Subsidies Accrual-Rounded'!$F$15/'Cons Subsidies Accrual-Rounded'!$D$15&gt;1,"&gt; 100%",IF('Cons Subsidies Accrual-Rounded'!$F$15/'Cons Subsidies Accrual-Rounded'!$D$15&lt;-1,"&gt; (100%)",'Cons Subsidies Accrual-Rounded'!$F$15/'Cons Subsidies Accrual-Rounded'!$D$15))))</f>
        <v>0.64467762557807362</v>
      </c>
      <c r="E14" s="103"/>
      <c r="F14" s="91" t="s">
        <v>76</v>
      </c>
      <c r="J14" s="88">
        <f>IF(EXACT(A14,'Cons Subsidies Accrual-Rounded'!$B$15)=TRUE,IF(ISERROR('Cons Subsidies Accrual-Rounded'!$F15/'Cons Subsidies Accrual-Rounded'!$D15),"NO VAR",'Cons Subsidies Accrual-Rounded'!$F15/'Cons Subsidies Accrual-Rounded'!$D15))</f>
        <v>0.64467762557807362</v>
      </c>
      <c r="K14" s="94" t="str">
        <f t="shared" si="0"/>
        <v>OK</v>
      </c>
    </row>
    <row r="15" spans="1:11" s="80" customFormat="1" ht="30" customHeight="1" x14ac:dyDescent="0.25">
      <c r="A15" s="84" t="str">
        <f>'Cons Subsidies Accrual-Rounded'!$B$16</f>
        <v>MRT(b)-2 (Gross)</v>
      </c>
      <c r="B15" s="123">
        <f>'Cons Subsidies Accrual-Rounded'!$F16</f>
        <v>6.4012989283683988</v>
      </c>
      <c r="C15" s="125"/>
      <c r="D15" s="102" t="str">
        <f>IF(ISERROR('Cons Subsidies Accrual-Rounded'!$F$16/'Cons Subsidies Accrual-Rounded'!$D$16),"HIDE ",IF('Cons Subsidies Accrual-Rounded'!$F$16/'Cons Subsidies Accrual-Rounded'!$D$16=0,"HIDE ",IF('Cons Subsidies Accrual-Rounded'!$F$16/'Cons Subsidies Accrual-Rounded'!$D$16&gt;1,"&gt; 100%",IF('Cons Subsidies Accrual-Rounded'!$F$16/'Cons Subsidies Accrual-Rounded'!$D$16&lt;-1,"&gt; (100%)",'Cons Subsidies Accrual-Rounded'!$F$16/'Cons Subsidies Accrual-Rounded'!$D$16))))</f>
        <v>&gt; 100%</v>
      </c>
      <c r="E15" s="103"/>
      <c r="F15" s="91" t="s">
        <v>75</v>
      </c>
      <c r="J15" s="88">
        <f>IF(EXACT(A15,'Cons Subsidies Accrual-Rounded'!$B$16)=TRUE,IF(ISERROR('Cons Subsidies Accrual-Rounded'!$F16/'Cons Subsidies Accrual-Rounded'!$D16),"NO VAR",'Cons Subsidies Accrual-Rounded'!$F16/'Cons Subsidies Accrual-Rounded'!$D16))</f>
        <v>1.0037100724195205</v>
      </c>
      <c r="K15" s="94" t="str">
        <f t="shared" si="0"/>
        <v>OK</v>
      </c>
    </row>
    <row r="16" spans="1:11" s="80" customFormat="1" ht="30" hidden="1" customHeight="1" x14ac:dyDescent="0.25">
      <c r="A16" s="84" t="str">
        <f>'Cons Subsidies Accrual-Rounded'!$B$17</f>
        <v>Other MRT(b) Adjustments</v>
      </c>
      <c r="B16" s="123">
        <f>'Cons Subsidies Accrual-Rounded'!$F17</f>
        <v>0</v>
      </c>
      <c r="C16" s="125"/>
      <c r="D16" s="102" t="str">
        <f>IF(ISERROR('Cons Subsidies Accrual-Rounded'!$F$17/'Cons Subsidies Accrual-Rounded'!$D$17),"HIDE ",IF('Cons Subsidies Accrual-Rounded'!$F$17/'Cons Subsidies Accrual-Rounded'!$D$17=0,"HIDE ",IF('Cons Subsidies Accrual-Rounded'!$F$17/'Cons Subsidies Accrual-Rounded'!$D$17&gt;1,"&gt; 100%",IF('Cons Subsidies Accrual-Rounded'!$F$17/'Cons Subsidies Accrual-Rounded'!$D$17&lt;-1,"&gt; (100%)",'Cons Subsidies Accrual-Rounded'!$F$17/'Cons Subsidies Accrual-Rounded'!$D$17))))</f>
        <v xml:space="preserve">HIDE </v>
      </c>
      <c r="E16" s="103"/>
      <c r="F16" s="91"/>
      <c r="J16" s="88" t="str">
        <f>IF(EXACT(A16,'Cons Subsidies Accrual-Rounded'!$B$17)=TRUE,IF(ISERROR('Cons Subsidies Accrual-Rounded'!$F17/'Cons Subsidies Accrual-Rounded'!$D17),"NO VAR",'Cons Subsidies Accrual-Rounded'!$F17/'Cons Subsidies Accrual-Rounded'!$D17))</f>
        <v>NO VAR</v>
      </c>
      <c r="K16" s="94" t="str">
        <f t="shared" si="0"/>
        <v>NO VAR</v>
      </c>
    </row>
    <row r="17" spans="1:12" s="80" customFormat="1" ht="30" customHeight="1" x14ac:dyDescent="0.25">
      <c r="A17" s="84" t="str">
        <f>'Cons Subsidies Accrual-Rounded'!$B$18</f>
        <v>Urban Tax</v>
      </c>
      <c r="B17" s="123">
        <f>'Cons Subsidies Accrual-Rounded'!$F18</f>
        <v>3.3380457225000022</v>
      </c>
      <c r="C17" s="125"/>
      <c r="D17" s="102">
        <f>IF(ISERROR('Cons Subsidies Accrual-Rounded'!$F$18/'Cons Subsidies Accrual-Rounded'!$D$18),"HIDE ",IF('Cons Subsidies Accrual-Rounded'!$F$18/'Cons Subsidies Accrual-Rounded'!$D$18=0,"HIDE ",IF('Cons Subsidies Accrual-Rounded'!$F$18/'Cons Subsidies Accrual-Rounded'!$D$18&gt;1,"&gt; 100%",IF('Cons Subsidies Accrual-Rounded'!$F$18/'Cons Subsidies Accrual-Rounded'!$D$18&lt;-1,"&gt; (100%)",'Cons Subsidies Accrual-Rounded'!$F$18/'Cons Subsidies Accrual-Rounded'!$D$18))))</f>
        <v>0.15538230151105048</v>
      </c>
      <c r="E17" s="103"/>
      <c r="F17" s="91" t="s">
        <v>77</v>
      </c>
      <c r="J17" s="88">
        <f>IF(EXACT(A17,'Cons Subsidies Accrual-Rounded'!$B$18)=TRUE,IF(ISERROR('Cons Subsidies Accrual-Rounded'!$F18/'Cons Subsidies Accrual-Rounded'!$D18),"NO VAR",'Cons Subsidies Accrual-Rounded'!$F18/'Cons Subsidies Accrual-Rounded'!$D18))</f>
        <v>0.15538230151105048</v>
      </c>
      <c r="K17" s="94" t="str">
        <f>IF(J17="NO VAR","NO VAR",(IF(J17=FALSE,"INCORRECT LINE BEING PICKED UP","OK")))</f>
        <v>OK</v>
      </c>
    </row>
    <row r="18" spans="1:12" s="80" customFormat="1" ht="23.25" customHeight="1" x14ac:dyDescent="0.25">
      <c r="A18" s="84" t="str">
        <f>'Cons Subsidies Accrual-Rounded'!$B$23</f>
        <v>Payroll Mobility Tax (PMT)</v>
      </c>
      <c r="B18" s="123">
        <f>'Cons Subsidies Accrual-Rounded'!$F23</f>
        <v>-124.66664730833205</v>
      </c>
      <c r="C18" s="125"/>
      <c r="D18" s="102" t="str">
        <f>IF(ISERROR('Cons Subsidies Accrual-Rounded'!$F$23/'Cons Subsidies Accrual-Rounded'!$D$23),"HIDE ",IF('Cons Subsidies Accrual-Rounded'!$F$23/'Cons Subsidies Accrual-Rounded'!$D$23=0,"HIDE ",IF('Cons Subsidies Accrual-Rounded'!$F$23/'Cons Subsidies Accrual-Rounded'!$D$23&gt;1,"&gt; 100%",IF('Cons Subsidies Accrual-Rounded'!$F$23/'Cons Subsidies Accrual-Rounded'!$D$23&lt;-1,"&gt; (100%)",'Cons Subsidies Accrual-Rounded'!$F$23/'Cons Subsidies Accrual-Rounded'!$D$23))))</f>
        <v>&gt; 100%</v>
      </c>
      <c r="E18" s="103"/>
      <c r="F18" s="91" t="s">
        <v>97</v>
      </c>
      <c r="J18" s="88">
        <f>IF(EXACT(A18,'Cons Subsidies Accrual-Rounded'!$B$23)=TRUE,IF(ISERROR('Cons Subsidies Accrual-Rounded'!$F23/'Cons Subsidies Accrual-Rounded'!$D23),"NO VAR",'Cons Subsidies Accrual-Rounded'!$F23/'Cons Subsidies Accrual-Rounded'!$D23))</f>
        <v>5.343997021823939</v>
      </c>
      <c r="K18" s="94" t="str">
        <f t="shared" ref="K18:K43" si="1">IF(J18="NO VAR","NO VAR",(IF(J18=FALSE,"INCORRECT LINE BEING PICKED UP","OK")))</f>
        <v>OK</v>
      </c>
    </row>
    <row r="19" spans="1:12" s="80" customFormat="1" ht="23.25" customHeight="1" x14ac:dyDescent="0.25">
      <c r="A19" s="84" t="str">
        <f>'Cons Subsidies Accrual-Rounded'!$B$24</f>
        <v>Payroll Mobility Tax Replacement Funds</v>
      </c>
      <c r="B19" s="123">
        <f>'Cons Subsidies Accrual-Rounded'!$F24</f>
        <v>-39.08</v>
      </c>
      <c r="C19" s="125"/>
      <c r="D19" s="102">
        <f>IF(ISERROR('Cons Subsidies Accrual-Rounded'!$F$24/'Cons Subsidies Accrual-Rounded'!$D$24),"HIDE ",IF('Cons Subsidies Accrual-Rounded'!$F$24/'Cons Subsidies Accrual-Rounded'!$D$24=0,"HIDE ",IF('Cons Subsidies Accrual-Rounded'!$F$24/'Cons Subsidies Accrual-Rounded'!$D$24&gt;1,"&gt; 100%",IF('Cons Subsidies Accrual-Rounded'!$F$24/'Cons Subsidies Accrual-Rounded'!$D$24&lt;-1,"&gt; (100%)",'Cons Subsidies Accrual-Rounded'!$F$24/'Cons Subsidies Accrual-Rounded'!$D$24))))</f>
        <v>-1</v>
      </c>
      <c r="E19" s="103"/>
      <c r="F19" s="91" t="s">
        <v>95</v>
      </c>
      <c r="J19" s="88">
        <f>IF(EXACT(A19,'Cons Subsidies Accrual-Rounded'!$B$24)=TRUE,IF(ISERROR('Cons Subsidies Accrual-Rounded'!$F24/'Cons Subsidies Accrual-Rounded'!$D24),"NO VAR",'Cons Subsidies Accrual-Rounded'!$F24/'Cons Subsidies Accrual-Rounded'!$D24))</f>
        <v>-1</v>
      </c>
      <c r="K19" s="94" t="str">
        <f t="shared" si="1"/>
        <v>OK</v>
      </c>
    </row>
    <row r="20" spans="1:12" s="80" customFormat="1" ht="30" customHeight="1" x14ac:dyDescent="0.25">
      <c r="A20" s="84" t="str">
        <f>'Cons Subsidies Accrual-Rounded'!$B$25</f>
        <v>MTA Aid</v>
      </c>
      <c r="B20" s="123">
        <f>'Cons Subsidies Accrual-Rounded'!$F25</f>
        <v>-24.521841376827215</v>
      </c>
      <c r="C20" s="125"/>
      <c r="D20" s="102" t="str">
        <f>IF(ISERROR('Cons Subsidies Accrual-Rounded'!$F$25/'Cons Subsidies Accrual-Rounded'!$D$25),"HIDE ",IF('Cons Subsidies Accrual-Rounded'!$F$25/'Cons Subsidies Accrual-Rounded'!$D$25=0,"HIDE ",IF('Cons Subsidies Accrual-Rounded'!$F$25/'Cons Subsidies Accrual-Rounded'!$D$25&gt;1,"&gt; 100%",IF('Cons Subsidies Accrual-Rounded'!$F$25/'Cons Subsidies Accrual-Rounded'!$D$25&lt;-1,"&gt; (100%)",'Cons Subsidies Accrual-Rounded'!$F$25/'Cons Subsidies Accrual-Rounded'!$D$25))))</f>
        <v>&gt; 100%</v>
      </c>
      <c r="E20" s="103"/>
      <c r="F20" s="91" t="s">
        <v>96</v>
      </c>
      <c r="J20" s="88">
        <f>IF(EXACT(A20,'Cons Subsidies Accrual-Rounded'!$B$25)=TRUE,IF(ISERROR('Cons Subsidies Accrual-Rounded'!$F25/'Cons Subsidies Accrual-Rounded'!$D25),"NO VAR",'Cons Subsidies Accrual-Rounded'!$F25/'Cons Subsidies Accrual-Rounded'!$D25))</f>
        <v>43.557778854058292</v>
      </c>
      <c r="K20" s="94" t="str">
        <f t="shared" si="1"/>
        <v>OK</v>
      </c>
    </row>
    <row r="21" spans="1:12" s="80" customFormat="1" ht="30" customHeight="1" x14ac:dyDescent="0.25">
      <c r="A21" s="84" t="str">
        <f>'Cons Subsidies Accrual-Rounded'!$B$31</f>
        <v>Subway Action Plan Account</v>
      </c>
      <c r="B21" s="124">
        <f>'Cons Subsidies Accrual-Rounded'!$F31</f>
        <v>-1.7601324450000009</v>
      </c>
      <c r="C21" s="125"/>
      <c r="D21" s="102">
        <f>IF(ISERROR('Cons Subsidies Accrual-Rounded'!$F$31/'Cons Subsidies Accrual-Rounded'!$D$31),"HIDE ",IF('Cons Subsidies Accrual-Rounded'!$F$31/'Cons Subsidies Accrual-Rounded'!$D$31=0,"HIDE ",IF('Cons Subsidies Accrual-Rounded'!$F$31/'Cons Subsidies Accrual-Rounded'!$D$31&gt;1,"&gt; 100%",IF('Cons Subsidies Accrual-Rounded'!$F$31/'Cons Subsidies Accrual-Rounded'!$D$31&lt;-1,"&gt; (100%)",'Cons Subsidies Accrual-Rounded'!$F$31/'Cons Subsidies Accrual-Rounded'!$D$31))))</f>
        <v>-0.27043092710362687</v>
      </c>
      <c r="E21" s="103"/>
      <c r="F21" s="91" t="s">
        <v>98</v>
      </c>
      <c r="J21" s="88">
        <f>IF(EXACT(A21,'Cons Subsidies Accrual-Rounded'!$B$31)=TRUE,IF(ISERROR('Cons Subsidies Accrual-Rounded'!$F31/'Cons Subsidies Accrual-Rounded'!$D31),"NO VAR",'Cons Subsidies Accrual-Rounded'!$F31/'Cons Subsidies Accrual-Rounded'!$D31))</f>
        <v>-0.27043092710362687</v>
      </c>
      <c r="K21" s="94" t="str">
        <f t="shared" si="1"/>
        <v>OK</v>
      </c>
    </row>
    <row r="22" spans="1:12" s="80" customFormat="1" ht="30" hidden="1" customHeight="1" x14ac:dyDescent="0.25">
      <c r="A22" s="84" t="str">
        <f>'Cons Subsidies Accrual-Rounded'!$B$32</f>
        <v>Outerborough Transportation Account</v>
      </c>
      <c r="B22" s="124">
        <f>'Cons Subsidies Accrual-Rounded'!$F32</f>
        <v>0</v>
      </c>
      <c r="C22" s="125"/>
      <c r="D22" s="102" t="str">
        <f>IF(ISERROR('Cons Subsidies Accrual-Rounded'!$F$32/'Cons Subsidies Accrual-Rounded'!$D$32),"HIDE ",IF('Cons Subsidies Accrual-Rounded'!$F$32/'Cons Subsidies Accrual-Rounded'!$D$32=0,"HIDE ",IF('Cons Subsidies Accrual-Rounded'!$F$32/'Cons Subsidies Accrual-Rounded'!$D$32&gt;1,"&gt; 100%",IF('Cons Subsidies Accrual-Rounded'!$F$32/'Cons Subsidies Accrual-Rounded'!$D$32&lt;-1,"&gt; (100%)",'Cons Subsidies Accrual-Rounded'!$F$32/'Cons Subsidies Accrual-Rounded'!$D$32))))</f>
        <v xml:space="preserve">HIDE </v>
      </c>
      <c r="E22" s="103"/>
      <c r="F22" s="91"/>
      <c r="J22" s="88" t="str">
        <f>IF(EXACT(A22,'Cons Subsidies Accrual-Rounded'!$B$32)=TRUE,IF(ISERROR('Cons Subsidies Accrual-Rounded'!$F32/'Cons Subsidies Accrual-Rounded'!$D32),"NO VAR",'Cons Subsidies Accrual-Rounded'!$F32/'Cons Subsidies Accrual-Rounded'!$D32))</f>
        <v>NO VAR</v>
      </c>
      <c r="K22" s="94" t="str">
        <f t="shared" si="1"/>
        <v>NO VAR</v>
      </c>
    </row>
    <row r="23" spans="1:12" s="80" customFormat="1" ht="30" hidden="1" customHeight="1" x14ac:dyDescent="0.25">
      <c r="A23" s="84" t="str">
        <f>'Cons Subsidies Accrual-Rounded'!$B$33</f>
        <v>Less: Assumed Capital or Member Project</v>
      </c>
      <c r="B23" s="124">
        <f>'Cons Subsidies Accrual-Rounded'!$F33</f>
        <v>0</v>
      </c>
      <c r="C23" s="125"/>
      <c r="D23" s="102" t="str">
        <f>IF(ISERROR('Cons Subsidies Accrual-Rounded'!$F$33/'Cons Subsidies Accrual-Rounded'!$D$33),"HIDE ",IF('Cons Subsidies Accrual-Rounded'!$F$33/'Cons Subsidies Accrual-Rounded'!$D$33=0,"HIDE ",IF('Cons Subsidies Accrual-Rounded'!$F$33/'Cons Subsidies Accrual-Rounded'!$D$33&gt;1,"&gt; 100%",IF('Cons Subsidies Accrual-Rounded'!$F$33/'Cons Subsidies Accrual-Rounded'!$D$33&lt;-1,"&gt; (100%)",'Cons Subsidies Accrual-Rounded'!$F$33/'Cons Subsidies Accrual-Rounded'!$D$33))))</f>
        <v xml:space="preserve">HIDE </v>
      </c>
      <c r="E23" s="103"/>
      <c r="F23" s="91"/>
      <c r="J23" s="88" t="str">
        <f>IF(EXACT(A23,'Cons Subsidies Accrual-Rounded'!$B$33)=TRUE,IF(ISERROR('Cons Subsidies Accrual-Rounded'!$F33/'Cons Subsidies Accrual-Rounded'!$D33),"NO VAR",'Cons Subsidies Accrual-Rounded'!$F33/'Cons Subsidies Accrual-Rounded'!$D33))</f>
        <v>NO VAR</v>
      </c>
      <c r="K23" s="94" t="str">
        <f>IF(J26="NO VAR","NO VAR",(IF(J26=FALSE,"INCORRECT LINE BEING PICKED UP","OK")))</f>
        <v>NO VAR</v>
      </c>
      <c r="L23" s="88"/>
    </row>
    <row r="24" spans="1:12" s="80" customFormat="1" ht="30" hidden="1" customHeight="1" x14ac:dyDescent="0.25">
      <c r="A24" s="84" t="str">
        <f>'Cons Subsidies Accrual-Rounded'!$B$34</f>
        <v>General Transportation Account</v>
      </c>
      <c r="B24" s="124">
        <f>'Cons Subsidies Accrual-Rounded'!$F34</f>
        <v>0</v>
      </c>
      <c r="C24" s="125"/>
      <c r="D24" s="102" t="str">
        <f>IF(ISERROR('Cons Subsidies Accrual-Rounded'!$F$34/'Cons Subsidies Accrual-Rounded'!$D$34),"HIDE ",IF('Cons Subsidies Accrual-Rounded'!$F$34/'Cons Subsidies Accrual-Rounded'!$D$34=0,"HIDE ",IF('Cons Subsidies Accrual-Rounded'!$F$34/'Cons Subsidies Accrual-Rounded'!$D$34&gt;1,"&gt; 100%",IF('Cons Subsidies Accrual-Rounded'!$F$34/'Cons Subsidies Accrual-Rounded'!$D$34&lt;-1,"&gt; (100%)",'Cons Subsidies Accrual-Rounded'!$F$34/'Cons Subsidies Accrual-Rounded'!$D$34))))</f>
        <v xml:space="preserve">HIDE </v>
      </c>
      <c r="E24" s="103"/>
      <c r="F24" s="91"/>
      <c r="J24" s="88" t="str">
        <f>IF(EXACT(A24,'Cons Subsidies Accrual-Rounded'!$B$34)=TRUE,IF(ISERROR('Cons Subsidies Accrual-Rounded'!$F34/'Cons Subsidies Accrual-Rounded'!$D34),"NO VAR",'Cons Subsidies Accrual-Rounded'!$F34/'Cons Subsidies Accrual-Rounded'!$D34))</f>
        <v>NO VAR</v>
      </c>
      <c r="K24" s="94" t="str">
        <f t="shared" si="1"/>
        <v>NO VAR</v>
      </c>
    </row>
    <row r="25" spans="1:12" s="80" customFormat="1" ht="30" hidden="1" customHeight="1" x14ac:dyDescent="0.25">
      <c r="A25" s="84" t="str">
        <f>'Cons Subsidies Accrual-Rounded'!$B$35</f>
        <v>Less: Transfer to Committed to Capital</v>
      </c>
      <c r="B25" s="124">
        <f>'Cons Subsidies Accrual-Rounded'!$F35</f>
        <v>0</v>
      </c>
      <c r="C25" s="125"/>
      <c r="D25" s="102" t="str">
        <f>IF(ISERROR('Cons Subsidies Accrual-Rounded'!$F$35/'Cons Subsidies Accrual-Rounded'!$D$35),"HIDE ",IF('Cons Subsidies Accrual-Rounded'!$F$35/'Cons Subsidies Accrual-Rounded'!$D$35=0,"HIDE ",IF('Cons Subsidies Accrual-Rounded'!$F$35/'Cons Subsidies Accrual-Rounded'!$D$35&gt;1,"&gt; 100%",IF('Cons Subsidies Accrual-Rounded'!$F$35/'Cons Subsidies Accrual-Rounded'!$D$35&lt;-1,"&gt; (100%)",'Cons Subsidies Accrual-Rounded'!$F$35/'Cons Subsidies Accrual-Rounded'!$D$35))))</f>
        <v xml:space="preserve">HIDE </v>
      </c>
      <c r="E25" s="103"/>
      <c r="F25" s="91"/>
      <c r="J25" s="88" t="str">
        <f>IF(EXACT(A25,'Cons Subsidies Accrual-Rounded'!$B$35)=TRUE,IF(ISERROR('Cons Subsidies Accrual-Rounded'!$F35/'Cons Subsidies Accrual-Rounded'!$D35),"NO VAR",'Cons Subsidies Accrual-Rounded'!$F35/'Cons Subsidies Accrual-Rounded'!$D35))</f>
        <v>NO VAR</v>
      </c>
      <c r="K25" s="94" t="str">
        <f t="shared" si="1"/>
        <v>NO VAR</v>
      </c>
    </row>
    <row r="26" spans="1:12" s="80" customFormat="1" ht="30" hidden="1" customHeight="1" x14ac:dyDescent="0.25">
      <c r="A26" s="84" t="str">
        <f>'Cons Subsidies Accrual-Rounded'!$B$37</f>
        <v>Central Business District Tolling Program (CBDTP)</v>
      </c>
      <c r="B26" s="124">
        <f>'Cons Subsidies Accrual-Rounded'!$F37</f>
        <v>0</v>
      </c>
      <c r="C26" s="125"/>
      <c r="D26" s="102" t="str">
        <f>IF(ISERROR('Cons Subsidies Accrual-Rounded'!$F$37/'Cons Subsidies Accrual-Rounded'!$D$37),"HIDE ",IF('Cons Subsidies Accrual-Rounded'!$F$37/'Cons Subsidies Accrual-Rounded'!$D$37=0,"HIDE ",IF('Cons Subsidies Accrual-Rounded'!$F$37/'Cons Subsidies Accrual-Rounded'!$D$37&gt;1,"&gt; 100%",IF('Cons Subsidies Accrual-Rounded'!$F$37/'Cons Subsidies Accrual-Rounded'!$D$37&lt;-1,"&gt; (100%)",'Cons Subsidies Accrual-Rounded'!$F$37/'Cons Subsidies Accrual-Rounded'!$D$37))))</f>
        <v xml:space="preserve">HIDE </v>
      </c>
      <c r="E26" s="103"/>
      <c r="F26" s="91"/>
      <c r="J26" s="88" t="str">
        <f>IF(EXACT(A26,'Cons Subsidies Accrual-Rounded'!$B$37)=TRUE,IF(ISERROR('Cons Subsidies Accrual-Rounded'!$F37/'Cons Subsidies Accrual-Rounded'!$D37),"NO VAR",'Cons Subsidies Accrual-Rounded'!$F37/'Cons Subsidies Accrual-Rounded'!$D37))</f>
        <v>NO VAR</v>
      </c>
      <c r="K26" s="94" t="str">
        <f t="shared" si="1"/>
        <v>NO VAR</v>
      </c>
    </row>
    <row r="27" spans="1:12" s="80" customFormat="1" ht="30.75" customHeight="1" x14ac:dyDescent="0.25">
      <c r="A27" s="84" t="str">
        <f>'Cons Subsidies Accrual-Rounded'!$B$38</f>
        <v>Real Property Transfer Tax Surcharge (Mansion)</v>
      </c>
      <c r="B27" s="124">
        <f>'Cons Subsidies Accrual-Rounded'!$F38</f>
        <v>-7.3634265842857118</v>
      </c>
      <c r="C27" s="125"/>
      <c r="D27" s="102">
        <f>IF(ISERROR('Cons Subsidies Accrual-Rounded'!$F$38/'Cons Subsidies Accrual-Rounded'!$D$38),"HIDE ",IF('Cons Subsidies Accrual-Rounded'!$F$38/'Cons Subsidies Accrual-Rounded'!$D$38=0,"HIDE ",IF('Cons Subsidies Accrual-Rounded'!$F$38/'Cons Subsidies Accrual-Rounded'!$D$38&gt;1,"&gt; 100%",IF('Cons Subsidies Accrual-Rounded'!$F$38/'Cons Subsidies Accrual-Rounded'!$D$38&lt;-1,"&gt; (100%)",'Cons Subsidies Accrual-Rounded'!$F$38/'Cons Subsidies Accrual-Rounded'!$D$38))))</f>
        <v>-0.3890128928742248</v>
      </c>
      <c r="E27" s="103"/>
      <c r="F27" s="91" t="s">
        <v>104</v>
      </c>
      <c r="J27" s="88">
        <f>IF(EXACT(A27,'Cons Subsidies Accrual-Rounded'!$B$38)=TRUE,IF(ISERROR('Cons Subsidies Accrual-Rounded'!$F38/'Cons Subsidies Accrual-Rounded'!$D38),"NO VAR",'Cons Subsidies Accrual-Rounded'!$F38/'Cons Subsidies Accrual-Rounded'!$D38))</f>
        <v>-0.3890128928742248</v>
      </c>
      <c r="K27" s="94" t="str">
        <f t="shared" si="1"/>
        <v>OK</v>
      </c>
    </row>
    <row r="28" spans="1:12" s="80" customFormat="1" ht="30" customHeight="1" x14ac:dyDescent="0.25">
      <c r="A28" s="84" t="str">
        <f>'Cons Subsidies Accrual-Rounded'!$B$39</f>
        <v>Internet Marketplace Tax</v>
      </c>
      <c r="B28" s="124">
        <f>'Cons Subsidies Accrual-Rounded'!$F39</f>
        <v>-8.035793411388914</v>
      </c>
      <c r="C28" s="125"/>
      <c r="D28" s="102">
        <f>IF(ISERROR('Cons Subsidies Accrual-Rounded'!$F$39/'Cons Subsidies Accrual-Rounded'!$D$39),"HIDE ",IF('Cons Subsidies Accrual-Rounded'!$F$39/'Cons Subsidies Accrual-Rounded'!$D$39=0,"HIDE ",IF('Cons Subsidies Accrual-Rounded'!$F$39/'Cons Subsidies Accrual-Rounded'!$D$39&gt;1,"&gt; 100%",IF('Cons Subsidies Accrual-Rounded'!$F$39/'Cons Subsidies Accrual-Rounded'!$D$39&lt;-1,"&gt; (100%)",'Cons Subsidies Accrual-Rounded'!$F$39/'Cons Subsidies Accrual-Rounded'!$D$39))))</f>
        <v>-0.36193256882037467</v>
      </c>
      <c r="E28" s="103"/>
      <c r="F28" s="91" t="s">
        <v>99</v>
      </c>
      <c r="J28" s="88">
        <f>IF(EXACT(A28,'Cons Subsidies Accrual-Rounded'!$B$39)=TRUE,IF(ISERROR('Cons Subsidies Accrual-Rounded'!$F39/'Cons Subsidies Accrual-Rounded'!$D39),"NO VAR",'Cons Subsidies Accrual-Rounded'!$F39/'Cons Subsidies Accrual-Rounded'!$D39))</f>
        <v>-0.36193256882037467</v>
      </c>
      <c r="K28" s="94" t="str">
        <f t="shared" si="1"/>
        <v>OK</v>
      </c>
    </row>
    <row r="29" spans="1:12" s="80" customFormat="1" ht="30" hidden="1" customHeight="1" x14ac:dyDescent="0.25">
      <c r="A29" s="84" t="str">
        <f>'Cons Subsidies Accrual-Rounded'!$B$40</f>
        <v>Less: Transfer to CBDTP Capital Lockbox</v>
      </c>
      <c r="B29" s="124">
        <f>'Cons Subsidies Accrual-Rounded'!$F40</f>
        <v>15.399219997103202</v>
      </c>
      <c r="C29" s="125"/>
      <c r="D29" s="102">
        <f>IF(ISERROR('Cons Subsidies Accrual-Rounded'!$F$40/'Cons Subsidies Accrual-Rounded'!$D$40),"HIDE ",IF('Cons Subsidies Accrual-Rounded'!$F$40/'Cons Subsidies Accrual-Rounded'!$D$40=0,"HIDE ",IF('Cons Subsidies Accrual-Rounded'!$F$40/'Cons Subsidies Accrual-Rounded'!$D$40&gt;1,"&gt; 100%",IF('Cons Subsidies Accrual-Rounded'!$F$40/'Cons Subsidies Accrual-Rounded'!$D$40&lt;-1,"&gt; (100%)",'Cons Subsidies Accrual-Rounded'!$F$40/'Cons Subsidies Accrual-Rounded'!$D$40))))</f>
        <v>-0.37439495153608887</v>
      </c>
      <c r="E29" s="103"/>
      <c r="F29" s="91"/>
      <c r="J29" s="88">
        <f>IF(EXACT(A29,'Cons Subsidies Accrual-Rounded'!$B$40)=TRUE,IF(ISERROR('Cons Subsidies Accrual-Rounded'!$F40/'Cons Subsidies Accrual-Rounded'!$D40),"NO VAR",'Cons Subsidies Accrual-Rounded'!$F40/'Cons Subsidies Accrual-Rounded'!$D40))</f>
        <v>-0.37439495153608887</v>
      </c>
      <c r="K29" s="94" t="str">
        <f t="shared" si="1"/>
        <v>OK</v>
      </c>
    </row>
    <row r="30" spans="1:12" s="80" customFormat="1" ht="30" hidden="1" customHeight="1" x14ac:dyDescent="0.25">
      <c r="A30" s="84" t="str">
        <f>'Cons Subsidies Accrual-Rounded'!$B$44</f>
        <v>State Operating Assistance</v>
      </c>
      <c r="B30" s="124">
        <f>'Cons Subsidies Accrual-Rounded'!$F44</f>
        <v>0</v>
      </c>
      <c r="C30" s="126"/>
      <c r="D30" s="102" t="str">
        <f>IF(ISERROR('Cons Subsidies Accrual-Rounded'!$F$44/'Cons Subsidies Accrual-Rounded'!$D$44),"HIDE ",IF('Cons Subsidies Accrual-Rounded'!$F$44/'Cons Subsidies Accrual-Rounded'!$D$44=0,"HIDE ",IF('Cons Subsidies Accrual-Rounded'!$F$44/'Cons Subsidies Accrual-Rounded'!$D$44&gt;1,"&gt; 100%",IF('Cons Subsidies Accrual-Rounded'!$F$44/'Cons Subsidies Accrual-Rounded'!$D$44&lt;-1,"&gt; (100%)",'Cons Subsidies Accrual-Rounded'!$F$44/'Cons Subsidies Accrual-Rounded'!$D$44))))</f>
        <v xml:space="preserve">HIDE </v>
      </c>
      <c r="E30" s="103"/>
      <c r="F30" s="92"/>
      <c r="J30" s="88" t="str">
        <f>IF(EXACT(A30,'Cons Subsidies Accrual-Rounded'!$B$44)=TRUE,IF(ISERROR('Cons Subsidies Accrual-Rounded'!$F44/'Cons Subsidies Accrual-Rounded'!$D44),"NO VAR",'Cons Subsidies Accrual-Rounded'!$F44/'Cons Subsidies Accrual-Rounded'!$D44))</f>
        <v>NO VAR</v>
      </c>
      <c r="K30" s="94" t="str">
        <f t="shared" si="1"/>
        <v>NO VAR</v>
      </c>
    </row>
    <row r="31" spans="1:12" s="80" customFormat="1" ht="23.25" customHeight="1" x14ac:dyDescent="0.25">
      <c r="A31" s="84" t="str">
        <f>'Cons Subsidies Accrual-Rounded'!$B$50</f>
        <v>New York City</v>
      </c>
      <c r="B31" s="124">
        <f>'Cons Subsidies Accrual-Rounded'!$F50</f>
        <v>-123.79670150000001</v>
      </c>
      <c r="C31" s="126"/>
      <c r="D31" s="102">
        <f>IF(ISERROR('Cons Subsidies Accrual-Rounded'!$F$50/'Cons Subsidies Accrual-Rounded'!$D$50),"HIDE ",IF('Cons Subsidies Accrual-Rounded'!$F$50/'Cons Subsidies Accrual-Rounded'!$D$50=0,"HIDE ",IF('Cons Subsidies Accrual-Rounded'!$F$50/'Cons Subsidies Accrual-Rounded'!$D$50&gt;1,"&gt; 100%",IF('Cons Subsidies Accrual-Rounded'!$F$50/'Cons Subsidies Accrual-Rounded'!$D$50&lt;-1,"&gt; (100%)",'Cons Subsidies Accrual-Rounded'!$F$50/'Cons Subsidies Accrual-Rounded'!$D$50))))</f>
        <v>-1</v>
      </c>
      <c r="E31" s="103"/>
      <c r="F31" s="92" t="s">
        <v>94</v>
      </c>
      <c r="J31" s="88">
        <f>IF(EXACT(A31,'Cons Subsidies Accrual-Rounded'!$B$50)=TRUE,IF(ISERROR('Cons Subsidies Accrual-Rounded'!$F50/'Cons Subsidies Accrual-Rounded'!$D50),"NO VAR",'Cons Subsidies Accrual-Rounded'!$F50/'Cons Subsidies Accrual-Rounded'!$D50))</f>
        <v>-1</v>
      </c>
      <c r="K31" s="94" t="str">
        <f t="shared" si="1"/>
        <v>OK</v>
      </c>
    </row>
    <row r="32" spans="1:12" s="80" customFormat="1" ht="30" hidden="1" customHeight="1" x14ac:dyDescent="0.25">
      <c r="A32" s="84" t="str">
        <f>'Cons Subsidies Accrual-Rounded'!$B$51</f>
        <v>Nassau County</v>
      </c>
      <c r="B32" s="124">
        <f>'Cons Subsidies Accrual-Rounded'!$F51</f>
        <v>0</v>
      </c>
      <c r="C32" s="126"/>
      <c r="D32" s="102" t="str">
        <f>IF(ISERROR('Cons Subsidies Accrual-Rounded'!$F$51/'Cons Subsidies Accrual-Rounded'!$D$51),"HIDE ",IF('Cons Subsidies Accrual-Rounded'!$F$51/'Cons Subsidies Accrual-Rounded'!$D$51=0,"HIDE ",IF('Cons Subsidies Accrual-Rounded'!$F$51/'Cons Subsidies Accrual-Rounded'!$D$51&gt;1,"&gt; 100%",IF('Cons Subsidies Accrual-Rounded'!$F$51/'Cons Subsidies Accrual-Rounded'!$D$51&lt;-1,"&gt; (100%)",'Cons Subsidies Accrual-Rounded'!$F$51/'Cons Subsidies Accrual-Rounded'!$D$51))))</f>
        <v xml:space="preserve">HIDE </v>
      </c>
      <c r="E32" s="103"/>
      <c r="F32" s="92"/>
      <c r="J32" s="88" t="str">
        <f>IF(EXACT(A32,'Cons Subsidies Accrual-Rounded'!$B$51)=TRUE,IF(ISERROR('Cons Subsidies Accrual-Rounded'!$F51/'Cons Subsidies Accrual-Rounded'!$D51),"NO VAR",'Cons Subsidies Accrual-Rounded'!$F51/'Cons Subsidies Accrual-Rounded'!$D51))</f>
        <v>NO VAR</v>
      </c>
      <c r="K32" s="94" t="str">
        <f t="shared" si="1"/>
        <v>NO VAR</v>
      </c>
    </row>
    <row r="33" spans="1:18" s="80" customFormat="1" ht="30" hidden="1" customHeight="1" x14ac:dyDescent="0.25">
      <c r="A33" s="84" t="str">
        <f>'Cons Subsidies Accrual-Rounded'!$B$52</f>
        <v>Suffolk County</v>
      </c>
      <c r="B33" s="124">
        <f>'Cons Subsidies Accrual-Rounded'!$F52</f>
        <v>0</v>
      </c>
      <c r="C33" s="126"/>
      <c r="D33" s="102" t="str">
        <f>IF(ISERROR('Cons Subsidies Accrual-Rounded'!$F$52/'Cons Subsidies Accrual-Rounded'!$D$52),"HIDE ",IF('Cons Subsidies Accrual-Rounded'!$F$52/'Cons Subsidies Accrual-Rounded'!$D$52=0,"HIDE ",IF('Cons Subsidies Accrual-Rounded'!$F$52/'Cons Subsidies Accrual-Rounded'!$D$52&gt;1,"&gt; 100%",IF('Cons Subsidies Accrual-Rounded'!$F$52/'Cons Subsidies Accrual-Rounded'!$D$52&lt;-1,"&gt; (100%)",'Cons Subsidies Accrual-Rounded'!$F$52/'Cons Subsidies Accrual-Rounded'!$D$52))))</f>
        <v xml:space="preserve">HIDE </v>
      </c>
      <c r="E33" s="103"/>
      <c r="F33" s="92"/>
      <c r="J33" s="88" t="str">
        <f>IF(EXACT(A33,'Cons Subsidies Accrual-Rounded'!$B$52)=TRUE,IF(ISERROR('Cons Subsidies Accrual-Rounded'!$F52/'Cons Subsidies Accrual-Rounded'!$D52),"NO VAR",'Cons Subsidies Accrual-Rounded'!$F52/'Cons Subsidies Accrual-Rounded'!$D52))</f>
        <v>NO VAR</v>
      </c>
      <c r="K33" s="94" t="str">
        <f t="shared" si="1"/>
        <v>NO VAR</v>
      </c>
    </row>
    <row r="34" spans="1:18" s="80" customFormat="1" ht="30" hidden="1" customHeight="1" x14ac:dyDescent="0.25">
      <c r="A34" s="84" t="str">
        <f>'Cons Subsidies Accrual-Rounded'!$B$53</f>
        <v>Westchester County</v>
      </c>
      <c r="B34" s="124">
        <f>'Cons Subsidies Accrual-Rounded'!$F53</f>
        <v>0</v>
      </c>
      <c r="C34" s="126"/>
      <c r="D34" s="102" t="str">
        <f>IF(ISERROR('Cons Subsidies Accrual-Rounded'!$F$53/'Cons Subsidies Accrual-Rounded'!$D$53),"HIDE ",IF('Cons Subsidies Accrual-Rounded'!$F$53/'Cons Subsidies Accrual-Rounded'!$D$53=0,"HIDE ",IF('Cons Subsidies Accrual-Rounded'!$F$53/'Cons Subsidies Accrual-Rounded'!$D$53&gt;1,"&gt; 100%",IF('Cons Subsidies Accrual-Rounded'!$F$53/'Cons Subsidies Accrual-Rounded'!$D$53&lt;-1,"&gt; (100%)",'Cons Subsidies Accrual-Rounded'!$F$53/'Cons Subsidies Accrual-Rounded'!$D$53))))</f>
        <v xml:space="preserve">HIDE </v>
      </c>
      <c r="E34" s="103"/>
      <c r="F34" s="92"/>
      <c r="J34" s="88" t="str">
        <f>IF(EXACT(A34,'Cons Subsidies Accrual-Rounded'!$B$53)=TRUE,IF(ISERROR('Cons Subsidies Accrual-Rounded'!$F53/'Cons Subsidies Accrual-Rounded'!$D53),"NO VAR",'Cons Subsidies Accrual-Rounded'!$F53/'Cons Subsidies Accrual-Rounded'!$D53))</f>
        <v>NO VAR</v>
      </c>
      <c r="K34" s="94" t="str">
        <f t="shared" si="1"/>
        <v>NO VAR</v>
      </c>
    </row>
    <row r="35" spans="1:18" s="80" customFormat="1" ht="30" hidden="1" customHeight="1" x14ac:dyDescent="0.25">
      <c r="A35" s="84" t="str">
        <f>'Cons Subsidies Accrual-Rounded'!$B$54</f>
        <v>Putnam County</v>
      </c>
      <c r="B35" s="124">
        <f>'Cons Subsidies Accrual-Rounded'!$F54</f>
        <v>0</v>
      </c>
      <c r="C35" s="126"/>
      <c r="D35" s="102" t="str">
        <f>IF(ISERROR('Cons Subsidies Accrual-Rounded'!$F$54/'Cons Subsidies Accrual-Rounded'!$D$54),"HIDE ",IF('Cons Subsidies Accrual-Rounded'!$F$54/'Cons Subsidies Accrual-Rounded'!$D$54=0,"HIDE ",IF('Cons Subsidies Accrual-Rounded'!$F$54/'Cons Subsidies Accrual-Rounded'!$D$54&gt;1,"&gt; 100%",IF('Cons Subsidies Accrual-Rounded'!$F$54/'Cons Subsidies Accrual-Rounded'!$D$54&lt;-1,"&gt; (100%)",'Cons Subsidies Accrual-Rounded'!$F$54/'Cons Subsidies Accrual-Rounded'!$D$54))))</f>
        <v xml:space="preserve">HIDE </v>
      </c>
      <c r="E35" s="103"/>
      <c r="F35" s="92"/>
      <c r="J35" s="88" t="str">
        <f>IF(EXACT(A35,'Cons Subsidies Accrual-Rounded'!$B$54)=TRUE,IF(ISERROR('Cons Subsidies Accrual-Rounded'!$F54/'Cons Subsidies Accrual-Rounded'!$D54),"NO VAR",'Cons Subsidies Accrual-Rounded'!$F54/'Cons Subsidies Accrual-Rounded'!$D54))</f>
        <v>NO VAR</v>
      </c>
      <c r="K35" s="94" t="str">
        <f t="shared" si="1"/>
        <v>NO VAR</v>
      </c>
    </row>
    <row r="36" spans="1:18" ht="30" hidden="1" customHeight="1" x14ac:dyDescent="0.25">
      <c r="A36" s="84" t="str">
        <f>'Cons Subsidies Accrual-Rounded'!$B$55</f>
        <v>Dutchess County</v>
      </c>
      <c r="B36" s="124">
        <f>'Cons Subsidies Accrual-Rounded'!$F55</f>
        <v>0</v>
      </c>
      <c r="C36" s="127"/>
      <c r="D36" s="102" t="str">
        <f>IF(ISERROR('Cons Subsidies Accrual-Rounded'!$F$55/'Cons Subsidies Accrual-Rounded'!$D$55),"HIDE ",IF('Cons Subsidies Accrual-Rounded'!$F$55/'Cons Subsidies Accrual-Rounded'!$D$55=0,"HIDE ",IF('Cons Subsidies Accrual-Rounded'!$F$55/'Cons Subsidies Accrual-Rounded'!$D$55&gt;1,"&gt; 100%",IF('Cons Subsidies Accrual-Rounded'!$F$55/'Cons Subsidies Accrual-Rounded'!$D$55&lt;-1,"&gt; (100%)",'Cons Subsidies Accrual-Rounded'!$F$55/'Cons Subsidies Accrual-Rounded'!$D$55))))</f>
        <v xml:space="preserve">HIDE </v>
      </c>
      <c r="E36" s="2"/>
      <c r="F36" s="92"/>
      <c r="J36" s="88" t="str">
        <f>IF(EXACT(A36,'Cons Subsidies Accrual-Rounded'!$B$55)=TRUE,IF(ISERROR('Cons Subsidies Accrual-Rounded'!$F55/'Cons Subsidies Accrual-Rounded'!$D55),"NO VAR",'Cons Subsidies Accrual-Rounded'!$F55/'Cons Subsidies Accrual-Rounded'!$D55))</f>
        <v>NO VAR</v>
      </c>
      <c r="K36" s="94" t="str">
        <f t="shared" si="1"/>
        <v>NO VAR</v>
      </c>
    </row>
    <row r="37" spans="1:18" ht="30" hidden="1" customHeight="1" x14ac:dyDescent="0.25">
      <c r="A37" s="84" t="str">
        <f>'Cons Subsidies Accrual-Rounded'!$B$56</f>
        <v>Orange County</v>
      </c>
      <c r="B37" s="124">
        <f>'Cons Subsidies Accrual-Rounded'!$F56</f>
        <v>0</v>
      </c>
      <c r="C37" s="127"/>
      <c r="D37" s="102" t="str">
        <f>IF(ISERROR('Cons Subsidies Accrual-Rounded'!$F$56/'Cons Subsidies Accrual-Rounded'!$D$56),"HIDE ",IF('Cons Subsidies Accrual-Rounded'!$F$56/'Cons Subsidies Accrual-Rounded'!$D$56=0,"HIDE ",IF('Cons Subsidies Accrual-Rounded'!$F$56/'Cons Subsidies Accrual-Rounded'!$D$56&gt;1,"&gt; 100%",IF('Cons Subsidies Accrual-Rounded'!$F$56/'Cons Subsidies Accrual-Rounded'!$D$56&lt;-1,"&gt; (100%)",'Cons Subsidies Accrual-Rounded'!$F$56/'Cons Subsidies Accrual-Rounded'!$D$56))))</f>
        <v xml:space="preserve">HIDE </v>
      </c>
      <c r="E37" s="2"/>
      <c r="F37" s="92"/>
      <c r="J37" s="88" t="str">
        <f>IF(EXACT(A37,'Cons Subsidies Accrual-Rounded'!$B$56)=TRUE,IF(ISERROR('Cons Subsidies Accrual-Rounded'!$F56/'Cons Subsidies Accrual-Rounded'!$D56),"NO VAR",'Cons Subsidies Accrual-Rounded'!$F56/'Cons Subsidies Accrual-Rounded'!$D56))</f>
        <v>NO VAR</v>
      </c>
      <c r="K37" s="94" t="str">
        <f t="shared" si="1"/>
        <v>NO VAR</v>
      </c>
    </row>
    <row r="38" spans="1:18" ht="30" hidden="1" customHeight="1" x14ac:dyDescent="0.25">
      <c r="A38" s="84" t="str">
        <f>'Cons Subsidies Accrual-Rounded'!$B$57</f>
        <v>Rockland County</v>
      </c>
      <c r="B38" s="124">
        <f>'Cons Subsidies Accrual-Rounded'!$F57</f>
        <v>0</v>
      </c>
      <c r="C38" s="127"/>
      <c r="D38" s="102" t="str">
        <f>IF(ISERROR('Cons Subsidies Accrual-Rounded'!$F$57/'Cons Subsidies Accrual-Rounded'!$D$57),"HIDE ",IF('Cons Subsidies Accrual-Rounded'!$F$57/'Cons Subsidies Accrual-Rounded'!$D$57=0,"HIDE ",IF('Cons Subsidies Accrual-Rounded'!$F$57/'Cons Subsidies Accrual-Rounded'!$D$57&gt;1,"&gt; 100%",IF('Cons Subsidies Accrual-Rounded'!$F$57/'Cons Subsidies Accrual-Rounded'!$D$57&lt;-1,"&gt; (100%)",'Cons Subsidies Accrual-Rounded'!$F$57/'Cons Subsidies Accrual-Rounded'!$D$57))))</f>
        <v xml:space="preserve">HIDE </v>
      </c>
      <c r="E38" s="2"/>
      <c r="F38" s="92"/>
      <c r="J38" s="88" t="str">
        <f>IF(EXACT(A38,'Cons Subsidies Accrual-Rounded'!$B$57)=TRUE,IF(ISERROR('Cons Subsidies Accrual-Rounded'!$F57/'Cons Subsidies Accrual-Rounded'!$D57),"NO VAR",'Cons Subsidies Accrual-Rounded'!$F57/'Cons Subsidies Accrual-Rounded'!$D57))</f>
        <v>NO VAR</v>
      </c>
      <c r="K38" s="94" t="str">
        <f t="shared" si="1"/>
        <v>NO VAR</v>
      </c>
    </row>
    <row r="39" spans="1:18" ht="30" hidden="1" customHeight="1" x14ac:dyDescent="0.25">
      <c r="A39" s="84" t="str">
        <f>'Cons Subsidies Accrual-Rounded'!$B$58</f>
        <v>Station Maintenance</v>
      </c>
      <c r="B39" s="124">
        <f>'Cons Subsidies Accrual-Rounded'!$F58</f>
        <v>-0.3296947240718815</v>
      </c>
      <c r="C39" s="127"/>
      <c r="D39" s="102">
        <f>IF(ISERROR('Cons Subsidies Accrual-Rounded'!$F$58/'Cons Subsidies Accrual-Rounded'!$D$58),"HIDE ",IF('Cons Subsidies Accrual-Rounded'!$F$58/'Cons Subsidies Accrual-Rounded'!$D$58=0,"HIDE ",IF('Cons Subsidies Accrual-Rounded'!$F$58/'Cons Subsidies Accrual-Rounded'!$D$58&gt;1,"&gt; 100%",IF('Cons Subsidies Accrual-Rounded'!$F$58/'Cons Subsidies Accrual-Rounded'!$D$58&lt;-1,"&gt; (100%)",'Cons Subsidies Accrual-Rounded'!$F$58/'Cons Subsidies Accrual-Rounded'!$D$58))))</f>
        <v>-2.2127148248718212E-2</v>
      </c>
      <c r="E39" s="2"/>
      <c r="F39" s="92"/>
      <c r="J39" s="88">
        <f>IF(EXACT(A39,'Cons Subsidies Accrual-Rounded'!$B$58)=TRUE,IF(ISERROR('Cons Subsidies Accrual-Rounded'!$F58/'Cons Subsidies Accrual-Rounded'!$D58),"NO VAR",'Cons Subsidies Accrual-Rounded'!$F58/'Cons Subsidies Accrual-Rounded'!$D58))</f>
        <v>-2.2127148248718212E-2</v>
      </c>
      <c r="K39" s="94" t="str">
        <f t="shared" si="1"/>
        <v>OK</v>
      </c>
    </row>
    <row r="40" spans="1:18" ht="30" customHeight="1" x14ac:dyDescent="0.25">
      <c r="A40" s="84" t="str">
        <f>'Cons Subsidies Accrual-Rounded'!$B$64</f>
        <v>City Subsidy for MTA Bus Company</v>
      </c>
      <c r="B40" s="124">
        <f>'Cons Subsidies Accrual-Rounded'!$F64</f>
        <v>-23.841630558020668</v>
      </c>
      <c r="C40" s="126"/>
      <c r="D40" s="102">
        <f>IF(ISERROR('Cons Subsidies Accrual-Rounded'!$F$64/'Cons Subsidies Accrual-Rounded'!$D$64),"HIDE ",IF('Cons Subsidies Accrual-Rounded'!$F$64/'Cons Subsidies Accrual-Rounded'!$D$64=0,"HIDE ",IF('Cons Subsidies Accrual-Rounded'!$F$64/'Cons Subsidies Accrual-Rounded'!$D$64&gt;1,"&gt; 100%",IF('Cons Subsidies Accrual-Rounded'!$F$64/'Cons Subsidies Accrual-Rounded'!$D$64&lt;-1,"&gt; (100%)",'Cons Subsidies Accrual-Rounded'!$F$64/'Cons Subsidies Accrual-Rounded'!$D$64))))</f>
        <v>-0.65036315365499697</v>
      </c>
      <c r="E40" s="103"/>
      <c r="F40" s="161" t="s">
        <v>78</v>
      </c>
      <c r="G40" s="80"/>
      <c r="H40" s="80"/>
      <c r="I40" s="80"/>
      <c r="J40" s="88">
        <f>IF(EXACT(A40,'Cons Subsidies Accrual-Rounded'!$B$64)=TRUE,IF(ISERROR('Cons Subsidies Accrual-Rounded'!$F64/'Cons Subsidies Accrual-Rounded'!$D64),"NO VAR",'Cons Subsidies Accrual-Rounded'!$F64/'Cons Subsidies Accrual-Rounded'!$D64))</f>
        <v>-0.65036315365499697</v>
      </c>
      <c r="K40" s="94" t="str">
        <f t="shared" si="1"/>
        <v>OK</v>
      </c>
      <c r="L40" s="80"/>
      <c r="M40" s="80"/>
      <c r="N40" s="80"/>
      <c r="O40" s="80"/>
      <c r="P40" s="80"/>
      <c r="Q40" s="80"/>
      <c r="R40" s="80"/>
    </row>
    <row r="41" spans="1:18" ht="30" customHeight="1" x14ac:dyDescent="0.25">
      <c r="A41" s="84" t="str">
        <f>'Cons Subsidies Accrual-Rounded'!$B$65</f>
        <v>City Subsidy for Staten Island Railway</v>
      </c>
      <c r="B41" s="124">
        <f>'Cons Subsidies Accrual-Rounded'!$F65</f>
        <v>-3.929717531195613</v>
      </c>
      <c r="C41" s="126"/>
      <c r="D41" s="102">
        <f>IF(ISERROR('Cons Subsidies Accrual-Rounded'!$F$65/'Cons Subsidies Accrual-Rounded'!$D$65),"HIDE ",IF('Cons Subsidies Accrual-Rounded'!$F$65/'Cons Subsidies Accrual-Rounded'!$D$65=0,"HIDE ",IF('Cons Subsidies Accrual-Rounded'!$F$65/'Cons Subsidies Accrual-Rounded'!$D$65&gt;1,"&gt; 100%",IF('Cons Subsidies Accrual-Rounded'!$F$65/'Cons Subsidies Accrual-Rounded'!$D$65&lt;-1,"&gt; (100%)",'Cons Subsidies Accrual-Rounded'!$F$65/'Cons Subsidies Accrual-Rounded'!$D$65))))</f>
        <v>-0.77549548646223332</v>
      </c>
      <c r="E41" s="103"/>
      <c r="F41" s="161" t="s">
        <v>79</v>
      </c>
      <c r="G41" s="80"/>
      <c r="H41" s="80"/>
      <c r="I41" s="80"/>
      <c r="J41" s="88">
        <f>IF(EXACT(A41,'Cons Subsidies Accrual-Rounded'!$B$65)=TRUE,IF(ISERROR('Cons Subsidies Accrual-Rounded'!$F65/'Cons Subsidies Accrual-Rounded'!$D65),"NO VAR",'Cons Subsidies Accrual-Rounded'!$F65/'Cons Subsidies Accrual-Rounded'!$D65))</f>
        <v>-0.77549548646223332</v>
      </c>
      <c r="K41" s="94" t="str">
        <f t="shared" si="1"/>
        <v>OK</v>
      </c>
      <c r="L41" s="80"/>
      <c r="M41" s="80"/>
      <c r="N41" s="80"/>
      <c r="O41" s="80"/>
      <c r="P41" s="80"/>
      <c r="Q41" s="80"/>
      <c r="R41" s="80"/>
    </row>
    <row r="42" spans="1:18" ht="30" hidden="1" customHeight="1" x14ac:dyDescent="0.25">
      <c r="A42" s="84" t="str">
        <f>'Cons Subsidies Accrual-Rounded'!$B$66</f>
        <v>CDOT Subsidy for Metro-North Railroad</v>
      </c>
      <c r="B42" s="124">
        <f>'Cons Subsidies Accrual-Rounded'!$F66</f>
        <v>-0.53714181175845965</v>
      </c>
      <c r="C42" s="126"/>
      <c r="D42" s="102">
        <f>IF(ISERROR('Cons Subsidies Accrual-Rounded'!$F$66/'Cons Subsidies Accrual-Rounded'!$D$66),"HIDE ",IF('Cons Subsidies Accrual-Rounded'!$F$66/'Cons Subsidies Accrual-Rounded'!$D$66=0,"HIDE ",IF('Cons Subsidies Accrual-Rounded'!$F$66/'Cons Subsidies Accrual-Rounded'!$D$66&gt;1,"&gt; 100%",IF('Cons Subsidies Accrual-Rounded'!$F$66/'Cons Subsidies Accrual-Rounded'!$D$66&lt;-1,"&gt; (100%)",'Cons Subsidies Accrual-Rounded'!$F$66/'Cons Subsidies Accrual-Rounded'!$D$66))))</f>
        <v>-1.7622376315996117E-2</v>
      </c>
      <c r="E42" s="103"/>
      <c r="F42" s="92"/>
      <c r="G42" s="80"/>
      <c r="H42" s="80"/>
      <c r="I42" s="80"/>
      <c r="J42" s="88">
        <f>IF(EXACT(A42,'Cons Subsidies Accrual-Rounded'!$B$66)=TRUE,IF(ISERROR('Cons Subsidies Accrual-Rounded'!$F66/'Cons Subsidies Accrual-Rounded'!$D66),"NO VAR",'Cons Subsidies Accrual-Rounded'!$F66/'Cons Subsidies Accrual-Rounded'!$D66))</f>
        <v>-1.7622376315996117E-2</v>
      </c>
      <c r="K42" s="94" t="str">
        <f t="shared" si="1"/>
        <v>OK</v>
      </c>
      <c r="L42" s="80"/>
      <c r="M42" s="80"/>
      <c r="N42" s="80"/>
      <c r="O42" s="80"/>
      <c r="P42" s="80"/>
      <c r="Q42" s="80"/>
      <c r="R42" s="80"/>
    </row>
    <row r="43" spans="1:18" ht="30" customHeight="1" x14ac:dyDescent="0.25">
      <c r="A43" s="84" t="str">
        <f>'Cons Subsidies Accrual-Rounded'!$B$72</f>
        <v>B&amp;T Operating Surplus Transfer</v>
      </c>
      <c r="B43" s="124">
        <f>'Cons Subsidies Accrual-Rounded'!$F72</f>
        <v>67.393772495000007</v>
      </c>
      <c r="C43" s="126"/>
      <c r="D43" s="102" t="str">
        <f>IF(ISERROR('Cons Subsidies Accrual-Rounded'!$F$72/'Cons Subsidies Accrual-Rounded'!$D$72),"HIDE ",IF('Cons Subsidies Accrual-Rounded'!$F$72/'Cons Subsidies Accrual-Rounded'!$D$72=0,"HIDE ",IF('Cons Subsidies Accrual-Rounded'!$F$72/'Cons Subsidies Accrual-Rounded'!$D$72&gt;1,"&gt; 100%",IF('Cons Subsidies Accrual-Rounded'!$F$72/'Cons Subsidies Accrual-Rounded'!$D$72&lt;-1,"&gt; (100%)",'Cons Subsidies Accrual-Rounded'!$F$72/'Cons Subsidies Accrual-Rounded'!$D$72))))</f>
        <v>&gt; (100%)</v>
      </c>
      <c r="E43" s="103"/>
      <c r="F43" s="161" t="s">
        <v>80</v>
      </c>
      <c r="G43" s="80"/>
      <c r="H43" s="80"/>
      <c r="I43" s="80"/>
      <c r="J43" s="88">
        <f>IF(EXACT(A43,'Cons Subsidies Accrual-Rounded'!$B$72)=TRUE,IF(ISERROR('Cons Subsidies Accrual-Rounded'!$F72/'Cons Subsidies Accrual-Rounded'!$D72),"NO VAR",'Cons Subsidies Accrual-Rounded'!$F72/'Cons Subsidies Accrual-Rounded'!$D72))</f>
        <v>-4.7750083164294495</v>
      </c>
      <c r="K43" s="94" t="str">
        <f t="shared" si="1"/>
        <v>OK</v>
      </c>
      <c r="L43" s="80"/>
      <c r="M43" s="80"/>
      <c r="N43" s="80"/>
      <c r="O43" s="80"/>
      <c r="P43" s="80"/>
      <c r="Q43" s="80"/>
      <c r="R43" s="80"/>
    </row>
    <row r="44" spans="1:18" ht="4.5" customHeight="1" thickBot="1" x14ac:dyDescent="0.3">
      <c r="A44" s="96"/>
      <c r="B44" s="154"/>
      <c r="C44" s="155"/>
      <c r="D44" s="105"/>
      <c r="E44" s="104"/>
      <c r="F44" s="98"/>
      <c r="G44" s="80"/>
      <c r="H44" s="80"/>
      <c r="I44" s="80"/>
      <c r="J44" s="80"/>
      <c r="K44" s="81"/>
      <c r="L44" s="80"/>
      <c r="M44" s="80"/>
      <c r="N44" s="80"/>
      <c r="O44" s="80"/>
      <c r="P44" s="80"/>
      <c r="Q44" s="80"/>
      <c r="R44" s="80"/>
    </row>
    <row r="45" spans="1:18" ht="67.5" customHeight="1" x14ac:dyDescent="0.25">
      <c r="A45" s="162"/>
      <c r="B45" s="121"/>
      <c r="C45" s="121"/>
      <c r="D45" s="162"/>
      <c r="E45" s="162"/>
      <c r="F45" s="163"/>
      <c r="G45" s="80"/>
      <c r="H45" s="80"/>
      <c r="I45" s="80"/>
      <c r="J45" s="80"/>
      <c r="K45" s="81"/>
      <c r="L45" s="80"/>
      <c r="M45" s="80"/>
      <c r="N45" s="80"/>
      <c r="O45" s="80"/>
      <c r="P45" s="80"/>
      <c r="Q45" s="80"/>
      <c r="R45" s="80"/>
    </row>
    <row r="46" spans="1:18" ht="30" customHeight="1" x14ac:dyDescent="0.35">
      <c r="A46" s="168" t="str">
        <f>"Year-to-Date "&amp;'Cons Subsidies Accrual-Rounded'!A$4</f>
        <v>Year-to-Date Jul 2020</v>
      </c>
      <c r="B46" s="168"/>
      <c r="C46" s="168"/>
      <c r="D46" s="168"/>
      <c r="E46" s="168"/>
      <c r="F46" s="168"/>
    </row>
    <row r="47" spans="1:18" ht="12" customHeight="1" thickBot="1" x14ac:dyDescent="0.3"/>
    <row r="48" spans="1:18" ht="16.5" customHeight="1" x14ac:dyDescent="0.25">
      <c r="A48" s="192" t="str">
        <f t="shared" ref="A48:F48" si="2">A9</f>
        <v>Accrued Subsidies</v>
      </c>
      <c r="B48" s="181" t="str">
        <f t="shared" si="2"/>
        <v xml:space="preserve">Variance
$ </v>
      </c>
      <c r="C48" s="182">
        <f t="shared" si="2"/>
        <v>0</v>
      </c>
      <c r="D48" s="185" t="str">
        <f t="shared" si="2"/>
        <v>Variance
%</v>
      </c>
      <c r="E48" s="186">
        <f t="shared" si="2"/>
        <v>0</v>
      </c>
      <c r="F48" s="189" t="str">
        <f t="shared" si="2"/>
        <v>Explanations</v>
      </c>
      <c r="J48" s="85" t="s">
        <v>65</v>
      </c>
      <c r="K48" s="89" t="s">
        <v>65</v>
      </c>
    </row>
    <row r="49" spans="1:11" ht="16.5" customHeight="1" x14ac:dyDescent="0.25">
      <c r="A49" s="193"/>
      <c r="B49" s="183"/>
      <c r="C49" s="184"/>
      <c r="D49" s="187"/>
      <c r="E49" s="188"/>
      <c r="F49" s="190"/>
      <c r="J49" s="86" t="s">
        <v>55</v>
      </c>
      <c r="K49" s="90" t="s">
        <v>55</v>
      </c>
    </row>
    <row r="50" spans="1:11" ht="15.75" customHeight="1" x14ac:dyDescent="0.25">
      <c r="A50" s="82"/>
      <c r="B50" s="175"/>
      <c r="C50" s="176"/>
      <c r="D50" s="177"/>
      <c r="E50" s="178"/>
      <c r="F50" s="83"/>
      <c r="J50" s="87"/>
      <c r="K50" s="93"/>
    </row>
    <row r="51" spans="1:11" s="80" customFormat="1" ht="30" hidden="1" customHeight="1" x14ac:dyDescent="0.25">
      <c r="A51" s="84" t="str">
        <f>'Cons Subsidies Accrual-Rounded'!$B$13</f>
        <v>Metropolitan Mass Transportation Operating Assistance (MMTOA)</v>
      </c>
      <c r="B51" s="123">
        <f>'Cons Subsidies Accrual-Rounded'!$J$13</f>
        <v>0</v>
      </c>
      <c r="C51" s="125"/>
      <c r="D51" s="102" t="str">
        <f>IF(ISERROR('Cons Subsidies Accrual-Rounded'!$J$13/'Cons Subsidies Accrual-Rounded'!$H$13),"HIDE ",IF('Cons Subsidies Accrual-Rounded'!$J$13/'Cons Subsidies Accrual-Rounded'!$H$13=0,"HIDE ",IF('Cons Subsidies Accrual-Rounded'!$J$13/'Cons Subsidies Accrual-Rounded'!$H$13&gt;1,"&gt; 100%",IF('Cons Subsidies Accrual-Rounded'!$J$13/'Cons Subsidies Accrual-Rounded'!$H$13&lt;-1,"&gt; (100%)",'Cons Subsidies Accrual-Rounded'!$J$13/'Cons Subsidies Accrual-Rounded'!$H$13))))</f>
        <v xml:space="preserve">HIDE </v>
      </c>
      <c r="E51" s="103"/>
      <c r="F51" s="91"/>
      <c r="J51" s="88">
        <f>IF(EXACT(A51,'Cons Subsidies Accrual-Rounded'!$B$13)=TRUE,IF(ISERROR('Cons Subsidies Accrual-Rounded'!$J$13/'Cons Subsidies Accrual-Rounded'!$H$13),"NO VAR",'Cons Subsidies Accrual-Rounded'!$J$13/'Cons Subsidies Accrual-Rounded'!$H$13))</f>
        <v>0</v>
      </c>
      <c r="K51" s="94" t="str">
        <f t="shared" ref="K51:K55" si="3">IF(J51="NO VAR","NO VAR",(IF(J51=FALSE,"INCORRECT LINE BEING PICKED UP","OK")))</f>
        <v>OK</v>
      </c>
    </row>
    <row r="52" spans="1:11" s="80" customFormat="1" ht="30" customHeight="1" x14ac:dyDescent="0.25">
      <c r="A52" s="84" t="str">
        <f>'Cons Subsidies Accrual-Rounded'!$B$14</f>
        <v>Petroleum Business Tax (PBT)</v>
      </c>
      <c r="B52" s="123">
        <f>'Cons Subsidies Accrual-Rounded'!$J$14</f>
        <v>50.299103452933821</v>
      </c>
      <c r="C52" s="125"/>
      <c r="D52" s="102">
        <f>IF(ISERROR('Cons Subsidies Accrual-Rounded'!$J$14/'Cons Subsidies Accrual-Rounded'!$H$14),"HIDE ",IF('Cons Subsidies Accrual-Rounded'!$J$14/'Cons Subsidies Accrual-Rounded'!$H$14=0,"HIDE ",IF('Cons Subsidies Accrual-Rounded'!$J$14/'Cons Subsidies Accrual-Rounded'!$H$14&gt;1,"&gt; 100%",IF('Cons Subsidies Accrual-Rounded'!$J$14/'Cons Subsidies Accrual-Rounded'!$H$14&lt;-1,"&gt; (100%)",'Cons Subsidies Accrual-Rounded'!$J$14/'Cons Subsidies Accrual-Rounded'!$H$14))))</f>
        <v>0.19479800336452133</v>
      </c>
      <c r="E52" s="103"/>
      <c r="F52" s="91" t="s">
        <v>74</v>
      </c>
      <c r="J52" s="88">
        <f>IF(EXACT(A52,'Cons Subsidies Accrual-Rounded'!$B$14)=TRUE,IF(ISERROR('Cons Subsidies Accrual-Rounded'!$J$14/'Cons Subsidies Accrual-Rounded'!$H$14),"NO VAR",'Cons Subsidies Accrual-Rounded'!$J$14/'Cons Subsidies Accrual-Rounded'!$H$14))</f>
        <v>0.19479800336452133</v>
      </c>
      <c r="K52" s="94" t="str">
        <f t="shared" si="3"/>
        <v>OK</v>
      </c>
    </row>
    <row r="53" spans="1:11" s="80" customFormat="1" ht="30" customHeight="1" x14ac:dyDescent="0.25">
      <c r="A53" s="84" t="str">
        <f>'Cons Subsidies Accrual-Rounded'!$B$15</f>
        <v>MRT(b)-1 (Gross)</v>
      </c>
      <c r="B53" s="123">
        <f>'Cons Subsidies Accrual-Rounded'!$J$15</f>
        <v>19.619103244024103</v>
      </c>
      <c r="C53" s="125"/>
      <c r="D53" s="102">
        <f>IF(ISERROR('Cons Subsidies Accrual-Rounded'!$J$15/'Cons Subsidies Accrual-Rounded'!$H$15),"HIDE ",IF('Cons Subsidies Accrual-Rounded'!$J$15/'Cons Subsidies Accrual-Rounded'!$H$15=0,"HIDE ",IF('Cons Subsidies Accrual-Rounded'!$J$15/'Cons Subsidies Accrual-Rounded'!$H$15&gt;1,"&gt; 100%",IF('Cons Subsidies Accrual-Rounded'!$J$15/'Cons Subsidies Accrual-Rounded'!$H$15&lt;-1,"&gt; (100%)",'Cons Subsidies Accrual-Rounded'!$J$15/'Cons Subsidies Accrual-Rounded'!$H$15))))</f>
        <v>0.1308752024103168</v>
      </c>
      <c r="E53" s="103"/>
      <c r="F53" s="91" t="s">
        <v>74</v>
      </c>
      <c r="J53" s="88">
        <f>IF(EXACT(A53,'Cons Subsidies Accrual-Rounded'!$B$15)=TRUE,IF(ISERROR('Cons Subsidies Accrual-Rounded'!$J$15/'Cons Subsidies Accrual-Rounded'!$H$15),"NO VAR",'Cons Subsidies Accrual-Rounded'!$J$15/'Cons Subsidies Accrual-Rounded'!$H$15))</f>
        <v>0.1308752024103168</v>
      </c>
      <c r="K53" s="94" t="str">
        <f t="shared" si="3"/>
        <v>OK</v>
      </c>
    </row>
    <row r="54" spans="1:11" s="80" customFormat="1" ht="30" customHeight="1" x14ac:dyDescent="0.25">
      <c r="A54" s="84" t="str">
        <f>'Cons Subsidies Accrual-Rounded'!$B$16</f>
        <v>MRT(b)-2 (Gross)</v>
      </c>
      <c r="B54" s="123">
        <f>'Cons Subsidies Accrual-Rounded'!$J$16</f>
        <v>12.777658516736807</v>
      </c>
      <c r="C54" s="125"/>
      <c r="D54" s="102">
        <f>IF(ISERROR('Cons Subsidies Accrual-Rounded'!$J$16/'Cons Subsidies Accrual-Rounded'!$H$16),"HIDE ",IF('Cons Subsidies Accrual-Rounded'!$J$16/'Cons Subsidies Accrual-Rounded'!$H$16=0,"HIDE ",IF('Cons Subsidies Accrual-Rounded'!$J$16/'Cons Subsidies Accrual-Rounded'!$H$16&gt;1,"&gt; 100%",IF('Cons Subsidies Accrual-Rounded'!$J$16/'Cons Subsidies Accrual-Rounded'!$H$16&lt;-1,"&gt; (100%)",'Cons Subsidies Accrual-Rounded'!$J$16/'Cons Subsidies Accrual-Rounded'!$H$16))))</f>
        <v>0.18355538811253386</v>
      </c>
      <c r="E54" s="103"/>
      <c r="F54" s="91" t="s">
        <v>74</v>
      </c>
      <c r="J54" s="88">
        <f>IF(EXACT(A54,'Cons Subsidies Accrual-Rounded'!$B$16)=TRUE,IF(ISERROR('Cons Subsidies Accrual-Rounded'!$J$16/'Cons Subsidies Accrual-Rounded'!$H$16),"NO VAR",'Cons Subsidies Accrual-Rounded'!$J$16/'Cons Subsidies Accrual-Rounded'!$H$16))</f>
        <v>0.18355538811253386</v>
      </c>
      <c r="K54" s="94" t="str">
        <f t="shared" si="3"/>
        <v>OK</v>
      </c>
    </row>
    <row r="55" spans="1:11" s="80" customFormat="1" ht="30" hidden="1" customHeight="1" x14ac:dyDescent="0.25">
      <c r="A55" s="84" t="str">
        <f>'Cons Subsidies Accrual-Rounded'!$B$17</f>
        <v>Other MRT(b) Adjustments</v>
      </c>
      <c r="B55" s="123">
        <f>'Cons Subsidies Accrual-Rounded'!$J$17</f>
        <v>0</v>
      </c>
      <c r="C55" s="125"/>
      <c r="D55" s="102" t="str">
        <f>IF(ISERROR('Cons Subsidies Accrual-Rounded'!$J$17/'Cons Subsidies Accrual-Rounded'!$H$17),"HIDE ",IF('Cons Subsidies Accrual-Rounded'!$J$17/'Cons Subsidies Accrual-Rounded'!$H$17=0,"HIDE ",IF('Cons Subsidies Accrual-Rounded'!$J$17/'Cons Subsidies Accrual-Rounded'!$H$17&gt;1,"&gt; 100%",IF('Cons Subsidies Accrual-Rounded'!$J$17/'Cons Subsidies Accrual-Rounded'!$H$17&lt;-1,"&gt; (100%)",'Cons Subsidies Accrual-Rounded'!$J$17/'Cons Subsidies Accrual-Rounded'!$H$17))))</f>
        <v xml:space="preserve">HIDE </v>
      </c>
      <c r="E55" s="103"/>
      <c r="F55" s="91"/>
      <c r="J55" s="88" t="str">
        <f>IF(EXACT(A55,'Cons Subsidies Accrual-Rounded'!$B$17)=TRUE,IF(ISERROR('Cons Subsidies Accrual-Rounded'!$J$17/'Cons Subsidies Accrual-Rounded'!$H$17),"NO VAR",'Cons Subsidies Accrual-Rounded'!$J$17/'Cons Subsidies Accrual-Rounded'!$H$17))</f>
        <v>NO VAR</v>
      </c>
      <c r="K55" s="94" t="str">
        <f t="shared" si="3"/>
        <v>NO VAR</v>
      </c>
    </row>
    <row r="56" spans="1:11" s="80" customFormat="1" ht="30" customHeight="1" x14ac:dyDescent="0.25">
      <c r="A56" s="84" t="str">
        <f>'Cons Subsidies Accrual-Rounded'!$B$18</f>
        <v>Urban Tax</v>
      </c>
      <c r="B56" s="123">
        <f>'Cons Subsidies Accrual-Rounded'!$J$18</f>
        <v>8.3544555449999791</v>
      </c>
      <c r="C56" s="125"/>
      <c r="D56" s="102">
        <f>IF(ISERROR('Cons Subsidies Accrual-Rounded'!$J$18/'Cons Subsidies Accrual-Rounded'!$H$18),"HIDE ",IF('Cons Subsidies Accrual-Rounded'!$J$18/'Cons Subsidies Accrual-Rounded'!$H$18=0,"HIDE ",IF('Cons Subsidies Accrual-Rounded'!$J$18/'Cons Subsidies Accrual-Rounded'!$H$18&gt;1,"&gt; 100%",IF('Cons Subsidies Accrual-Rounded'!$J$18/'Cons Subsidies Accrual-Rounded'!$H$18&lt;-1,"&gt; (100%)",'Cons Subsidies Accrual-Rounded'!$J$18/'Cons Subsidies Accrual-Rounded'!$H$18))))</f>
        <v>3.9032356412547896E-2</v>
      </c>
      <c r="E56" s="103"/>
      <c r="F56" s="91" t="s">
        <v>74</v>
      </c>
      <c r="J56" s="88">
        <f>IF(EXACT(A56,'Cons Subsidies Accrual-Rounded'!$B$18)=TRUE,IF(ISERROR('Cons Subsidies Accrual-Rounded'!$J$18/'Cons Subsidies Accrual-Rounded'!$H$18),"NO VAR",'Cons Subsidies Accrual-Rounded'!$J$18/'Cons Subsidies Accrual-Rounded'!$H$18))</f>
        <v>3.9032356412547896E-2</v>
      </c>
      <c r="K56" s="94" t="str">
        <f>IF(J56="NO VAR","NO VAR",(IF(J56=FALSE,"INCORRECT LINE BEING PICKED UP","OK")))</f>
        <v>OK</v>
      </c>
    </row>
    <row r="57" spans="1:11" s="80" customFormat="1" ht="30" customHeight="1" x14ac:dyDescent="0.25">
      <c r="A57" s="84" t="str">
        <f>'Cons Subsidies Accrual-Rounded'!$B$23</f>
        <v>Payroll Mobility Tax (PMT)</v>
      </c>
      <c r="B57" s="123">
        <f>'Cons Subsidies Accrual-Rounded'!$J$23</f>
        <v>97.119296724222181</v>
      </c>
      <c r="C57" s="125"/>
      <c r="D57" s="102">
        <f>IF(ISERROR('Cons Subsidies Accrual-Rounded'!$J$23/'Cons Subsidies Accrual-Rounded'!$H$23),"HIDE ",IF('Cons Subsidies Accrual-Rounded'!$J$23/'Cons Subsidies Accrual-Rounded'!$H$23=0,"HIDE ",IF('Cons Subsidies Accrual-Rounded'!$J$23/'Cons Subsidies Accrual-Rounded'!$H$23&gt;1,"&gt; 100%",IF('Cons Subsidies Accrual-Rounded'!$J$23/'Cons Subsidies Accrual-Rounded'!$H$23&lt;-1,"&gt; (100%)",'Cons Subsidies Accrual-Rounded'!$J$23/'Cons Subsidies Accrual-Rounded'!$H$23))))</f>
        <v>0.13040932248704981</v>
      </c>
      <c r="E57" s="103"/>
      <c r="F57" s="91" t="s">
        <v>74</v>
      </c>
      <c r="J57" s="88">
        <f>IF(EXACT(A57,'Cons Subsidies Accrual-Rounded'!$B$23)=TRUE,IF(ISERROR('Cons Subsidies Accrual-Rounded'!$J$23/'Cons Subsidies Accrual-Rounded'!$H$23),"NO VAR",'Cons Subsidies Accrual-Rounded'!$J$23/'Cons Subsidies Accrual-Rounded'!$H$23))</f>
        <v>0.13040932248704981</v>
      </c>
      <c r="K57" s="94" t="str">
        <f t="shared" ref="K57:K82" si="4">IF(J57="NO VAR","NO VAR",(IF(J57=FALSE,"INCORRECT LINE BEING PICKED UP","OK")))</f>
        <v>OK</v>
      </c>
    </row>
    <row r="58" spans="1:11" s="80" customFormat="1" ht="30" customHeight="1" x14ac:dyDescent="0.25">
      <c r="A58" s="84" t="str">
        <f>'Cons Subsidies Accrual-Rounded'!$B$24</f>
        <v>Payroll Mobility Tax Replacement Funds</v>
      </c>
      <c r="B58" s="123">
        <f>'Cons Subsidies Accrual-Rounded'!$J$24</f>
        <v>-39.08</v>
      </c>
      <c r="C58" s="125"/>
      <c r="D58" s="102">
        <f>IF(ISERROR('Cons Subsidies Accrual-Rounded'!$J$24/'Cons Subsidies Accrual-Rounded'!$H$24),"HIDE ",IF('Cons Subsidies Accrual-Rounded'!$J$24/'Cons Subsidies Accrual-Rounded'!$H$24=0,"HIDE ",IF('Cons Subsidies Accrual-Rounded'!$J$24/'Cons Subsidies Accrual-Rounded'!$H$24&gt;1,"&gt; 100%",IF('Cons Subsidies Accrual-Rounded'!$J$24/'Cons Subsidies Accrual-Rounded'!$H$24&lt;-1,"&gt; (100%)",'Cons Subsidies Accrual-Rounded'!$J$24/'Cons Subsidies Accrual-Rounded'!$H$24))))</f>
        <v>-1</v>
      </c>
      <c r="E58" s="103"/>
      <c r="F58" s="91" t="s">
        <v>74</v>
      </c>
      <c r="J58" s="88">
        <f>IF(EXACT(A58,'Cons Subsidies Accrual-Rounded'!$B$24)=TRUE,IF(ISERROR('Cons Subsidies Accrual-Rounded'!$J$24/'Cons Subsidies Accrual-Rounded'!$H$24),"NO VAR",'Cons Subsidies Accrual-Rounded'!$J$24/'Cons Subsidies Accrual-Rounded'!$H$24))</f>
        <v>-1</v>
      </c>
      <c r="K58" s="94" t="str">
        <f t="shared" si="4"/>
        <v>OK</v>
      </c>
    </row>
    <row r="59" spans="1:11" s="80" customFormat="1" ht="30" customHeight="1" x14ac:dyDescent="0.25">
      <c r="A59" s="84" t="str">
        <f>'Cons Subsidies Accrual-Rounded'!$B$25</f>
        <v>MTA Aid</v>
      </c>
      <c r="B59" s="123">
        <f>'Cons Subsidies Accrual-Rounded'!$J$25</f>
        <v>-53.893672741899351</v>
      </c>
      <c r="C59" s="125"/>
      <c r="D59" s="102">
        <f>IF(ISERROR('Cons Subsidies Accrual-Rounded'!$J$25/'Cons Subsidies Accrual-Rounded'!$H$25),"HIDE ",IF('Cons Subsidies Accrual-Rounded'!$J$25/'Cons Subsidies Accrual-Rounded'!$H$25=0,"HIDE ",IF('Cons Subsidies Accrual-Rounded'!$J$25/'Cons Subsidies Accrual-Rounded'!$H$25&gt;1,"&gt; 100%",IF('Cons Subsidies Accrual-Rounded'!$J$25/'Cons Subsidies Accrual-Rounded'!$H$25&lt;-1,"&gt; (100%)",'Cons Subsidies Accrual-Rounded'!$J$25/'Cons Subsidies Accrual-Rounded'!$H$25))))</f>
        <v>-0.36139242277261613</v>
      </c>
      <c r="E59" s="103"/>
      <c r="F59" s="91" t="s">
        <v>74</v>
      </c>
      <c r="J59" s="88">
        <f>IF(EXACT(A59,'Cons Subsidies Accrual-Rounded'!$B$25)=TRUE,IF(ISERROR('Cons Subsidies Accrual-Rounded'!$J$25/'Cons Subsidies Accrual-Rounded'!$H$25),"NO VAR",'Cons Subsidies Accrual-Rounded'!$J$25/'Cons Subsidies Accrual-Rounded'!$H$25))</f>
        <v>-0.36139242277261613</v>
      </c>
      <c r="K59" s="94" t="str">
        <f t="shared" si="4"/>
        <v>OK</v>
      </c>
    </row>
    <row r="60" spans="1:11" s="80" customFormat="1" ht="30" customHeight="1" x14ac:dyDescent="0.25">
      <c r="A60" s="84" t="str">
        <f>'Cons Subsidies Accrual-Rounded'!$B$31</f>
        <v>Subway Action Plan Account</v>
      </c>
      <c r="B60" s="124">
        <f>'Cons Subsidies Accrual-Rounded'!$J$31</f>
        <v>-1.7599669149999784</v>
      </c>
      <c r="C60" s="125"/>
      <c r="D60" s="102">
        <f>IF(ISERROR('Cons Subsidies Accrual-Rounded'!$J$31/'Cons Subsidies Accrual-Rounded'!$H$31),"HIDE ",IF('Cons Subsidies Accrual-Rounded'!$J$31/'Cons Subsidies Accrual-Rounded'!$H$31=0,"HIDE ",IF('Cons Subsidies Accrual-Rounded'!$J$31/'Cons Subsidies Accrual-Rounded'!$H$31&gt;1,"&gt; 100%",IF('Cons Subsidies Accrual-Rounded'!$J$31/'Cons Subsidies Accrual-Rounded'!$H$31&lt;-1,"&gt; (100%)",'Cons Subsidies Accrual-Rounded'!$J$31/'Cons Subsidies Accrual-Rounded'!$H$31))))</f>
        <v>-1.0526688943057357E-2</v>
      </c>
      <c r="E60" s="103"/>
      <c r="F60" s="91" t="s">
        <v>74</v>
      </c>
      <c r="J60" s="88">
        <f>IF(EXACT(A60,'Cons Subsidies Accrual-Rounded'!$B$31)=TRUE,IF(ISERROR('Cons Subsidies Accrual-Rounded'!$J$31/'Cons Subsidies Accrual-Rounded'!$H$31),"NO VAR",'Cons Subsidies Accrual-Rounded'!$J$31/'Cons Subsidies Accrual-Rounded'!$H$31))</f>
        <v>-1.0526688943057357E-2</v>
      </c>
      <c r="K60" s="94" t="str">
        <f t="shared" si="4"/>
        <v>OK</v>
      </c>
    </row>
    <row r="61" spans="1:11" s="80" customFormat="1" ht="30" hidden="1" customHeight="1" x14ac:dyDescent="0.25">
      <c r="A61" s="84" t="str">
        <f>'Cons Subsidies Accrual-Rounded'!$B$32</f>
        <v>Outerborough Transportation Account</v>
      </c>
      <c r="B61" s="124">
        <f>'Cons Subsidies Accrual-Rounded'!$J$32</f>
        <v>0</v>
      </c>
      <c r="C61" s="125"/>
      <c r="D61" s="102" t="str">
        <f>IF(ISERROR('Cons Subsidies Accrual-Rounded'!$J$32/'Cons Subsidies Accrual-Rounded'!$H$32),"HIDE ",IF('Cons Subsidies Accrual-Rounded'!$J$32/'Cons Subsidies Accrual-Rounded'!$H$32=0,"HIDE ",IF('Cons Subsidies Accrual-Rounded'!$J$32/'Cons Subsidies Accrual-Rounded'!$H$32&gt;1,"&gt; 100%",IF('Cons Subsidies Accrual-Rounded'!$J$32/'Cons Subsidies Accrual-Rounded'!$H$32&lt;-1,"&gt; (100%)",'Cons Subsidies Accrual-Rounded'!$J$32/'Cons Subsidies Accrual-Rounded'!$H$32))))</f>
        <v xml:space="preserve">HIDE </v>
      </c>
      <c r="E61" s="103"/>
      <c r="F61" s="91"/>
      <c r="J61" s="88" t="str">
        <f>IF(EXACT(A61,'Cons Subsidies Accrual-Rounded'!$B$32)=TRUE,IF(ISERROR('Cons Subsidies Accrual-Rounded'!$J$32/'Cons Subsidies Accrual-Rounded'!$H$32),"NO VAR",'Cons Subsidies Accrual-Rounded'!$J$32/'Cons Subsidies Accrual-Rounded'!$H$32))</f>
        <v>NO VAR</v>
      </c>
      <c r="K61" s="94" t="str">
        <f t="shared" si="4"/>
        <v>NO VAR</v>
      </c>
    </row>
    <row r="62" spans="1:11" s="80" customFormat="1" ht="30" hidden="1" customHeight="1" x14ac:dyDescent="0.25">
      <c r="A62" s="84" t="str">
        <f>'Cons Subsidies Accrual-Rounded'!$B$33</f>
        <v>Less: Assumed Capital or Member Project</v>
      </c>
      <c r="B62" s="124">
        <f>'Cons Subsidies Accrual-Rounded'!$J$33</f>
        <v>0</v>
      </c>
      <c r="C62" s="125"/>
      <c r="D62" s="102" t="str">
        <f>IF(ISERROR('Cons Subsidies Accrual-Rounded'!$J$33/'Cons Subsidies Accrual-Rounded'!$H$33),"HIDE ",IF('Cons Subsidies Accrual-Rounded'!$J$33/'Cons Subsidies Accrual-Rounded'!$H$33=0,"HIDE ",IF('Cons Subsidies Accrual-Rounded'!$J$33/'Cons Subsidies Accrual-Rounded'!$H$33&gt;1,"&gt; 100%",IF('Cons Subsidies Accrual-Rounded'!$J$33/'Cons Subsidies Accrual-Rounded'!$H$33&lt;-1,"&gt; (100%)",'Cons Subsidies Accrual-Rounded'!$J$33/'Cons Subsidies Accrual-Rounded'!$H$33))))</f>
        <v xml:space="preserve">HIDE </v>
      </c>
      <c r="E62" s="103"/>
      <c r="F62" s="91"/>
      <c r="J62" s="88" t="str">
        <f>IF(EXACT(A62,'Cons Subsidies Accrual-Rounded'!$B$33)=TRUE,IF(ISERROR('Cons Subsidies Accrual-Rounded'!$J$33/'Cons Subsidies Accrual-Rounded'!$H$33),"NO VAR",'Cons Subsidies Accrual-Rounded'!$J$33/'Cons Subsidies Accrual-Rounded'!$H$33))</f>
        <v>NO VAR</v>
      </c>
      <c r="K62" s="94" t="str">
        <f t="shared" si="4"/>
        <v>NO VAR</v>
      </c>
    </row>
    <row r="63" spans="1:11" s="80" customFormat="1" ht="30" hidden="1" customHeight="1" x14ac:dyDescent="0.25">
      <c r="A63" s="84" t="str">
        <f>'Cons Subsidies Accrual-Rounded'!$B$34</f>
        <v>General Transportation Account</v>
      </c>
      <c r="B63" s="124">
        <f>'Cons Subsidies Accrual-Rounded'!$J$34</f>
        <v>0</v>
      </c>
      <c r="C63" s="125"/>
      <c r="D63" s="102" t="str">
        <f>IF(ISERROR('Cons Subsidies Accrual-Rounded'!$J$34/'Cons Subsidies Accrual-Rounded'!$H$34),"HIDE ",IF('Cons Subsidies Accrual-Rounded'!$J$34/'Cons Subsidies Accrual-Rounded'!$H$34=0,"HIDE ",IF('Cons Subsidies Accrual-Rounded'!$J$34/'Cons Subsidies Accrual-Rounded'!$H$34&gt;1,"&gt; 100%",IF('Cons Subsidies Accrual-Rounded'!$J$34/'Cons Subsidies Accrual-Rounded'!$H$34&lt;-1,"&gt; (100%)",'Cons Subsidies Accrual-Rounded'!$J$34/'Cons Subsidies Accrual-Rounded'!$H$34))))</f>
        <v xml:space="preserve">HIDE </v>
      </c>
      <c r="E63" s="103"/>
      <c r="F63" s="91"/>
      <c r="J63" s="88" t="str">
        <f>IF(EXACT(A63,'Cons Subsidies Accrual-Rounded'!$B$34)=TRUE,IF(ISERROR('Cons Subsidies Accrual-Rounded'!$J$34/'Cons Subsidies Accrual-Rounded'!$H$34),"NO VAR",'Cons Subsidies Accrual-Rounded'!$J$34/'Cons Subsidies Accrual-Rounded'!$H$34))</f>
        <v>NO VAR</v>
      </c>
      <c r="K63" s="94" t="str">
        <f t="shared" si="4"/>
        <v>NO VAR</v>
      </c>
    </row>
    <row r="64" spans="1:11" s="80" customFormat="1" ht="30" hidden="1" customHeight="1" x14ac:dyDescent="0.25">
      <c r="A64" s="84" t="str">
        <f>'Cons Subsidies Accrual-Rounded'!$B$35</f>
        <v>Less: Transfer to Committed to Capital</v>
      </c>
      <c r="B64" s="124">
        <f>'Cons Subsidies Accrual-Rounded'!$J$35</f>
        <v>0</v>
      </c>
      <c r="C64" s="125"/>
      <c r="D64" s="102" t="str">
        <f>IF(ISERROR('Cons Subsidies Accrual-Rounded'!$J$35/'Cons Subsidies Accrual-Rounded'!$H$35),"HIDE ",IF('Cons Subsidies Accrual-Rounded'!$J$35/'Cons Subsidies Accrual-Rounded'!$H$35=0,"HIDE ",IF('Cons Subsidies Accrual-Rounded'!$J$35/'Cons Subsidies Accrual-Rounded'!$H$35&gt;1,"&gt; 100%",IF('Cons Subsidies Accrual-Rounded'!$J$35/'Cons Subsidies Accrual-Rounded'!$H$35&lt;-1,"&gt; (100%)",'Cons Subsidies Accrual-Rounded'!$J$35/'Cons Subsidies Accrual-Rounded'!$H$35))))</f>
        <v xml:space="preserve">HIDE </v>
      </c>
      <c r="E64" s="103"/>
      <c r="F64" s="91"/>
      <c r="J64" s="88" t="str">
        <f>IF(EXACT(A64,'Cons Subsidies Accrual-Rounded'!$B$35)=TRUE,IF(ISERROR('Cons Subsidies Accrual-Rounded'!$J$35/'Cons Subsidies Accrual-Rounded'!$H$35),"NO VAR",'Cons Subsidies Accrual-Rounded'!$J$35/'Cons Subsidies Accrual-Rounded'!$H$35))</f>
        <v>NO VAR</v>
      </c>
      <c r="K64" s="94" t="str">
        <f t="shared" si="4"/>
        <v>NO VAR</v>
      </c>
    </row>
    <row r="65" spans="1:18" s="80" customFormat="1" ht="30" hidden="1" customHeight="1" x14ac:dyDescent="0.25">
      <c r="A65" s="84" t="str">
        <f>'Cons Subsidies Accrual-Rounded'!$B$37</f>
        <v>Central Business District Tolling Program (CBDTP)</v>
      </c>
      <c r="B65" s="124">
        <f>'Cons Subsidies Accrual-Rounded'!$J$37</f>
        <v>0</v>
      </c>
      <c r="C65" s="125"/>
      <c r="D65" s="102" t="str">
        <f>IF(ISERROR('Cons Subsidies Accrual-Rounded'!$J$37/'Cons Subsidies Accrual-Rounded'!$H$37),"HIDE ",IF('Cons Subsidies Accrual-Rounded'!$J$37/'Cons Subsidies Accrual-Rounded'!$H$37=0,"HIDE ",IF('Cons Subsidies Accrual-Rounded'!$J$37/'Cons Subsidies Accrual-Rounded'!$H$37&gt;1,"&gt; 100%",IF('Cons Subsidies Accrual-Rounded'!$J$37/'Cons Subsidies Accrual-Rounded'!$H$37&lt;-1,"&gt; (100%)",'Cons Subsidies Accrual-Rounded'!$J$37/'Cons Subsidies Accrual-Rounded'!$H$37))))</f>
        <v xml:space="preserve">HIDE </v>
      </c>
      <c r="E65" s="103"/>
      <c r="F65" s="91"/>
      <c r="J65" s="88" t="str">
        <f>IF(EXACT(A65,'Cons Subsidies Accrual-Rounded'!$B$37)=TRUE,IF(ISERROR('Cons Subsidies Accrual-Rounded'!$J$37/'Cons Subsidies Accrual-Rounded'!$H$37),"NO VAR",'Cons Subsidies Accrual-Rounded'!$J$37/'Cons Subsidies Accrual-Rounded'!$H$37))</f>
        <v>NO VAR</v>
      </c>
      <c r="K65" s="94" t="str">
        <f t="shared" si="4"/>
        <v>NO VAR</v>
      </c>
    </row>
    <row r="66" spans="1:18" s="80" customFormat="1" ht="30" customHeight="1" x14ac:dyDescent="0.25">
      <c r="A66" s="84" t="str">
        <f>'Cons Subsidies Accrual-Rounded'!$B$38</f>
        <v>Real Property Transfer Tax Surcharge (Mansion)</v>
      </c>
      <c r="B66" s="124">
        <f>'Cons Subsidies Accrual-Rounded'!$J$38</f>
        <v>-16.581490488571433</v>
      </c>
      <c r="C66" s="125"/>
      <c r="D66" s="102">
        <f>IF(ISERROR('Cons Subsidies Accrual-Rounded'!$J$38/'Cons Subsidies Accrual-Rounded'!$H$38),"HIDE ",IF('Cons Subsidies Accrual-Rounded'!$J$38/'Cons Subsidies Accrual-Rounded'!$H$38=0,"HIDE ",IF('Cons Subsidies Accrual-Rounded'!$J$38/'Cons Subsidies Accrual-Rounded'!$H$38&gt;1,"&gt; 100%",IF('Cons Subsidies Accrual-Rounded'!$J$38/'Cons Subsidies Accrual-Rounded'!$H$38&lt;-1,"&gt; (100%)",'Cons Subsidies Accrual-Rounded'!$J$38/'Cons Subsidies Accrual-Rounded'!$H$38))))</f>
        <v>-0.1378119980465792</v>
      </c>
      <c r="E66" s="103"/>
      <c r="F66" s="91" t="s">
        <v>74</v>
      </c>
      <c r="J66" s="88">
        <f>IF(EXACT(A66,'Cons Subsidies Accrual-Rounded'!$B$38)=TRUE,IF(ISERROR('Cons Subsidies Accrual-Rounded'!$J$38/'Cons Subsidies Accrual-Rounded'!$H$38),"NO VAR",'Cons Subsidies Accrual-Rounded'!$J$38/'Cons Subsidies Accrual-Rounded'!$H$38))</f>
        <v>-0.1378119980465792</v>
      </c>
      <c r="K66" s="94" t="str">
        <f t="shared" si="4"/>
        <v>OK</v>
      </c>
    </row>
    <row r="67" spans="1:18" s="80" customFormat="1" ht="29.25" customHeight="1" x14ac:dyDescent="0.25">
      <c r="A67" s="84" t="str">
        <f>'Cons Subsidies Accrual-Rounded'!$B$39</f>
        <v>Internet Marketplace Tax</v>
      </c>
      <c r="B67" s="124">
        <f>'Cons Subsidies Accrual-Rounded'!$J$39</f>
        <v>-16.071586822777832</v>
      </c>
      <c r="C67" s="125"/>
      <c r="D67" s="102">
        <f>IF(ISERROR('Cons Subsidies Accrual-Rounded'!$J$39/'Cons Subsidies Accrual-Rounded'!$H$39),"HIDE ",IF('Cons Subsidies Accrual-Rounded'!$J$39/'Cons Subsidies Accrual-Rounded'!$H$39=0,"HIDE ",IF('Cons Subsidies Accrual-Rounded'!$J$39/'Cons Subsidies Accrual-Rounded'!$H$39&gt;1,"&gt; 100%",IF('Cons Subsidies Accrual-Rounded'!$J$39/'Cons Subsidies Accrual-Rounded'!$H$39&lt;-1,"&gt; (100%)",'Cons Subsidies Accrual-Rounded'!$J$39/'Cons Subsidies Accrual-Rounded'!$H$39))))</f>
        <v>-0.13946399162493195</v>
      </c>
      <c r="E67" s="103"/>
      <c r="F67" s="91" t="s">
        <v>74</v>
      </c>
      <c r="J67" s="88">
        <f>IF(EXACT(A67,'Cons Subsidies Accrual-Rounded'!$B$39)=TRUE,IF(ISERROR('Cons Subsidies Accrual-Rounded'!$J$39/'Cons Subsidies Accrual-Rounded'!$H$39),"NO VAR",'Cons Subsidies Accrual-Rounded'!$J$39/'Cons Subsidies Accrual-Rounded'!$H$39))</f>
        <v>-0.13946399162493195</v>
      </c>
      <c r="K67" s="94" t="str">
        <f t="shared" si="4"/>
        <v>OK</v>
      </c>
    </row>
    <row r="68" spans="1:18" s="80" customFormat="1" ht="30" hidden="1" customHeight="1" x14ac:dyDescent="0.25">
      <c r="A68" s="84" t="str">
        <f>'Cons Subsidies Accrual-Rounded'!$B$40</f>
        <v>Less: Transfer to CBDTP Capital Lockbox</v>
      </c>
      <c r="B68" s="124">
        <f>'Cons Subsidies Accrual-Rounded'!$J$40</f>
        <v>32.653077334206415</v>
      </c>
      <c r="C68" s="125"/>
      <c r="D68" s="102">
        <f>IF(ISERROR('Cons Subsidies Accrual-Rounded'!$J$39/'Cons Subsidies Accrual-Rounded'!$H$39),"HIDE ",IF('Cons Subsidies Accrual-Rounded'!$J$39/'Cons Subsidies Accrual-Rounded'!$H$39=0,"HIDE ",IF('Cons Subsidies Accrual-Rounded'!$J$39/'Cons Subsidies Accrual-Rounded'!$H$39&gt;1,"&gt; 100%",IF('Cons Subsidies Accrual-Rounded'!$J$39/'Cons Subsidies Accrual-Rounded'!$H$39&lt;-1,"&gt; (100%)",'Cons Subsidies Accrual-Rounded'!$J$39/'Cons Subsidies Accrual-Rounded'!$H$39))))</f>
        <v>-0.13946399162493195</v>
      </c>
      <c r="E68" s="103"/>
      <c r="F68" s="91"/>
      <c r="J68" s="88">
        <f>IF(EXACT(A68,'Cons Subsidies Accrual-Rounded'!$B$40)=TRUE,IF(ISERROR('Cons Subsidies Accrual-Rounded'!$J$40/'Cons Subsidies Accrual-Rounded'!$H$40),"NO VAR",'Cons Subsidies Accrual-Rounded'!$J$40/'Cons Subsidies Accrual-Rounded'!$H$40))</f>
        <v>-0.13862017676172964</v>
      </c>
      <c r="K68" s="94" t="str">
        <f t="shared" si="4"/>
        <v>OK</v>
      </c>
    </row>
    <row r="69" spans="1:18" s="80" customFormat="1" ht="30" hidden="1" customHeight="1" x14ac:dyDescent="0.25">
      <c r="A69" s="84" t="str">
        <f>'Cons Subsidies Accrual-Rounded'!$B$44</f>
        <v>State Operating Assistance</v>
      </c>
      <c r="B69" s="124">
        <f>'Cons Subsidies Accrual-Rounded'!$J$44</f>
        <v>0</v>
      </c>
      <c r="C69" s="126"/>
      <c r="D69" s="102">
        <f>IF(ISERROR('Cons Subsidies Accrual-Rounded'!$J$39/'Cons Subsidies Accrual-Rounded'!$H$39),"HIDE ",IF('Cons Subsidies Accrual-Rounded'!$J$39/'Cons Subsidies Accrual-Rounded'!$H$39=0,"HIDE ",IF('Cons Subsidies Accrual-Rounded'!$J$39/'Cons Subsidies Accrual-Rounded'!$H$39&gt;1,"&gt; 100%",IF('Cons Subsidies Accrual-Rounded'!$J$39/'Cons Subsidies Accrual-Rounded'!$H$39&lt;-1,"&gt; (100%)",'Cons Subsidies Accrual-Rounded'!$J$39/'Cons Subsidies Accrual-Rounded'!$H$39))))</f>
        <v>-0.13946399162493195</v>
      </c>
      <c r="E69" s="103"/>
      <c r="F69" s="92"/>
      <c r="J69" s="88">
        <f>IF(EXACT(A69,'Cons Subsidies Accrual-Rounded'!$B$44)=TRUE,IF(ISERROR('Cons Subsidies Accrual-Rounded'!$J$44/'Cons Subsidies Accrual-Rounded'!$H$44),"NO VAR",'Cons Subsidies Accrual-Rounded'!$J$44/'Cons Subsidies Accrual-Rounded'!$H$44))</f>
        <v>0</v>
      </c>
      <c r="K69" s="94" t="str">
        <f t="shared" si="4"/>
        <v>OK</v>
      </c>
    </row>
    <row r="70" spans="1:18" s="80" customFormat="1" ht="30" customHeight="1" x14ac:dyDescent="0.25">
      <c r="A70" s="84" t="str">
        <f>'Cons Subsidies Accrual-Rounded'!$B$50</f>
        <v>New York City</v>
      </c>
      <c r="B70" s="124">
        <f>'Cons Subsidies Accrual-Rounded'!$J$50</f>
        <v>-123.79670150000001</v>
      </c>
      <c r="C70" s="126"/>
      <c r="D70" s="102">
        <f>IF(ISERROR('Cons Subsidies Accrual-Rounded'!$J$39/'Cons Subsidies Accrual-Rounded'!$H$39),"HIDE ",IF('Cons Subsidies Accrual-Rounded'!$J$39/'Cons Subsidies Accrual-Rounded'!$H$39=0,"HIDE ",IF('Cons Subsidies Accrual-Rounded'!$J$39/'Cons Subsidies Accrual-Rounded'!$H$39&gt;1,"&gt; 100%",IF('Cons Subsidies Accrual-Rounded'!$J$39/'Cons Subsidies Accrual-Rounded'!$H$39&lt;-1,"&gt; (100%)",'Cons Subsidies Accrual-Rounded'!$J$39/'Cons Subsidies Accrual-Rounded'!$H$39))))</f>
        <v>-0.13946399162493195</v>
      </c>
      <c r="E70" s="103"/>
      <c r="F70" s="92" t="s">
        <v>74</v>
      </c>
      <c r="J70" s="88">
        <f>IF(EXACT(A70,'Cons Subsidies Accrual-Rounded'!$B$50)=TRUE,IF(ISERROR('Cons Subsidies Accrual-Rounded'!$J$50/'Cons Subsidies Accrual-Rounded'!$H$50),"NO VAR",'Cons Subsidies Accrual-Rounded'!$J$50/'Cons Subsidies Accrual-Rounded'!$H$50))</f>
        <v>-0.98510268610403506</v>
      </c>
      <c r="K70" s="94" t="str">
        <f t="shared" si="4"/>
        <v>OK</v>
      </c>
    </row>
    <row r="71" spans="1:18" s="80" customFormat="1" ht="30" hidden="1" customHeight="1" x14ac:dyDescent="0.25">
      <c r="A71" s="84" t="str">
        <f>'Cons Subsidies Accrual-Rounded'!$B$51</f>
        <v>Nassau County</v>
      </c>
      <c r="B71" s="124">
        <f>'Cons Subsidies Accrual-Rounded'!$J$51</f>
        <v>0</v>
      </c>
      <c r="C71" s="126"/>
      <c r="D71" s="102" t="str">
        <f>IF(ISERROR('Cons Subsidies Accrual-Rounded'!$J$51/'Cons Subsidies Accrual-Rounded'!$H$51),"HIDE ",IF('Cons Subsidies Accrual-Rounded'!$J$51/'Cons Subsidies Accrual-Rounded'!$H$51=0,"HIDE ",IF('Cons Subsidies Accrual-Rounded'!$J$51/'Cons Subsidies Accrual-Rounded'!$H$51&gt;1,"&gt; 100%",IF('Cons Subsidies Accrual-Rounded'!$J$51/'Cons Subsidies Accrual-Rounded'!$H$51&lt;-1,"&gt; (100%)",'Cons Subsidies Accrual-Rounded'!$J$51/'Cons Subsidies Accrual-Rounded'!$H$51))))</f>
        <v xml:space="preserve">HIDE </v>
      </c>
      <c r="E71" s="103"/>
      <c r="F71" s="92"/>
      <c r="J71" s="88" t="b">
        <f>IF(EXACT(A76,'Cons Subsidies Accrual-Rounded'!$B$51)=TRUE,IF(ISERROR('Cons Subsidies Accrual-Rounded'!$J$51/'Cons Subsidies Accrual-Rounded'!$H$51),"NO VAR",'Cons Subsidies Accrual-Rounded'!$J$51/'Cons Subsidies Accrual-Rounded'!$H$51))</f>
        <v>0</v>
      </c>
      <c r="K71" s="94" t="str">
        <f>IF(J76="NO VAR","NO VAR",(IF(J76=FALSE,"INCORRECT LINE BEING PICKED UP","OK")))</f>
        <v>OK</v>
      </c>
    </row>
    <row r="72" spans="1:18" s="80" customFormat="1" ht="30" hidden="1" customHeight="1" x14ac:dyDescent="0.25">
      <c r="A72" s="84" t="str">
        <f>'Cons Subsidies Accrual-Rounded'!$B$52</f>
        <v>Suffolk County</v>
      </c>
      <c r="B72" s="124">
        <f>'Cons Subsidies Accrual-Rounded'!$J$52</f>
        <v>0</v>
      </c>
      <c r="C72" s="126"/>
      <c r="D72" s="102" t="str">
        <f>IF(ISERROR('Cons Subsidies Accrual-Rounded'!$J$52/'Cons Subsidies Accrual-Rounded'!$H$52),"HIDE ",IF('Cons Subsidies Accrual-Rounded'!$J$52/'Cons Subsidies Accrual-Rounded'!$H$52=0,"HIDE ",IF('Cons Subsidies Accrual-Rounded'!$J$52/'Cons Subsidies Accrual-Rounded'!$H$52&gt;1,"&gt; 100%",IF('Cons Subsidies Accrual-Rounded'!$J$52/'Cons Subsidies Accrual-Rounded'!$H$52&lt;-1,"&gt; (100%)",'Cons Subsidies Accrual-Rounded'!$J$52/'Cons Subsidies Accrual-Rounded'!$H$52))))</f>
        <v xml:space="preserve">HIDE </v>
      </c>
      <c r="E72" s="103"/>
      <c r="F72" s="92"/>
      <c r="J72" s="88">
        <f>IF(EXACT(A72,'Cons Subsidies Accrual-Rounded'!$B$52)=TRUE,IF(ISERROR('Cons Subsidies Accrual-Rounded'!$J$52/'Cons Subsidies Accrual-Rounded'!$H$52),"NO VAR",'Cons Subsidies Accrual-Rounded'!$J$52/'Cons Subsidies Accrual-Rounded'!$H$52))</f>
        <v>0</v>
      </c>
      <c r="K72" s="94" t="str">
        <f t="shared" si="4"/>
        <v>OK</v>
      </c>
    </row>
    <row r="73" spans="1:18" s="80" customFormat="1" ht="30" hidden="1" customHeight="1" x14ac:dyDescent="0.25">
      <c r="A73" s="84" t="str">
        <f>'Cons Subsidies Accrual-Rounded'!$B$53</f>
        <v>Westchester County</v>
      </c>
      <c r="B73" s="124">
        <f>'Cons Subsidies Accrual-Rounded'!$J$53</f>
        <v>0</v>
      </c>
      <c r="C73" s="126"/>
      <c r="D73" s="102" t="str">
        <f>IF(ISERROR('Cons Subsidies Accrual-Rounded'!$J$53/'Cons Subsidies Accrual-Rounded'!$H$53),"HIDE ",IF('Cons Subsidies Accrual-Rounded'!$J$53/'Cons Subsidies Accrual-Rounded'!$H$53=0,"HIDE ",IF('Cons Subsidies Accrual-Rounded'!$J$53/'Cons Subsidies Accrual-Rounded'!$H$53&gt;1,"&gt; 100%",IF('Cons Subsidies Accrual-Rounded'!$J$53/'Cons Subsidies Accrual-Rounded'!$H$53&lt;-1,"&gt; (100%)",'Cons Subsidies Accrual-Rounded'!$J$53/'Cons Subsidies Accrual-Rounded'!$H$53))))</f>
        <v xml:space="preserve">HIDE </v>
      </c>
      <c r="E73" s="103"/>
      <c r="F73" s="92"/>
      <c r="J73" s="88">
        <f>IF(EXACT(A73,'Cons Subsidies Accrual-Rounded'!$B$53)=TRUE,IF(ISERROR('Cons Subsidies Accrual-Rounded'!$J$53/'Cons Subsidies Accrual-Rounded'!$H$53),"NO VAR",'Cons Subsidies Accrual-Rounded'!$J$53/'Cons Subsidies Accrual-Rounded'!$H$53))</f>
        <v>0</v>
      </c>
      <c r="K73" s="94" t="str">
        <f t="shared" si="4"/>
        <v>OK</v>
      </c>
    </row>
    <row r="74" spans="1:18" s="80" customFormat="1" ht="30" hidden="1" customHeight="1" x14ac:dyDescent="0.25">
      <c r="A74" s="84" t="str">
        <f>'Cons Subsidies Accrual-Rounded'!$B$54</f>
        <v>Putnam County</v>
      </c>
      <c r="B74" s="124">
        <f>'Cons Subsidies Accrual-Rounded'!$J$54</f>
        <v>0</v>
      </c>
      <c r="C74" s="126"/>
      <c r="D74" s="102" t="str">
        <f>IF(ISERROR('Cons Subsidies Accrual-Rounded'!$J$54/'Cons Subsidies Accrual-Rounded'!$H$54),"HIDE ",IF('Cons Subsidies Accrual-Rounded'!$J$54/'Cons Subsidies Accrual-Rounded'!$H$54=0,"HIDE ",IF('Cons Subsidies Accrual-Rounded'!$J$54/'Cons Subsidies Accrual-Rounded'!$H$54&gt;1,"&gt; 100%",IF('Cons Subsidies Accrual-Rounded'!$J$54/'Cons Subsidies Accrual-Rounded'!$H$54&lt;-1,"&gt; (100%)",'Cons Subsidies Accrual-Rounded'!$J$54/'Cons Subsidies Accrual-Rounded'!$H$54))))</f>
        <v xml:space="preserve">HIDE </v>
      </c>
      <c r="E74" s="103"/>
      <c r="F74" s="92"/>
      <c r="J74" s="88">
        <f>IF(EXACT(A74,'Cons Subsidies Accrual-Rounded'!$B$54)=TRUE,IF(ISERROR('Cons Subsidies Accrual-Rounded'!$J$54/'Cons Subsidies Accrual-Rounded'!$H$54),"NO VAR",'Cons Subsidies Accrual-Rounded'!$J$54/'Cons Subsidies Accrual-Rounded'!$H$54))</f>
        <v>0</v>
      </c>
      <c r="K74" s="94" t="str">
        <f t="shared" si="4"/>
        <v>OK</v>
      </c>
    </row>
    <row r="75" spans="1:18" ht="30" hidden="1" customHeight="1" x14ac:dyDescent="0.25">
      <c r="A75" s="84" t="str">
        <f>'Cons Subsidies Accrual-Rounded'!$B$55</f>
        <v>Dutchess County</v>
      </c>
      <c r="B75" s="124">
        <f>'Cons Subsidies Accrual-Rounded'!$J$55</f>
        <v>0</v>
      </c>
      <c r="C75" s="127"/>
      <c r="D75" s="102" t="str">
        <f>IF(ISERROR('Cons Subsidies Accrual-Rounded'!$J$55/'Cons Subsidies Accrual-Rounded'!$H$55),"HIDE ",IF('Cons Subsidies Accrual-Rounded'!$J$55/'Cons Subsidies Accrual-Rounded'!$H$55=0,"HIDE ",IF('Cons Subsidies Accrual-Rounded'!$J$55/'Cons Subsidies Accrual-Rounded'!$H$55&gt;1,"&gt; 100%",IF('Cons Subsidies Accrual-Rounded'!$J$55/'Cons Subsidies Accrual-Rounded'!$H$55&lt;-1,"&gt; (100%)",'Cons Subsidies Accrual-Rounded'!$J$55/'Cons Subsidies Accrual-Rounded'!$H$55))))</f>
        <v xml:space="preserve">HIDE </v>
      </c>
      <c r="E75" s="2"/>
      <c r="F75" s="95"/>
      <c r="J75" s="88">
        <f>IF(EXACT(A75,'Cons Subsidies Accrual-Rounded'!$B$55)=TRUE,IF(ISERROR('Cons Subsidies Accrual-Rounded'!$J$55/'Cons Subsidies Accrual-Rounded'!$H$55),"NO VAR",'Cons Subsidies Accrual-Rounded'!$J$55/'Cons Subsidies Accrual-Rounded'!$H$55))</f>
        <v>0</v>
      </c>
      <c r="K75" s="94" t="str">
        <f t="shared" si="4"/>
        <v>OK</v>
      </c>
    </row>
    <row r="76" spans="1:18" ht="30" hidden="1" customHeight="1" x14ac:dyDescent="0.25">
      <c r="A76" s="84" t="str">
        <f>'Cons Subsidies Accrual-Rounded'!$B$56</f>
        <v>Orange County</v>
      </c>
      <c r="B76" s="124">
        <f>'Cons Subsidies Accrual-Rounded'!$J$56</f>
        <v>0</v>
      </c>
      <c r="C76" s="127"/>
      <c r="D76" s="102" t="str">
        <f>IF(ISERROR('Cons Subsidies Accrual-Rounded'!$J$56/'Cons Subsidies Accrual-Rounded'!$H$56),"HIDE ",IF('Cons Subsidies Accrual-Rounded'!$J$56/'Cons Subsidies Accrual-Rounded'!$H$56=0,"HIDE ",IF('Cons Subsidies Accrual-Rounded'!$J$56/'Cons Subsidies Accrual-Rounded'!$H$56&gt;1,"&gt; 100%",IF('Cons Subsidies Accrual-Rounded'!$J$56/'Cons Subsidies Accrual-Rounded'!$H$56&lt;-1,"&gt; (100%)",'Cons Subsidies Accrual-Rounded'!$J$56/'Cons Subsidies Accrual-Rounded'!$H$56))))</f>
        <v xml:space="preserve">HIDE </v>
      </c>
      <c r="E76" s="2"/>
      <c r="F76" s="95"/>
      <c r="J76" s="88">
        <f>IF(EXACT(A76,'Cons Subsidies Accrual-Rounded'!$B$56)=TRUE,IF(ISERROR('Cons Subsidies Accrual-Rounded'!$J$56/'Cons Subsidies Accrual-Rounded'!$H$56),"NO VAR",'Cons Subsidies Accrual-Rounded'!$J$56/'Cons Subsidies Accrual-Rounded'!$H$56))</f>
        <v>0</v>
      </c>
      <c r="K76" s="94" t="str">
        <f t="shared" si="4"/>
        <v>OK</v>
      </c>
    </row>
    <row r="77" spans="1:18" ht="30" hidden="1" customHeight="1" x14ac:dyDescent="0.25">
      <c r="A77" s="84" t="str">
        <f>'Cons Subsidies Accrual-Rounded'!$B$57</f>
        <v>Rockland County</v>
      </c>
      <c r="B77" s="124">
        <f>'Cons Subsidies Accrual-Rounded'!$J$57</f>
        <v>0</v>
      </c>
      <c r="C77" s="127"/>
      <c r="D77" s="102" t="str">
        <f>IF(ISERROR('Cons Subsidies Accrual-Rounded'!$J$57/'Cons Subsidies Accrual-Rounded'!$H$57),"HIDE ",IF('Cons Subsidies Accrual-Rounded'!$J$57/'Cons Subsidies Accrual-Rounded'!$H$57=0,"HIDE ",IF('Cons Subsidies Accrual-Rounded'!$J$57/'Cons Subsidies Accrual-Rounded'!$H$57&gt;1,"&gt; 100%",IF('Cons Subsidies Accrual-Rounded'!$J$57/'Cons Subsidies Accrual-Rounded'!$H$57&lt;-1,"&gt; (100%)",'Cons Subsidies Accrual-Rounded'!$J$57/'Cons Subsidies Accrual-Rounded'!$H$57))))</f>
        <v xml:space="preserve">HIDE </v>
      </c>
      <c r="E77" s="2"/>
      <c r="F77" s="95"/>
      <c r="J77" s="88">
        <f>IF(EXACT(A77,'Cons Subsidies Accrual-Rounded'!$B$57)=TRUE,IF(ISERROR('Cons Subsidies Accrual-Rounded'!$J$57/'Cons Subsidies Accrual-Rounded'!$H$57),"NO VAR",'Cons Subsidies Accrual-Rounded'!$J$57/'Cons Subsidies Accrual-Rounded'!$H$57))</f>
        <v>0</v>
      </c>
      <c r="K77" s="94" t="str">
        <f t="shared" si="4"/>
        <v>OK</v>
      </c>
    </row>
    <row r="78" spans="1:18" ht="30" hidden="1" customHeight="1" x14ac:dyDescent="0.25">
      <c r="A78" s="84" t="str">
        <f>'Cons Subsidies Accrual-Rounded'!$B$58</f>
        <v>Station Maintenance</v>
      </c>
      <c r="B78" s="124">
        <f>'Cons Subsidies Accrual-Rounded'!$J$58</f>
        <v>-0.1534934481437773</v>
      </c>
      <c r="C78" s="127"/>
      <c r="D78" s="102">
        <f>IF(ISERROR('Cons Subsidies Accrual-Rounded'!$J$58/'Cons Subsidies Accrual-Rounded'!$H$58),"HIDE ",IF('Cons Subsidies Accrual-Rounded'!$J$58/'Cons Subsidies Accrual-Rounded'!$H$58=0,"HIDE ",IF('Cons Subsidies Accrual-Rounded'!$J$58/'Cons Subsidies Accrual-Rounded'!$H$58&gt;1,"&gt; 100%",IF('Cons Subsidies Accrual-Rounded'!$J$58/'Cons Subsidies Accrual-Rounded'!$H$58&lt;-1,"&gt; (100%)",'Cons Subsidies Accrual-Rounded'!$J$58/'Cons Subsidies Accrual-Rounded'!$H$58))))</f>
        <v>-1.5139383599506425E-3</v>
      </c>
      <c r="E78" s="2"/>
      <c r="F78" s="92"/>
      <c r="J78" s="88">
        <f>IF(EXACT(A78,'Cons Subsidies Accrual-Rounded'!$B$58)=TRUE,IF(ISERROR('Cons Subsidies Accrual-Rounded'!$J$58/'Cons Subsidies Accrual-Rounded'!$H$58),"NO VAR",'Cons Subsidies Accrual-Rounded'!$J$58/'Cons Subsidies Accrual-Rounded'!$H$58))</f>
        <v>-1.5139383599506425E-3</v>
      </c>
      <c r="K78" s="94" t="str">
        <f t="shared" si="4"/>
        <v>OK</v>
      </c>
    </row>
    <row r="79" spans="1:18" ht="30" customHeight="1" x14ac:dyDescent="0.25">
      <c r="A79" s="84" t="str">
        <f>'Cons Subsidies Accrual-Rounded'!$B$64</f>
        <v>City Subsidy for MTA Bus Company</v>
      </c>
      <c r="B79" s="124">
        <f>'Cons Subsidies Accrual-Rounded'!$J$64</f>
        <v>-121.75288567105687</v>
      </c>
      <c r="C79" s="126"/>
      <c r="D79" s="102">
        <f>IF(ISERROR('Cons Subsidies Accrual-Rounded'!$J$64/'Cons Subsidies Accrual-Rounded'!$H$64),"HIDE ",IF('Cons Subsidies Accrual-Rounded'!$J$64/'Cons Subsidies Accrual-Rounded'!$H$64=0,"HIDE ",IF('Cons Subsidies Accrual-Rounded'!$J$64/'Cons Subsidies Accrual-Rounded'!$H$64&gt;1,"&gt; 100%",IF('Cons Subsidies Accrual-Rounded'!$J$64/'Cons Subsidies Accrual-Rounded'!$H$64&lt;-1,"&gt; (100%)",'Cons Subsidies Accrual-Rounded'!$J$64/'Cons Subsidies Accrual-Rounded'!$H$64))))</f>
        <v>-0.86967368593675531</v>
      </c>
      <c r="E79" s="103"/>
      <c r="F79" s="161" t="s">
        <v>74</v>
      </c>
      <c r="G79" s="80"/>
      <c r="H79" s="80"/>
      <c r="I79" s="80"/>
      <c r="J79" s="88">
        <f>IF(EXACT(A79,'Cons Subsidies Accrual-Rounded'!$B$64)=TRUE,IF(ISERROR('Cons Subsidies Accrual-Rounded'!$J$64/'Cons Subsidies Accrual-Rounded'!$H$64),"NO VAR",'Cons Subsidies Accrual-Rounded'!$J$64/'Cons Subsidies Accrual-Rounded'!$H$64))</f>
        <v>-0.86967368593675531</v>
      </c>
      <c r="K79" s="94" t="str">
        <f t="shared" si="4"/>
        <v>OK</v>
      </c>
      <c r="L79" s="80"/>
      <c r="M79" s="80"/>
      <c r="N79" s="80"/>
      <c r="O79" s="80"/>
      <c r="P79" s="80"/>
      <c r="Q79" s="80"/>
      <c r="R79" s="80"/>
    </row>
    <row r="80" spans="1:18" ht="30" customHeight="1" x14ac:dyDescent="0.25">
      <c r="A80" s="84" t="str">
        <f>'Cons Subsidies Accrual-Rounded'!$B$65</f>
        <v>City Subsidy for Staten Island Railway</v>
      </c>
      <c r="B80" s="124">
        <f>'Cons Subsidies Accrual-Rounded'!$J$65</f>
        <v>-12.910634412322228</v>
      </c>
      <c r="C80" s="126"/>
      <c r="D80" s="102">
        <f>IF(ISERROR('Cons Subsidies Accrual-Rounded'!$J$65/'Cons Subsidies Accrual-Rounded'!$H$65),"HIDE ",IF('Cons Subsidies Accrual-Rounded'!$J$65/'Cons Subsidies Accrual-Rounded'!$H$65=0,"HIDE ",IF('Cons Subsidies Accrual-Rounded'!$J$65/'Cons Subsidies Accrual-Rounded'!$H$65&gt;1,"&gt; 100%",IF('Cons Subsidies Accrual-Rounded'!$J$65/'Cons Subsidies Accrual-Rounded'!$H$65&lt;-1,"&gt; (100%)",'Cons Subsidies Accrual-Rounded'!$J$65/'Cons Subsidies Accrual-Rounded'!$H$65))))</f>
        <v>-0.94114953331225015</v>
      </c>
      <c r="E80" s="103"/>
      <c r="F80" s="161" t="s">
        <v>74</v>
      </c>
      <c r="G80" s="80"/>
      <c r="H80" s="80"/>
      <c r="I80" s="80"/>
      <c r="J80" s="88">
        <f>IF(EXACT(A80,'Cons Subsidies Accrual-Rounded'!$B$65)=TRUE,IF(ISERROR('Cons Subsidies Accrual-Rounded'!$J$65/'Cons Subsidies Accrual-Rounded'!$H$65),"NO VAR",'Cons Subsidies Accrual-Rounded'!$J$65/'Cons Subsidies Accrual-Rounded'!$H$65))</f>
        <v>-0.94114953331225015</v>
      </c>
      <c r="K80" s="94" t="str">
        <f t="shared" si="4"/>
        <v>OK</v>
      </c>
      <c r="L80" s="80"/>
      <c r="M80" s="80"/>
      <c r="N80" s="80"/>
      <c r="O80" s="80"/>
      <c r="P80" s="80"/>
      <c r="Q80" s="80"/>
      <c r="R80" s="80"/>
    </row>
    <row r="81" spans="1:18" ht="30" customHeight="1" x14ac:dyDescent="0.25">
      <c r="A81" s="84" t="str">
        <f>'Cons Subsidies Accrual-Rounded'!$B$66</f>
        <v>CDOT Subsidy for Metro-North Railroad</v>
      </c>
      <c r="B81" s="124">
        <f>'Cons Subsidies Accrual-Rounded'!$J$66</f>
        <v>-10.051647073616564</v>
      </c>
      <c r="C81" s="126"/>
      <c r="D81" s="102">
        <f>IF(ISERROR('Cons Subsidies Accrual-Rounded'!$J$66/'Cons Subsidies Accrual-Rounded'!$H$66),"HIDE ",IF('Cons Subsidies Accrual-Rounded'!$J$66/'Cons Subsidies Accrual-Rounded'!$H$66=0,"HIDE ",IF('Cons Subsidies Accrual-Rounded'!$J$66/'Cons Subsidies Accrual-Rounded'!$H$66&gt;1,"&gt; 100%",IF('Cons Subsidies Accrual-Rounded'!$J$66/'Cons Subsidies Accrual-Rounded'!$H$66&lt;-1,"&gt; (100%)",'Cons Subsidies Accrual-Rounded'!$J$66/'Cons Subsidies Accrual-Rounded'!$H$66))))</f>
        <v>-7.4820986440754314E-2</v>
      </c>
      <c r="E81" s="103"/>
      <c r="F81" s="161" t="s">
        <v>100</v>
      </c>
      <c r="G81" s="80"/>
      <c r="H81" s="80"/>
      <c r="I81" s="80"/>
      <c r="J81" s="88">
        <f>IF(EXACT(A81,'Cons Subsidies Accrual-Rounded'!$B$66)=TRUE,IF(ISERROR('Cons Subsidies Accrual-Rounded'!$J$66/'Cons Subsidies Accrual-Rounded'!$H$66),"NO VAR",'Cons Subsidies Accrual-Rounded'!$J$66/'Cons Subsidies Accrual-Rounded'!$H$66))</f>
        <v>-7.4820986440754314E-2</v>
      </c>
      <c r="K81" s="94" t="str">
        <f t="shared" si="4"/>
        <v>OK</v>
      </c>
      <c r="L81" s="80"/>
      <c r="M81" s="80"/>
      <c r="N81" s="80"/>
      <c r="O81" s="80"/>
      <c r="P81" s="80"/>
      <c r="Q81" s="80"/>
      <c r="R81" s="80"/>
    </row>
    <row r="82" spans="1:18" ht="29.25" customHeight="1" x14ac:dyDescent="0.25">
      <c r="A82" s="84" t="str">
        <f>'Cons Subsidies Accrual-Rounded'!$B$72</f>
        <v>B&amp;T Operating Surplus Transfer</v>
      </c>
      <c r="B82" s="124">
        <f>'Cons Subsidies Accrual-Rounded'!$J$72</f>
        <v>68.293029301999979</v>
      </c>
      <c r="C82" s="126"/>
      <c r="D82" s="102">
        <f>IF(ISERROR('Cons Subsidies Accrual-Rounded'!$J$72/'Cons Subsidies Accrual-Rounded'!$H$72),"HIDE ",IF('Cons Subsidies Accrual-Rounded'!$J$72/'Cons Subsidies Accrual-Rounded'!$H$72=0,"HIDE ",IF('Cons Subsidies Accrual-Rounded'!$J$72/'Cons Subsidies Accrual-Rounded'!$H$72&gt;1,"&gt; 100%",IF('Cons Subsidies Accrual-Rounded'!$J$72/'Cons Subsidies Accrual-Rounded'!$H$72&lt;-1,"&gt; (100%)",'Cons Subsidies Accrual-Rounded'!$J$72/'Cons Subsidies Accrual-Rounded'!$H$72))))</f>
        <v>0.47566444204986325</v>
      </c>
      <c r="E82" s="103"/>
      <c r="F82" s="161" t="s">
        <v>74</v>
      </c>
      <c r="G82" s="80"/>
      <c r="H82" s="80"/>
      <c r="I82" s="80"/>
      <c r="J82" s="88">
        <f>IF(EXACT(A82,'Cons Subsidies Accrual-Rounded'!$B$72)=TRUE,IF(ISERROR('Cons Subsidies Accrual-Rounded'!$J$72/'Cons Subsidies Accrual-Rounded'!$H$72),"NO VAR",'Cons Subsidies Accrual-Rounded'!$J$72/'Cons Subsidies Accrual-Rounded'!$H$72))</f>
        <v>0.47566444204986325</v>
      </c>
      <c r="K82" s="94" t="str">
        <f t="shared" si="4"/>
        <v>OK</v>
      </c>
      <c r="L82" s="80"/>
      <c r="M82" s="80"/>
      <c r="N82" s="80"/>
      <c r="O82" s="80"/>
      <c r="P82" s="80"/>
      <c r="Q82" s="80"/>
      <c r="R82" s="80"/>
    </row>
    <row r="83" spans="1:18" ht="6" customHeight="1" thickBot="1" x14ac:dyDescent="0.3">
      <c r="A83" s="99"/>
      <c r="B83" s="156"/>
      <c r="C83" s="157"/>
      <c r="D83" s="106"/>
      <c r="E83" s="107"/>
      <c r="F83" s="101"/>
    </row>
  </sheetData>
  <mergeCells count="20">
    <mergeCell ref="A48:A49"/>
    <mergeCell ref="B48:C49"/>
    <mergeCell ref="D48:E49"/>
    <mergeCell ref="F48:F49"/>
    <mergeCell ref="B50:C50"/>
    <mergeCell ref="D50:E50"/>
    <mergeCell ref="A1:F1"/>
    <mergeCell ref="A4:F4"/>
    <mergeCell ref="A2:F2"/>
    <mergeCell ref="A3:F3"/>
    <mergeCell ref="A5:F5"/>
    <mergeCell ref="A6:F6"/>
    <mergeCell ref="A46:F46"/>
    <mergeCell ref="B11:C11"/>
    <mergeCell ref="D11:E11"/>
    <mergeCell ref="A7:F7"/>
    <mergeCell ref="A9:A10"/>
    <mergeCell ref="B9:C10"/>
    <mergeCell ref="D9:E10"/>
    <mergeCell ref="F9:F10"/>
  </mergeCells>
  <conditionalFormatting sqref="A9:B9 D9 A10">
    <cfRule type="cellIs" dxfId="3091" priority="2648" operator="equal">
      <formula>"Hide No Variance"</formula>
    </cfRule>
  </conditionalFormatting>
  <conditionalFormatting sqref="B12:B18 B51:B57">
    <cfRule type="cellIs" dxfId="3090" priority="2646" operator="equal">
      <formula>"HIDE "</formula>
    </cfRule>
  </conditionalFormatting>
  <conditionalFormatting sqref="J44:J45 J11:K21 J51:K60">
    <cfRule type="cellIs" dxfId="3089" priority="2645" operator="equal">
      <formula>"NO VAR"</formula>
    </cfRule>
  </conditionalFormatting>
  <conditionalFormatting sqref="J12:K21 J51:K60">
    <cfRule type="cellIs" dxfId="3088" priority="2644" operator="equal">
      <formula>"HIDE-NO VAR"</formula>
    </cfRule>
  </conditionalFormatting>
  <conditionalFormatting sqref="J12:K21 J51:K60">
    <cfRule type="cellIs" dxfId="3087" priority="2642" operator="equal">
      <formula>"ERROR "</formula>
    </cfRule>
  </conditionalFormatting>
  <conditionalFormatting sqref="J13">
    <cfRule type="cellIs" dxfId="3086" priority="2641" operator="equal">
      <formula>"NO VAR"</formula>
    </cfRule>
  </conditionalFormatting>
  <conditionalFormatting sqref="J13">
    <cfRule type="cellIs" dxfId="3085" priority="2639" operator="equal">
      <formula>"NO VAR"</formula>
    </cfRule>
  </conditionalFormatting>
  <conditionalFormatting sqref="J12">
    <cfRule type="cellIs" dxfId="3084" priority="2634" operator="equal">
      <formula>"HIDE-NO VAR"</formula>
    </cfRule>
  </conditionalFormatting>
  <conditionalFormatting sqref="J12">
    <cfRule type="cellIs" dxfId="3083" priority="2633" operator="equal">
      <formula>"NO VAR"</formula>
    </cfRule>
  </conditionalFormatting>
  <conditionalFormatting sqref="J12">
    <cfRule type="cellIs" dxfId="3082" priority="2632" operator="equal">
      <formula>"NO VAR"</formula>
    </cfRule>
  </conditionalFormatting>
  <conditionalFormatting sqref="J12">
    <cfRule type="cellIs" dxfId="3081" priority="2628" operator="equal">
      <formula>"HIDE-NO VAR"</formula>
    </cfRule>
  </conditionalFormatting>
  <conditionalFormatting sqref="J12">
    <cfRule type="cellIs" dxfId="3080" priority="2627" operator="equal">
      <formula>"NO VAR"</formula>
    </cfRule>
  </conditionalFormatting>
  <conditionalFormatting sqref="J12">
    <cfRule type="cellIs" dxfId="3079" priority="2626" operator="equal">
      <formula>"NO VAR"</formula>
    </cfRule>
  </conditionalFormatting>
  <conditionalFormatting sqref="J12">
    <cfRule type="cellIs" dxfId="3078" priority="2625" operator="equal">
      <formula>"HIDE-NO VAR"</formula>
    </cfRule>
  </conditionalFormatting>
  <conditionalFormatting sqref="J12">
    <cfRule type="cellIs" dxfId="3077" priority="2624" operator="equal">
      <formula>"NO VAR"</formula>
    </cfRule>
  </conditionalFormatting>
  <conditionalFormatting sqref="J12">
    <cfRule type="cellIs" dxfId="3076" priority="2623" operator="equal">
      <formula>"NO VAR"</formula>
    </cfRule>
  </conditionalFormatting>
  <conditionalFormatting sqref="J13">
    <cfRule type="cellIs" dxfId="3075" priority="2610" operator="equal">
      <formula>"HIDE-NO VAR"</formula>
    </cfRule>
  </conditionalFormatting>
  <conditionalFormatting sqref="J13">
    <cfRule type="cellIs" dxfId="3074" priority="2609" operator="equal">
      <formula>"HIDE-NO VAR"</formula>
    </cfRule>
  </conditionalFormatting>
  <conditionalFormatting sqref="J13">
    <cfRule type="cellIs" dxfId="3073" priority="2608" operator="equal">
      <formula>"NO VAR"</formula>
    </cfRule>
  </conditionalFormatting>
  <conditionalFormatting sqref="J13">
    <cfRule type="cellIs" dxfId="3072" priority="2607" operator="equal">
      <formula>"HIDE-NO VAR"</formula>
    </cfRule>
  </conditionalFormatting>
  <conditionalFormatting sqref="J13">
    <cfRule type="cellIs" dxfId="3071" priority="2606" operator="equal">
      <formula>"NO VAR"</formula>
    </cfRule>
  </conditionalFormatting>
  <conditionalFormatting sqref="J13">
    <cfRule type="cellIs" dxfId="3070" priority="2605" operator="equal">
      <formula>"HIDE-NO VAR"</formula>
    </cfRule>
  </conditionalFormatting>
  <conditionalFormatting sqref="J13">
    <cfRule type="cellIs" dxfId="3069" priority="2604" operator="equal">
      <formula>"NO VAR"</formula>
    </cfRule>
  </conditionalFormatting>
  <conditionalFormatting sqref="J13">
    <cfRule type="cellIs" dxfId="3068" priority="2603" operator="equal">
      <formula>"NO VAR"</formula>
    </cfRule>
  </conditionalFormatting>
  <conditionalFormatting sqref="K13">
    <cfRule type="cellIs" dxfId="3067" priority="2592" operator="equal">
      <formula>"HIDE-NO VAR"</formula>
    </cfRule>
  </conditionalFormatting>
  <conditionalFormatting sqref="K13">
    <cfRule type="cellIs" dxfId="3066" priority="2589" operator="equal">
      <formula>"NO VAR"</formula>
    </cfRule>
  </conditionalFormatting>
  <conditionalFormatting sqref="K13">
    <cfRule type="cellIs" dxfId="3065" priority="2587" operator="equal">
      <formula>"NO VAR"</formula>
    </cfRule>
  </conditionalFormatting>
  <conditionalFormatting sqref="K12">
    <cfRule type="cellIs" dxfId="3064" priority="2582" operator="equal">
      <formula>"HIDE-NO VAR"</formula>
    </cfRule>
  </conditionalFormatting>
  <conditionalFormatting sqref="K12">
    <cfRule type="cellIs" dxfId="3063" priority="2581" operator="equal">
      <formula>"NO VAR"</formula>
    </cfRule>
  </conditionalFormatting>
  <conditionalFormatting sqref="K12">
    <cfRule type="cellIs" dxfId="3062" priority="2580" operator="equal">
      <formula>"NO VAR"</formula>
    </cfRule>
  </conditionalFormatting>
  <conditionalFormatting sqref="K12">
    <cfRule type="cellIs" dxfId="3061" priority="2576" operator="equal">
      <formula>"HIDE-NO VAR"</formula>
    </cfRule>
  </conditionalFormatting>
  <conditionalFormatting sqref="K12">
    <cfRule type="cellIs" dxfId="3060" priority="2575" operator="equal">
      <formula>"NO VAR"</formula>
    </cfRule>
  </conditionalFormatting>
  <conditionalFormatting sqref="K12">
    <cfRule type="cellIs" dxfId="3059" priority="2574" operator="equal">
      <formula>"NO VAR"</formula>
    </cfRule>
  </conditionalFormatting>
  <conditionalFormatting sqref="K12">
    <cfRule type="cellIs" dxfId="3058" priority="2573" operator="equal">
      <formula>"HIDE-NO VAR"</formula>
    </cfRule>
  </conditionalFormatting>
  <conditionalFormatting sqref="K12">
    <cfRule type="cellIs" dxfId="3057" priority="2572" operator="equal">
      <formula>"NO VAR"</formula>
    </cfRule>
  </conditionalFormatting>
  <conditionalFormatting sqref="K12">
    <cfRule type="cellIs" dxfId="3056" priority="2571" operator="equal">
      <formula>"NO VAR"</formula>
    </cfRule>
  </conditionalFormatting>
  <conditionalFormatting sqref="K13">
    <cfRule type="cellIs" dxfId="3055" priority="2558" operator="equal">
      <formula>"HIDE-NO VAR"</formula>
    </cfRule>
  </conditionalFormatting>
  <conditionalFormatting sqref="K13">
    <cfRule type="cellIs" dxfId="3054" priority="2557" operator="equal">
      <formula>"HIDE-NO VAR"</formula>
    </cfRule>
  </conditionalFormatting>
  <conditionalFormatting sqref="K13">
    <cfRule type="cellIs" dxfId="3053" priority="2556" operator="equal">
      <formula>"NO VAR"</formula>
    </cfRule>
  </conditionalFormatting>
  <conditionalFormatting sqref="K13">
    <cfRule type="cellIs" dxfId="3052" priority="2555" operator="equal">
      <formula>"HIDE-NO VAR"</formula>
    </cfRule>
  </conditionalFormatting>
  <conditionalFormatting sqref="K13">
    <cfRule type="cellIs" dxfId="3051" priority="2554" operator="equal">
      <formula>"NO VAR"</formula>
    </cfRule>
  </conditionalFormatting>
  <conditionalFormatting sqref="K13">
    <cfRule type="cellIs" dxfId="3050" priority="2553" operator="equal">
      <formula>"HIDE-NO VAR"</formula>
    </cfRule>
  </conditionalFormatting>
  <conditionalFormatting sqref="K13">
    <cfRule type="cellIs" dxfId="3049" priority="2552" operator="equal">
      <formula>"NO VAR"</formula>
    </cfRule>
  </conditionalFormatting>
  <conditionalFormatting sqref="K13">
    <cfRule type="cellIs" dxfId="3048" priority="2551" operator="equal">
      <formula>"NO VAR"</formula>
    </cfRule>
  </conditionalFormatting>
  <conditionalFormatting sqref="K12:K21 K51:K60">
    <cfRule type="cellIs" dxfId="3047" priority="2532" operator="equal">
      <formula>"INCORRECT LINE BEING PICKED UP"</formula>
    </cfRule>
  </conditionalFormatting>
  <conditionalFormatting sqref="B19:B20">
    <cfRule type="cellIs" dxfId="3046" priority="2453" operator="equal">
      <formula>"HIDE "</formula>
    </cfRule>
  </conditionalFormatting>
  <conditionalFormatting sqref="B82">
    <cfRule type="cellIs" dxfId="3045" priority="239" operator="equal">
      <formula>"HIDE "</formula>
    </cfRule>
  </conditionalFormatting>
  <conditionalFormatting sqref="D51:D63 D26:D45 D12:D24 D65:D82">
    <cfRule type="cellIs" dxfId="3044" priority="238" operator="equal">
      <formula>"HIDE "</formula>
    </cfRule>
  </conditionalFormatting>
  <conditionalFormatting sqref="B22:B24 E22:E24">
    <cfRule type="cellIs" dxfId="3043" priority="2450" operator="equal">
      <formula>"HIDE "</formula>
    </cfRule>
  </conditionalFormatting>
  <conditionalFormatting sqref="J22:J24">
    <cfRule type="cellIs" dxfId="3042" priority="2448" operator="equal">
      <formula>"NO VAR"</formula>
    </cfRule>
  </conditionalFormatting>
  <conditionalFormatting sqref="J22:J24">
    <cfRule type="cellIs" dxfId="3041" priority="2447" operator="equal">
      <formula>"HIDE-NO VAR"</formula>
    </cfRule>
  </conditionalFormatting>
  <conditionalFormatting sqref="J22:J24">
    <cfRule type="cellIs" dxfId="3040" priority="2446" operator="equal">
      <formula>"ERROR "</formula>
    </cfRule>
  </conditionalFormatting>
  <conditionalFormatting sqref="J22:J24">
    <cfRule type="cellIs" dxfId="3039" priority="2445" operator="equal">
      <formula>"HIDE-NO VAR"</formula>
    </cfRule>
  </conditionalFormatting>
  <conditionalFormatting sqref="J22:J24">
    <cfRule type="cellIs" dxfId="3038" priority="2444" operator="equal">
      <formula>"HIDE-NO VAR"</formula>
    </cfRule>
  </conditionalFormatting>
  <conditionalFormatting sqref="J22:J24">
    <cfRule type="cellIs" dxfId="3037" priority="2443" operator="equal">
      <formula>"NO VAR"</formula>
    </cfRule>
  </conditionalFormatting>
  <conditionalFormatting sqref="J22:J24">
    <cfRule type="cellIs" dxfId="3036" priority="2442" operator="equal">
      <formula>"HIDE-NO VAR"</formula>
    </cfRule>
  </conditionalFormatting>
  <conditionalFormatting sqref="J22:J24">
    <cfRule type="cellIs" dxfId="3035" priority="2441" operator="equal">
      <formula>"NO VAR"</formula>
    </cfRule>
  </conditionalFormatting>
  <conditionalFormatting sqref="J22:J24">
    <cfRule type="cellIs" dxfId="3034" priority="2440" operator="equal">
      <formula>"HIDE-NO VAR"</formula>
    </cfRule>
  </conditionalFormatting>
  <conditionalFormatting sqref="J22:J24">
    <cfRule type="cellIs" dxfId="3033" priority="2439" operator="equal">
      <formula>"NO VAR"</formula>
    </cfRule>
  </conditionalFormatting>
  <conditionalFormatting sqref="J22:J24">
    <cfRule type="cellIs" dxfId="3032" priority="2438" operator="equal">
      <formula>"NO VAR"</formula>
    </cfRule>
  </conditionalFormatting>
  <conditionalFormatting sqref="J22:J24">
    <cfRule type="cellIs" dxfId="3031" priority="2437" operator="equal">
      <formula>"HIDE-NO VAR"</formula>
    </cfRule>
  </conditionalFormatting>
  <conditionalFormatting sqref="J22:J24">
    <cfRule type="cellIs" dxfId="3030" priority="2436" operator="equal">
      <formula>"NO VAR"</formula>
    </cfRule>
  </conditionalFormatting>
  <conditionalFormatting sqref="J22:J24">
    <cfRule type="cellIs" dxfId="3029" priority="2435" operator="equal">
      <formula>"NO VAR"</formula>
    </cfRule>
  </conditionalFormatting>
  <conditionalFormatting sqref="J22:J24">
    <cfRule type="cellIs" dxfId="3028" priority="2434" operator="equal">
      <formula>"HIDE-NO VAR"</formula>
    </cfRule>
  </conditionalFormatting>
  <conditionalFormatting sqref="J22:J24">
    <cfRule type="cellIs" dxfId="3027" priority="2433" operator="equal">
      <formula>"NO VAR"</formula>
    </cfRule>
  </conditionalFormatting>
  <conditionalFormatting sqref="J22:J24">
    <cfRule type="cellIs" dxfId="3026" priority="2432" operator="equal">
      <formula>"NO VAR"</formula>
    </cfRule>
  </conditionalFormatting>
  <conditionalFormatting sqref="J22:J24">
    <cfRule type="cellIs" dxfId="3025" priority="2431" operator="equal">
      <formula>"HIDE-NO VAR"</formula>
    </cfRule>
  </conditionalFormatting>
  <conditionalFormatting sqref="J22:J24">
    <cfRule type="cellIs" dxfId="3024" priority="2430" operator="equal">
      <formula>"NO VAR"</formula>
    </cfRule>
  </conditionalFormatting>
  <conditionalFormatting sqref="J22:J24">
    <cfRule type="cellIs" dxfId="3023" priority="2429" operator="equal">
      <formula>"NO VAR"</formula>
    </cfRule>
  </conditionalFormatting>
  <conditionalFormatting sqref="J22:J24">
    <cfRule type="cellIs" dxfId="3022" priority="2428" operator="equal">
      <formula>"HIDE-NO VAR"</formula>
    </cfRule>
  </conditionalFormatting>
  <conditionalFormatting sqref="J22:J24">
    <cfRule type="cellIs" dxfId="3021" priority="2427" operator="equal">
      <formula>"NO VAR"</formula>
    </cfRule>
  </conditionalFormatting>
  <conditionalFormatting sqref="J22:J24">
    <cfRule type="cellIs" dxfId="3020" priority="2426" operator="equal">
      <formula>"NO VAR"</formula>
    </cfRule>
  </conditionalFormatting>
  <conditionalFormatting sqref="J22:J24">
    <cfRule type="cellIs" dxfId="3019" priority="2425" operator="equal">
      <formula>"HIDE-NO VAR"</formula>
    </cfRule>
  </conditionalFormatting>
  <conditionalFormatting sqref="J22:J24">
    <cfRule type="cellIs" dxfId="3018" priority="2424" operator="equal">
      <formula>"NO VAR"</formula>
    </cfRule>
  </conditionalFormatting>
  <conditionalFormatting sqref="J22:J24">
    <cfRule type="cellIs" dxfId="3017" priority="2423" operator="equal">
      <formula>"NO VAR"</formula>
    </cfRule>
  </conditionalFormatting>
  <conditionalFormatting sqref="J22:J24">
    <cfRule type="cellIs" dxfId="3016" priority="2422" operator="equal">
      <formula>"HIDE-NO VAR"</formula>
    </cfRule>
  </conditionalFormatting>
  <conditionalFormatting sqref="J22:J24">
    <cfRule type="cellIs" dxfId="3015" priority="2421" operator="equal">
      <formula>"NO VAR"</formula>
    </cfRule>
  </conditionalFormatting>
  <conditionalFormatting sqref="J22:J24">
    <cfRule type="cellIs" dxfId="3014" priority="2420" operator="equal">
      <formula>"NO VAR"</formula>
    </cfRule>
  </conditionalFormatting>
  <conditionalFormatting sqref="J22:J24">
    <cfRule type="cellIs" dxfId="3013" priority="2419" operator="equal">
      <formula>"HIDE-NO VAR"</formula>
    </cfRule>
  </conditionalFormatting>
  <conditionalFormatting sqref="J22:J24">
    <cfRule type="cellIs" dxfId="3012" priority="2418" operator="equal">
      <formula>"NO VAR"</formula>
    </cfRule>
  </conditionalFormatting>
  <conditionalFormatting sqref="J22:J24">
    <cfRule type="cellIs" dxfId="3011" priority="2417" operator="equal">
      <formula>"NO VAR"</formula>
    </cfRule>
  </conditionalFormatting>
  <conditionalFormatting sqref="K22:K24">
    <cfRule type="cellIs" dxfId="3010" priority="2416" operator="equal">
      <formula>"NO VAR"</formula>
    </cfRule>
  </conditionalFormatting>
  <conditionalFormatting sqref="K22:K24">
    <cfRule type="cellIs" dxfId="3009" priority="2415" operator="equal">
      <formula>"HIDE-NO VAR"</formula>
    </cfRule>
  </conditionalFormatting>
  <conditionalFormatting sqref="K22:K24">
    <cfRule type="cellIs" dxfId="3008" priority="2414" operator="equal">
      <formula>"ERROR "</formula>
    </cfRule>
  </conditionalFormatting>
  <conditionalFormatting sqref="K22:K24">
    <cfRule type="cellIs" dxfId="3007" priority="2413" operator="equal">
      <formula>"HIDE-NO VAR"</formula>
    </cfRule>
  </conditionalFormatting>
  <conditionalFormatting sqref="K22:K24">
    <cfRule type="cellIs" dxfId="3006" priority="2412" operator="equal">
      <formula>"HIDE-NO VAR"</formula>
    </cfRule>
  </conditionalFormatting>
  <conditionalFormatting sqref="K22:K24">
    <cfRule type="cellIs" dxfId="3005" priority="2411" operator="equal">
      <formula>"NO VAR"</formula>
    </cfRule>
  </conditionalFormatting>
  <conditionalFormatting sqref="K22:K24">
    <cfRule type="cellIs" dxfId="3004" priority="2410" operator="equal">
      <formula>"HIDE-NO VAR"</formula>
    </cfRule>
  </conditionalFormatting>
  <conditionalFormatting sqref="K22:K24">
    <cfRule type="cellIs" dxfId="3003" priority="2409" operator="equal">
      <formula>"NO VAR"</formula>
    </cfRule>
  </conditionalFormatting>
  <conditionalFormatting sqref="K22:K24">
    <cfRule type="cellIs" dxfId="3002" priority="2408" operator="equal">
      <formula>"HIDE-NO VAR"</formula>
    </cfRule>
  </conditionalFormatting>
  <conditionalFormatting sqref="K22:K24">
    <cfRule type="cellIs" dxfId="3001" priority="2407" operator="equal">
      <formula>"NO VAR"</formula>
    </cfRule>
  </conditionalFormatting>
  <conditionalFormatting sqref="K22:K24">
    <cfRule type="cellIs" dxfId="3000" priority="2406" operator="equal">
      <formula>"NO VAR"</formula>
    </cfRule>
  </conditionalFormatting>
  <conditionalFormatting sqref="K22:K24">
    <cfRule type="cellIs" dxfId="2999" priority="2405" operator="equal">
      <formula>"HIDE-NO VAR"</formula>
    </cfRule>
  </conditionalFormatting>
  <conditionalFormatting sqref="K22:K24">
    <cfRule type="cellIs" dxfId="2998" priority="2404" operator="equal">
      <formula>"NO VAR"</formula>
    </cfRule>
  </conditionalFormatting>
  <conditionalFormatting sqref="K22:K24">
    <cfRule type="cellIs" dxfId="2997" priority="2403" operator="equal">
      <formula>"NO VAR"</formula>
    </cfRule>
  </conditionalFormatting>
  <conditionalFormatting sqref="K22:K24">
    <cfRule type="cellIs" dxfId="2996" priority="2402" operator="equal">
      <formula>"HIDE-NO VAR"</formula>
    </cfRule>
  </conditionalFormatting>
  <conditionalFormatting sqref="K22:K24">
    <cfRule type="cellIs" dxfId="2995" priority="2401" operator="equal">
      <formula>"NO VAR"</formula>
    </cfRule>
  </conditionalFormatting>
  <conditionalFormatting sqref="K22:K24">
    <cfRule type="cellIs" dxfId="2994" priority="2400" operator="equal">
      <formula>"NO VAR"</formula>
    </cfRule>
  </conditionalFormatting>
  <conditionalFormatting sqref="K22:K24">
    <cfRule type="cellIs" dxfId="2993" priority="2399" operator="equal">
      <formula>"HIDE-NO VAR"</formula>
    </cfRule>
  </conditionalFormatting>
  <conditionalFormatting sqref="K22:K24">
    <cfRule type="cellIs" dxfId="2992" priority="2398" operator="equal">
      <formula>"NO VAR"</formula>
    </cfRule>
  </conditionalFormatting>
  <conditionalFormatting sqref="K22:K24">
    <cfRule type="cellIs" dxfId="2991" priority="2397" operator="equal">
      <formula>"NO VAR"</formula>
    </cfRule>
  </conditionalFormatting>
  <conditionalFormatting sqref="K22:K24">
    <cfRule type="cellIs" dxfId="2990" priority="2396" operator="equal">
      <formula>"HIDE-NO VAR"</formula>
    </cfRule>
  </conditionalFormatting>
  <conditionalFormatting sqref="K22:K24">
    <cfRule type="cellIs" dxfId="2989" priority="2395" operator="equal">
      <formula>"NO VAR"</formula>
    </cfRule>
  </conditionalFormatting>
  <conditionalFormatting sqref="K22:K24">
    <cfRule type="cellIs" dxfId="2988" priority="2394" operator="equal">
      <formula>"NO VAR"</formula>
    </cfRule>
  </conditionalFormatting>
  <conditionalFormatting sqref="K22:K24">
    <cfRule type="cellIs" dxfId="2987" priority="2393" operator="equal">
      <formula>"HIDE-NO VAR"</formula>
    </cfRule>
  </conditionalFormatting>
  <conditionalFormatting sqref="K22:K24">
    <cfRule type="cellIs" dxfId="2986" priority="2392" operator="equal">
      <formula>"NO VAR"</formula>
    </cfRule>
  </conditionalFormatting>
  <conditionalFormatting sqref="K22:K24">
    <cfRule type="cellIs" dxfId="2985" priority="2391" operator="equal">
      <formula>"NO VAR"</formula>
    </cfRule>
  </conditionalFormatting>
  <conditionalFormatting sqref="K22:K24">
    <cfRule type="cellIs" dxfId="2984" priority="2390" operator="equal">
      <formula>"HIDE-NO VAR"</formula>
    </cfRule>
  </conditionalFormatting>
  <conditionalFormatting sqref="K22:K24">
    <cfRule type="cellIs" dxfId="2983" priority="2389" operator="equal">
      <formula>"NO VAR"</formula>
    </cfRule>
  </conditionalFormatting>
  <conditionalFormatting sqref="K22:K24">
    <cfRule type="cellIs" dxfId="2982" priority="2388" operator="equal">
      <formula>"NO VAR"</formula>
    </cfRule>
  </conditionalFormatting>
  <conditionalFormatting sqref="K22:K24">
    <cfRule type="cellIs" dxfId="2981" priority="2387" operator="equal">
      <formula>"HIDE-NO VAR"</formula>
    </cfRule>
  </conditionalFormatting>
  <conditionalFormatting sqref="K22:K24">
    <cfRule type="cellIs" dxfId="2980" priority="2386" operator="equal">
      <formula>"NO VAR"</formula>
    </cfRule>
  </conditionalFormatting>
  <conditionalFormatting sqref="K22:K24">
    <cfRule type="cellIs" dxfId="2979" priority="2385" operator="equal">
      <formula>"NO VAR"</formula>
    </cfRule>
  </conditionalFormatting>
  <conditionalFormatting sqref="K22:K24">
    <cfRule type="cellIs" dxfId="2978" priority="2384" operator="equal">
      <formula>"HIDE-NO VAR"</formula>
    </cfRule>
  </conditionalFormatting>
  <conditionalFormatting sqref="K22:K24">
    <cfRule type="cellIs" dxfId="2977" priority="2383" operator="equal">
      <formula>"NO VAR"</formula>
    </cfRule>
  </conditionalFormatting>
  <conditionalFormatting sqref="K22:K24">
    <cfRule type="cellIs" dxfId="2976" priority="2382" operator="equal">
      <formula>"NO VAR"</formula>
    </cfRule>
  </conditionalFormatting>
  <conditionalFormatting sqref="K22:K24">
    <cfRule type="cellIs" dxfId="2975" priority="2381" operator="equal">
      <formula>"HIDE-NO VAR"</formula>
    </cfRule>
  </conditionalFormatting>
  <conditionalFormatting sqref="K22:K24">
    <cfRule type="cellIs" dxfId="2974" priority="2380" operator="equal">
      <formula>"NO VAR"</formula>
    </cfRule>
  </conditionalFormatting>
  <conditionalFormatting sqref="K22:K24">
    <cfRule type="cellIs" dxfId="2973" priority="2379" operator="equal">
      <formula>"NO VAR"</formula>
    </cfRule>
  </conditionalFormatting>
  <conditionalFormatting sqref="K22:K24">
    <cfRule type="cellIs" dxfId="2972" priority="2378" operator="equal">
      <formula>"HIDE-NO VAR"</formula>
    </cfRule>
  </conditionalFormatting>
  <conditionalFormatting sqref="K22:K24">
    <cfRule type="cellIs" dxfId="2971" priority="2377" operator="equal">
      <formula>"NO VAR"</formula>
    </cfRule>
  </conditionalFormatting>
  <conditionalFormatting sqref="K22:K24">
    <cfRule type="cellIs" dxfId="2970" priority="2376" operator="equal">
      <formula>"NO VAR"</formula>
    </cfRule>
  </conditionalFormatting>
  <conditionalFormatting sqref="K22:K24">
    <cfRule type="cellIs" dxfId="2969" priority="2375" operator="equal">
      <formula>"INCORRECT LINE BEING PICKED UP"</formula>
    </cfRule>
  </conditionalFormatting>
  <conditionalFormatting sqref="B26 E26">
    <cfRule type="cellIs" dxfId="2968" priority="2374" operator="equal">
      <formula>"HIDE "</formula>
    </cfRule>
  </conditionalFormatting>
  <conditionalFormatting sqref="J26">
    <cfRule type="cellIs" dxfId="2967" priority="2372" operator="equal">
      <formula>"NO VAR"</formula>
    </cfRule>
  </conditionalFormatting>
  <conditionalFormatting sqref="J26">
    <cfRule type="cellIs" dxfId="2966" priority="2371" operator="equal">
      <formula>"HIDE-NO VAR"</formula>
    </cfRule>
  </conditionalFormatting>
  <conditionalFormatting sqref="J26">
    <cfRule type="cellIs" dxfId="2965" priority="2370" operator="equal">
      <formula>"ERROR "</formula>
    </cfRule>
  </conditionalFormatting>
  <conditionalFormatting sqref="J26">
    <cfRule type="cellIs" dxfId="2964" priority="2369" operator="equal">
      <formula>"HIDE-NO VAR"</formula>
    </cfRule>
  </conditionalFormatting>
  <conditionalFormatting sqref="J26">
    <cfRule type="cellIs" dxfId="2963" priority="2368" operator="equal">
      <formula>"HIDE-NO VAR"</formula>
    </cfRule>
  </conditionalFormatting>
  <conditionalFormatting sqref="J26">
    <cfRule type="cellIs" dxfId="2962" priority="2367" operator="equal">
      <formula>"NO VAR"</formula>
    </cfRule>
  </conditionalFormatting>
  <conditionalFormatting sqref="J26">
    <cfRule type="cellIs" dxfId="2961" priority="2366" operator="equal">
      <formula>"HIDE-NO VAR"</formula>
    </cfRule>
  </conditionalFormatting>
  <conditionalFormatting sqref="J26">
    <cfRule type="cellIs" dxfId="2960" priority="2365" operator="equal">
      <formula>"NO VAR"</formula>
    </cfRule>
  </conditionalFormatting>
  <conditionalFormatting sqref="J26">
    <cfRule type="cellIs" dxfId="2959" priority="2364" operator="equal">
      <formula>"HIDE-NO VAR"</formula>
    </cfRule>
  </conditionalFormatting>
  <conditionalFormatting sqref="J26">
    <cfRule type="cellIs" dxfId="2958" priority="2363" operator="equal">
      <formula>"NO VAR"</formula>
    </cfRule>
  </conditionalFormatting>
  <conditionalFormatting sqref="J26">
    <cfRule type="cellIs" dxfId="2957" priority="2362" operator="equal">
      <formula>"NO VAR"</formula>
    </cfRule>
  </conditionalFormatting>
  <conditionalFormatting sqref="J26">
    <cfRule type="cellIs" dxfId="2956" priority="2361" operator="equal">
      <formula>"HIDE-NO VAR"</formula>
    </cfRule>
  </conditionalFormatting>
  <conditionalFormatting sqref="J26">
    <cfRule type="cellIs" dxfId="2955" priority="2360" operator="equal">
      <formula>"NO VAR"</formula>
    </cfRule>
  </conditionalFormatting>
  <conditionalFormatting sqref="J26">
    <cfRule type="cellIs" dxfId="2954" priority="2359" operator="equal">
      <formula>"NO VAR"</formula>
    </cfRule>
  </conditionalFormatting>
  <conditionalFormatting sqref="J26">
    <cfRule type="cellIs" dxfId="2953" priority="2358" operator="equal">
      <formula>"HIDE-NO VAR"</formula>
    </cfRule>
  </conditionalFormatting>
  <conditionalFormatting sqref="J26">
    <cfRule type="cellIs" dxfId="2952" priority="2357" operator="equal">
      <formula>"NO VAR"</formula>
    </cfRule>
  </conditionalFormatting>
  <conditionalFormatting sqref="J26">
    <cfRule type="cellIs" dxfId="2951" priority="2356" operator="equal">
      <formula>"NO VAR"</formula>
    </cfRule>
  </conditionalFormatting>
  <conditionalFormatting sqref="J26">
    <cfRule type="cellIs" dxfId="2950" priority="2355" operator="equal">
      <formula>"HIDE-NO VAR"</formula>
    </cfRule>
  </conditionalFormatting>
  <conditionalFormatting sqref="J26">
    <cfRule type="cellIs" dxfId="2949" priority="2354" operator="equal">
      <formula>"NO VAR"</formula>
    </cfRule>
  </conditionalFormatting>
  <conditionalFormatting sqref="J26">
    <cfRule type="cellIs" dxfId="2948" priority="2353" operator="equal">
      <formula>"NO VAR"</formula>
    </cfRule>
  </conditionalFormatting>
  <conditionalFormatting sqref="J26">
    <cfRule type="cellIs" dxfId="2947" priority="2352" operator="equal">
      <formula>"HIDE-NO VAR"</formula>
    </cfRule>
  </conditionalFormatting>
  <conditionalFormatting sqref="J26">
    <cfRule type="cellIs" dxfId="2946" priority="2351" operator="equal">
      <formula>"NO VAR"</formula>
    </cfRule>
  </conditionalFormatting>
  <conditionalFormatting sqref="J26">
    <cfRule type="cellIs" dxfId="2945" priority="2350" operator="equal">
      <formula>"NO VAR"</formula>
    </cfRule>
  </conditionalFormatting>
  <conditionalFormatting sqref="J26">
    <cfRule type="cellIs" dxfId="2944" priority="2349" operator="equal">
      <formula>"HIDE-NO VAR"</formula>
    </cfRule>
  </conditionalFormatting>
  <conditionalFormatting sqref="J26">
    <cfRule type="cellIs" dxfId="2943" priority="2348" operator="equal">
      <formula>"NO VAR"</formula>
    </cfRule>
  </conditionalFormatting>
  <conditionalFormatting sqref="J26">
    <cfRule type="cellIs" dxfId="2942" priority="2347" operator="equal">
      <formula>"NO VAR"</formula>
    </cfRule>
  </conditionalFormatting>
  <conditionalFormatting sqref="J26">
    <cfRule type="cellIs" dxfId="2941" priority="2346" operator="equal">
      <formula>"HIDE-NO VAR"</formula>
    </cfRule>
  </conditionalFormatting>
  <conditionalFormatting sqref="J26">
    <cfRule type="cellIs" dxfId="2940" priority="2345" operator="equal">
      <formula>"NO VAR"</formula>
    </cfRule>
  </conditionalFormatting>
  <conditionalFormatting sqref="J26">
    <cfRule type="cellIs" dxfId="2939" priority="2344" operator="equal">
      <formula>"NO VAR"</formula>
    </cfRule>
  </conditionalFormatting>
  <conditionalFormatting sqref="J26">
    <cfRule type="cellIs" dxfId="2938" priority="2343" operator="equal">
      <formula>"HIDE-NO VAR"</formula>
    </cfRule>
  </conditionalFormatting>
  <conditionalFormatting sqref="J26">
    <cfRule type="cellIs" dxfId="2937" priority="2342" operator="equal">
      <formula>"NO VAR"</formula>
    </cfRule>
  </conditionalFormatting>
  <conditionalFormatting sqref="J26">
    <cfRule type="cellIs" dxfId="2936" priority="2341" operator="equal">
      <formula>"NO VAR"</formula>
    </cfRule>
  </conditionalFormatting>
  <conditionalFormatting sqref="K26">
    <cfRule type="cellIs" dxfId="2935" priority="2340" operator="equal">
      <formula>"NO VAR"</formula>
    </cfRule>
  </conditionalFormatting>
  <conditionalFormatting sqref="K26">
    <cfRule type="cellIs" dxfId="2934" priority="2339" operator="equal">
      <formula>"HIDE-NO VAR"</formula>
    </cfRule>
  </conditionalFormatting>
  <conditionalFormatting sqref="K26">
    <cfRule type="cellIs" dxfId="2933" priority="2338" operator="equal">
      <formula>"ERROR "</formula>
    </cfRule>
  </conditionalFormatting>
  <conditionalFormatting sqref="K26">
    <cfRule type="cellIs" dxfId="2932" priority="2337" operator="equal">
      <formula>"HIDE-NO VAR"</formula>
    </cfRule>
  </conditionalFormatting>
  <conditionalFormatting sqref="K26">
    <cfRule type="cellIs" dxfId="2931" priority="2336" operator="equal">
      <formula>"HIDE-NO VAR"</formula>
    </cfRule>
  </conditionalFormatting>
  <conditionalFormatting sqref="K26">
    <cfRule type="cellIs" dxfId="2930" priority="2335" operator="equal">
      <formula>"NO VAR"</formula>
    </cfRule>
  </conditionalFormatting>
  <conditionalFormatting sqref="K26">
    <cfRule type="cellIs" dxfId="2929" priority="2334" operator="equal">
      <formula>"HIDE-NO VAR"</formula>
    </cfRule>
  </conditionalFormatting>
  <conditionalFormatting sqref="K26">
    <cfRule type="cellIs" dxfId="2928" priority="2333" operator="equal">
      <formula>"NO VAR"</formula>
    </cfRule>
  </conditionalFormatting>
  <conditionalFormatting sqref="K26">
    <cfRule type="cellIs" dxfId="2927" priority="2332" operator="equal">
      <formula>"HIDE-NO VAR"</formula>
    </cfRule>
  </conditionalFormatting>
  <conditionalFormatting sqref="K26">
    <cfRule type="cellIs" dxfId="2926" priority="2331" operator="equal">
      <formula>"NO VAR"</formula>
    </cfRule>
  </conditionalFormatting>
  <conditionalFormatting sqref="K26">
    <cfRule type="cellIs" dxfId="2925" priority="2330" operator="equal">
      <formula>"NO VAR"</formula>
    </cfRule>
  </conditionalFormatting>
  <conditionalFormatting sqref="K26">
    <cfRule type="cellIs" dxfId="2924" priority="2329" operator="equal">
      <formula>"HIDE-NO VAR"</formula>
    </cfRule>
  </conditionalFormatting>
  <conditionalFormatting sqref="K26">
    <cfRule type="cellIs" dxfId="2923" priority="2328" operator="equal">
      <formula>"NO VAR"</formula>
    </cfRule>
  </conditionalFormatting>
  <conditionalFormatting sqref="K26">
    <cfRule type="cellIs" dxfId="2922" priority="2327" operator="equal">
      <formula>"NO VAR"</formula>
    </cfRule>
  </conditionalFormatting>
  <conditionalFormatting sqref="K26">
    <cfRule type="cellIs" dxfId="2921" priority="2326" operator="equal">
      <formula>"HIDE-NO VAR"</formula>
    </cfRule>
  </conditionalFormatting>
  <conditionalFormatting sqref="K26">
    <cfRule type="cellIs" dxfId="2920" priority="2325" operator="equal">
      <formula>"NO VAR"</formula>
    </cfRule>
  </conditionalFormatting>
  <conditionalFormatting sqref="K26">
    <cfRule type="cellIs" dxfId="2919" priority="2324" operator="equal">
      <formula>"NO VAR"</formula>
    </cfRule>
  </conditionalFormatting>
  <conditionalFormatting sqref="K26">
    <cfRule type="cellIs" dxfId="2918" priority="2323" operator="equal">
      <formula>"HIDE-NO VAR"</formula>
    </cfRule>
  </conditionalFormatting>
  <conditionalFormatting sqref="K26">
    <cfRule type="cellIs" dxfId="2917" priority="2322" operator="equal">
      <formula>"NO VAR"</formula>
    </cfRule>
  </conditionalFormatting>
  <conditionalFormatting sqref="K26">
    <cfRule type="cellIs" dxfId="2916" priority="2321" operator="equal">
      <formula>"NO VAR"</formula>
    </cfRule>
  </conditionalFormatting>
  <conditionalFormatting sqref="K26">
    <cfRule type="cellIs" dxfId="2915" priority="2320" operator="equal">
      <formula>"HIDE-NO VAR"</formula>
    </cfRule>
  </conditionalFormatting>
  <conditionalFormatting sqref="K26">
    <cfRule type="cellIs" dxfId="2914" priority="2319" operator="equal">
      <formula>"NO VAR"</formula>
    </cfRule>
  </conditionalFormatting>
  <conditionalFormatting sqref="K26">
    <cfRule type="cellIs" dxfId="2913" priority="2318" operator="equal">
      <formula>"NO VAR"</formula>
    </cfRule>
  </conditionalFormatting>
  <conditionalFormatting sqref="K26">
    <cfRule type="cellIs" dxfId="2912" priority="2317" operator="equal">
      <formula>"HIDE-NO VAR"</formula>
    </cfRule>
  </conditionalFormatting>
  <conditionalFormatting sqref="K26">
    <cfRule type="cellIs" dxfId="2911" priority="2316" operator="equal">
      <formula>"NO VAR"</formula>
    </cfRule>
  </conditionalFormatting>
  <conditionalFormatting sqref="K26">
    <cfRule type="cellIs" dxfId="2910" priority="2315" operator="equal">
      <formula>"NO VAR"</formula>
    </cfRule>
  </conditionalFormatting>
  <conditionalFormatting sqref="K26">
    <cfRule type="cellIs" dxfId="2909" priority="2314" operator="equal">
      <formula>"HIDE-NO VAR"</formula>
    </cfRule>
  </conditionalFormatting>
  <conditionalFormatting sqref="K26">
    <cfRule type="cellIs" dxfId="2908" priority="2313" operator="equal">
      <formula>"NO VAR"</formula>
    </cfRule>
  </conditionalFormatting>
  <conditionalFormatting sqref="K26">
    <cfRule type="cellIs" dxfId="2907" priority="2312" operator="equal">
      <formula>"NO VAR"</formula>
    </cfRule>
  </conditionalFormatting>
  <conditionalFormatting sqref="K26">
    <cfRule type="cellIs" dxfId="2906" priority="2311" operator="equal">
      <formula>"HIDE-NO VAR"</formula>
    </cfRule>
  </conditionalFormatting>
  <conditionalFormatting sqref="K26">
    <cfRule type="cellIs" dxfId="2905" priority="2310" operator="equal">
      <formula>"NO VAR"</formula>
    </cfRule>
  </conditionalFormatting>
  <conditionalFormatting sqref="K26">
    <cfRule type="cellIs" dxfId="2904" priority="2309" operator="equal">
      <formula>"NO VAR"</formula>
    </cfRule>
  </conditionalFormatting>
  <conditionalFormatting sqref="K26">
    <cfRule type="cellIs" dxfId="2903" priority="2308" operator="equal">
      <formula>"HIDE-NO VAR"</formula>
    </cfRule>
  </conditionalFormatting>
  <conditionalFormatting sqref="K26">
    <cfRule type="cellIs" dxfId="2902" priority="2307" operator="equal">
      <formula>"NO VAR"</formula>
    </cfRule>
  </conditionalFormatting>
  <conditionalFormatting sqref="K26">
    <cfRule type="cellIs" dxfId="2901" priority="2306" operator="equal">
      <formula>"NO VAR"</formula>
    </cfRule>
  </conditionalFormatting>
  <conditionalFormatting sqref="K26">
    <cfRule type="cellIs" dxfId="2900" priority="2305" operator="equal">
      <formula>"HIDE-NO VAR"</formula>
    </cfRule>
  </conditionalFormatting>
  <conditionalFormatting sqref="K26">
    <cfRule type="cellIs" dxfId="2899" priority="2304" operator="equal">
      <formula>"NO VAR"</formula>
    </cfRule>
  </conditionalFormatting>
  <conditionalFormatting sqref="K26">
    <cfRule type="cellIs" dxfId="2898" priority="2303" operator="equal">
      <formula>"NO VAR"</formula>
    </cfRule>
  </conditionalFormatting>
  <conditionalFormatting sqref="K26">
    <cfRule type="cellIs" dxfId="2897" priority="2302" operator="equal">
      <formula>"HIDE-NO VAR"</formula>
    </cfRule>
  </conditionalFormatting>
  <conditionalFormatting sqref="K26">
    <cfRule type="cellIs" dxfId="2896" priority="2301" operator="equal">
      <formula>"NO VAR"</formula>
    </cfRule>
  </conditionalFormatting>
  <conditionalFormatting sqref="K26">
    <cfRule type="cellIs" dxfId="2895" priority="2300" operator="equal">
      <formula>"NO VAR"</formula>
    </cfRule>
  </conditionalFormatting>
  <conditionalFormatting sqref="K26">
    <cfRule type="cellIs" dxfId="2894" priority="2299" operator="equal">
      <formula>"INCORRECT LINE BEING PICKED UP"</formula>
    </cfRule>
  </conditionalFormatting>
  <conditionalFormatting sqref="B27:B29 E27:E29">
    <cfRule type="cellIs" dxfId="2893" priority="2298" operator="equal">
      <formula>"HIDE "</formula>
    </cfRule>
  </conditionalFormatting>
  <conditionalFormatting sqref="J27:J29">
    <cfRule type="cellIs" dxfId="2892" priority="2296" operator="equal">
      <formula>"NO VAR"</formula>
    </cfRule>
  </conditionalFormatting>
  <conditionalFormatting sqref="J27:J29">
    <cfRule type="cellIs" dxfId="2891" priority="2295" operator="equal">
      <formula>"HIDE-NO VAR"</formula>
    </cfRule>
  </conditionalFormatting>
  <conditionalFormatting sqref="J27:J29">
    <cfRule type="cellIs" dxfId="2890" priority="2294" operator="equal">
      <formula>"ERROR "</formula>
    </cfRule>
  </conditionalFormatting>
  <conditionalFormatting sqref="J27:J29">
    <cfRule type="cellIs" dxfId="2889" priority="2293" operator="equal">
      <formula>"HIDE-NO VAR"</formula>
    </cfRule>
  </conditionalFormatting>
  <conditionalFormatting sqref="J27:J29">
    <cfRule type="cellIs" dxfId="2888" priority="2292" operator="equal">
      <formula>"HIDE-NO VAR"</formula>
    </cfRule>
  </conditionalFormatting>
  <conditionalFormatting sqref="J27:J29">
    <cfRule type="cellIs" dxfId="2887" priority="2291" operator="equal">
      <formula>"NO VAR"</formula>
    </cfRule>
  </conditionalFormatting>
  <conditionalFormatting sqref="J27:J29">
    <cfRule type="cellIs" dxfId="2886" priority="2290" operator="equal">
      <formula>"HIDE-NO VAR"</formula>
    </cfRule>
  </conditionalFormatting>
  <conditionalFormatting sqref="J27:J29">
    <cfRule type="cellIs" dxfId="2885" priority="2289" operator="equal">
      <formula>"NO VAR"</formula>
    </cfRule>
  </conditionalFormatting>
  <conditionalFormatting sqref="J27:J29">
    <cfRule type="cellIs" dxfId="2884" priority="2288" operator="equal">
      <formula>"HIDE-NO VAR"</formula>
    </cfRule>
  </conditionalFormatting>
  <conditionalFormatting sqref="J27:J29">
    <cfRule type="cellIs" dxfId="2883" priority="2287" operator="equal">
      <formula>"NO VAR"</formula>
    </cfRule>
  </conditionalFormatting>
  <conditionalFormatting sqref="J27:J29">
    <cfRule type="cellIs" dxfId="2882" priority="2286" operator="equal">
      <formula>"NO VAR"</formula>
    </cfRule>
  </conditionalFormatting>
  <conditionalFormatting sqref="J27:J29">
    <cfRule type="cellIs" dxfId="2881" priority="2285" operator="equal">
      <formula>"HIDE-NO VAR"</formula>
    </cfRule>
  </conditionalFormatting>
  <conditionalFormatting sqref="J27:J29">
    <cfRule type="cellIs" dxfId="2880" priority="2284" operator="equal">
      <formula>"NO VAR"</formula>
    </cfRule>
  </conditionalFormatting>
  <conditionalFormatting sqref="J27:J29">
    <cfRule type="cellIs" dxfId="2879" priority="2283" operator="equal">
      <formula>"NO VAR"</formula>
    </cfRule>
  </conditionalFormatting>
  <conditionalFormatting sqref="J27:J29">
    <cfRule type="cellIs" dxfId="2878" priority="2282" operator="equal">
      <formula>"HIDE-NO VAR"</formula>
    </cfRule>
  </conditionalFormatting>
  <conditionalFormatting sqref="J27:J29">
    <cfRule type="cellIs" dxfId="2877" priority="2281" operator="equal">
      <formula>"NO VAR"</formula>
    </cfRule>
  </conditionalFormatting>
  <conditionalFormatting sqref="J27:J29">
    <cfRule type="cellIs" dxfId="2876" priority="2280" operator="equal">
      <formula>"NO VAR"</formula>
    </cfRule>
  </conditionalFormatting>
  <conditionalFormatting sqref="J27:J29">
    <cfRule type="cellIs" dxfId="2875" priority="2279" operator="equal">
      <formula>"HIDE-NO VAR"</formula>
    </cfRule>
  </conditionalFormatting>
  <conditionalFormatting sqref="J27:J29">
    <cfRule type="cellIs" dxfId="2874" priority="2278" operator="equal">
      <formula>"NO VAR"</formula>
    </cfRule>
  </conditionalFormatting>
  <conditionalFormatting sqref="J27:J29">
    <cfRule type="cellIs" dxfId="2873" priority="2277" operator="equal">
      <formula>"NO VAR"</formula>
    </cfRule>
  </conditionalFormatting>
  <conditionalFormatting sqref="J27:J29">
    <cfRule type="cellIs" dxfId="2872" priority="2276" operator="equal">
      <formula>"HIDE-NO VAR"</formula>
    </cfRule>
  </conditionalFormatting>
  <conditionalFormatting sqref="J27:J29">
    <cfRule type="cellIs" dxfId="2871" priority="2275" operator="equal">
      <formula>"NO VAR"</formula>
    </cfRule>
  </conditionalFormatting>
  <conditionalFormatting sqref="J27:J29">
    <cfRule type="cellIs" dxfId="2870" priority="2274" operator="equal">
      <formula>"NO VAR"</formula>
    </cfRule>
  </conditionalFormatting>
  <conditionalFormatting sqref="J27:J29">
    <cfRule type="cellIs" dxfId="2869" priority="2273" operator="equal">
      <formula>"HIDE-NO VAR"</formula>
    </cfRule>
  </conditionalFormatting>
  <conditionalFormatting sqref="J27:J29">
    <cfRule type="cellIs" dxfId="2868" priority="2272" operator="equal">
      <formula>"NO VAR"</formula>
    </cfRule>
  </conditionalFormatting>
  <conditionalFormatting sqref="J27:J29">
    <cfRule type="cellIs" dxfId="2867" priority="2271" operator="equal">
      <formula>"NO VAR"</formula>
    </cfRule>
  </conditionalFormatting>
  <conditionalFormatting sqref="J27:J29">
    <cfRule type="cellIs" dxfId="2866" priority="2270" operator="equal">
      <formula>"HIDE-NO VAR"</formula>
    </cfRule>
  </conditionalFormatting>
  <conditionalFormatting sqref="J27:J29">
    <cfRule type="cellIs" dxfId="2865" priority="2269" operator="equal">
      <formula>"NO VAR"</formula>
    </cfRule>
  </conditionalFormatting>
  <conditionalFormatting sqref="J27:J29">
    <cfRule type="cellIs" dxfId="2864" priority="2268" operator="equal">
      <formula>"NO VAR"</formula>
    </cfRule>
  </conditionalFormatting>
  <conditionalFormatting sqref="J27:J29">
    <cfRule type="cellIs" dxfId="2863" priority="2267" operator="equal">
      <formula>"HIDE-NO VAR"</formula>
    </cfRule>
  </conditionalFormatting>
  <conditionalFormatting sqref="J27:J29">
    <cfRule type="cellIs" dxfId="2862" priority="2266" operator="equal">
      <formula>"NO VAR"</formula>
    </cfRule>
  </conditionalFormatting>
  <conditionalFormatting sqref="J27:J29">
    <cfRule type="cellIs" dxfId="2861" priority="2265" operator="equal">
      <formula>"NO VAR"</formula>
    </cfRule>
  </conditionalFormatting>
  <conditionalFormatting sqref="K27:K29">
    <cfRule type="cellIs" dxfId="2860" priority="2264" operator="equal">
      <formula>"NO VAR"</formula>
    </cfRule>
  </conditionalFormatting>
  <conditionalFormatting sqref="K27:K29">
    <cfRule type="cellIs" dxfId="2859" priority="2263" operator="equal">
      <formula>"HIDE-NO VAR"</formula>
    </cfRule>
  </conditionalFormatting>
  <conditionalFormatting sqref="K27:K29">
    <cfRule type="cellIs" dxfId="2858" priority="2262" operator="equal">
      <formula>"ERROR "</formula>
    </cfRule>
  </conditionalFormatting>
  <conditionalFormatting sqref="K27:K29">
    <cfRule type="cellIs" dxfId="2857" priority="2261" operator="equal">
      <formula>"HIDE-NO VAR"</formula>
    </cfRule>
  </conditionalFormatting>
  <conditionalFormatting sqref="K27:K29">
    <cfRule type="cellIs" dxfId="2856" priority="2260" operator="equal">
      <formula>"HIDE-NO VAR"</formula>
    </cfRule>
  </conditionalFormatting>
  <conditionalFormatting sqref="K27:K29">
    <cfRule type="cellIs" dxfId="2855" priority="2259" operator="equal">
      <formula>"NO VAR"</formula>
    </cfRule>
  </conditionalFormatting>
  <conditionalFormatting sqref="K27:K29">
    <cfRule type="cellIs" dxfId="2854" priority="2258" operator="equal">
      <formula>"HIDE-NO VAR"</formula>
    </cfRule>
  </conditionalFormatting>
  <conditionalFormatting sqref="K27:K29">
    <cfRule type="cellIs" dxfId="2853" priority="2257" operator="equal">
      <formula>"NO VAR"</formula>
    </cfRule>
  </conditionalFormatting>
  <conditionalFormatting sqref="K27:K29">
    <cfRule type="cellIs" dxfId="2852" priority="2256" operator="equal">
      <formula>"HIDE-NO VAR"</formula>
    </cfRule>
  </conditionalFormatting>
  <conditionalFormatting sqref="K27:K29">
    <cfRule type="cellIs" dxfId="2851" priority="2255" operator="equal">
      <formula>"NO VAR"</formula>
    </cfRule>
  </conditionalFormatting>
  <conditionalFormatting sqref="K27:K29">
    <cfRule type="cellIs" dxfId="2850" priority="2254" operator="equal">
      <formula>"NO VAR"</formula>
    </cfRule>
  </conditionalFormatting>
  <conditionalFormatting sqref="K27:K29">
    <cfRule type="cellIs" dxfId="2849" priority="2253" operator="equal">
      <formula>"HIDE-NO VAR"</formula>
    </cfRule>
  </conditionalFormatting>
  <conditionalFormatting sqref="K27:K29">
    <cfRule type="cellIs" dxfId="2848" priority="2252" operator="equal">
      <formula>"NO VAR"</formula>
    </cfRule>
  </conditionalFormatting>
  <conditionalFormatting sqref="K27:K29">
    <cfRule type="cellIs" dxfId="2847" priority="2251" operator="equal">
      <formula>"NO VAR"</formula>
    </cfRule>
  </conditionalFormatting>
  <conditionalFormatting sqref="K27:K29">
    <cfRule type="cellIs" dxfId="2846" priority="2250" operator="equal">
      <formula>"HIDE-NO VAR"</formula>
    </cfRule>
  </conditionalFormatting>
  <conditionalFormatting sqref="K27:K29">
    <cfRule type="cellIs" dxfId="2845" priority="2249" operator="equal">
      <formula>"NO VAR"</formula>
    </cfRule>
  </conditionalFormatting>
  <conditionalFormatting sqref="K27:K29">
    <cfRule type="cellIs" dxfId="2844" priority="2248" operator="equal">
      <formula>"NO VAR"</formula>
    </cfRule>
  </conditionalFormatting>
  <conditionalFormatting sqref="K27:K29">
    <cfRule type="cellIs" dxfId="2843" priority="2247" operator="equal">
      <formula>"HIDE-NO VAR"</formula>
    </cfRule>
  </conditionalFormatting>
  <conditionalFormatting sqref="K27:K29">
    <cfRule type="cellIs" dxfId="2842" priority="2246" operator="equal">
      <formula>"NO VAR"</formula>
    </cfRule>
  </conditionalFormatting>
  <conditionalFormatting sqref="K27:K29">
    <cfRule type="cellIs" dxfId="2841" priority="2245" operator="equal">
      <formula>"NO VAR"</formula>
    </cfRule>
  </conditionalFormatting>
  <conditionalFormatting sqref="K27:K29">
    <cfRule type="cellIs" dxfId="2840" priority="2244" operator="equal">
      <formula>"HIDE-NO VAR"</formula>
    </cfRule>
  </conditionalFormatting>
  <conditionalFormatting sqref="K27:K29">
    <cfRule type="cellIs" dxfId="2839" priority="2243" operator="equal">
      <formula>"NO VAR"</formula>
    </cfRule>
  </conditionalFormatting>
  <conditionalFormatting sqref="K27:K29">
    <cfRule type="cellIs" dxfId="2838" priority="2242" operator="equal">
      <formula>"NO VAR"</formula>
    </cfRule>
  </conditionalFormatting>
  <conditionalFormatting sqref="K27:K29">
    <cfRule type="cellIs" dxfId="2837" priority="2241" operator="equal">
      <formula>"HIDE-NO VAR"</formula>
    </cfRule>
  </conditionalFormatting>
  <conditionalFormatting sqref="K27:K29">
    <cfRule type="cellIs" dxfId="2836" priority="2240" operator="equal">
      <formula>"NO VAR"</formula>
    </cfRule>
  </conditionalFormatting>
  <conditionalFormatting sqref="K27:K29">
    <cfRule type="cellIs" dxfId="2835" priority="2239" operator="equal">
      <formula>"NO VAR"</formula>
    </cfRule>
  </conditionalFormatting>
  <conditionalFormatting sqref="K27:K29">
    <cfRule type="cellIs" dxfId="2834" priority="2238" operator="equal">
      <formula>"HIDE-NO VAR"</formula>
    </cfRule>
  </conditionalFormatting>
  <conditionalFormatting sqref="K27:K29">
    <cfRule type="cellIs" dxfId="2833" priority="2237" operator="equal">
      <formula>"NO VAR"</formula>
    </cfRule>
  </conditionalFormatting>
  <conditionalFormatting sqref="K27:K29">
    <cfRule type="cellIs" dxfId="2832" priority="2236" operator="equal">
      <formula>"NO VAR"</formula>
    </cfRule>
  </conditionalFormatting>
  <conditionalFormatting sqref="K27:K29">
    <cfRule type="cellIs" dxfId="2831" priority="2235" operator="equal">
      <formula>"HIDE-NO VAR"</formula>
    </cfRule>
  </conditionalFormatting>
  <conditionalFormatting sqref="K27:K29">
    <cfRule type="cellIs" dxfId="2830" priority="2234" operator="equal">
      <formula>"NO VAR"</formula>
    </cfRule>
  </conditionalFormatting>
  <conditionalFormatting sqref="K27:K29">
    <cfRule type="cellIs" dxfId="2829" priority="2233" operator="equal">
      <formula>"NO VAR"</formula>
    </cfRule>
  </conditionalFormatting>
  <conditionalFormatting sqref="K27:K29">
    <cfRule type="cellIs" dxfId="2828" priority="2232" operator="equal">
      <formula>"HIDE-NO VAR"</formula>
    </cfRule>
  </conditionalFormatting>
  <conditionalFormatting sqref="K27:K29">
    <cfRule type="cellIs" dxfId="2827" priority="2231" operator="equal">
      <formula>"NO VAR"</formula>
    </cfRule>
  </conditionalFormatting>
  <conditionalFormatting sqref="K27:K29">
    <cfRule type="cellIs" dxfId="2826" priority="2230" operator="equal">
      <formula>"NO VAR"</formula>
    </cfRule>
  </conditionalFormatting>
  <conditionalFormatting sqref="K27:K29">
    <cfRule type="cellIs" dxfId="2825" priority="2229" operator="equal">
      <formula>"HIDE-NO VAR"</formula>
    </cfRule>
  </conditionalFormatting>
  <conditionalFormatting sqref="K27:K29">
    <cfRule type="cellIs" dxfId="2824" priority="2228" operator="equal">
      <formula>"NO VAR"</formula>
    </cfRule>
  </conditionalFormatting>
  <conditionalFormatting sqref="K27:K29">
    <cfRule type="cellIs" dxfId="2823" priority="2227" operator="equal">
      <formula>"NO VAR"</formula>
    </cfRule>
  </conditionalFormatting>
  <conditionalFormatting sqref="K27:K29">
    <cfRule type="cellIs" dxfId="2822" priority="2226" operator="equal">
      <formula>"HIDE-NO VAR"</formula>
    </cfRule>
  </conditionalFormatting>
  <conditionalFormatting sqref="K27:K29">
    <cfRule type="cellIs" dxfId="2821" priority="2225" operator="equal">
      <formula>"NO VAR"</formula>
    </cfRule>
  </conditionalFormatting>
  <conditionalFormatting sqref="K27:K29">
    <cfRule type="cellIs" dxfId="2820" priority="2224" operator="equal">
      <formula>"NO VAR"</formula>
    </cfRule>
  </conditionalFormatting>
  <conditionalFormatting sqref="K27:K29">
    <cfRule type="cellIs" dxfId="2819" priority="2223" operator="equal">
      <formula>"INCORRECT LINE BEING PICKED UP"</formula>
    </cfRule>
  </conditionalFormatting>
  <conditionalFormatting sqref="B30">
    <cfRule type="cellIs" dxfId="2818" priority="2222" operator="equal">
      <formula>"HIDE "</formula>
    </cfRule>
  </conditionalFormatting>
  <conditionalFormatting sqref="B31:B38">
    <cfRule type="cellIs" dxfId="2817" priority="2220" operator="equal">
      <formula>"HIDE "</formula>
    </cfRule>
  </conditionalFormatting>
  <conditionalFormatting sqref="J30:J38">
    <cfRule type="cellIs" dxfId="2816" priority="2218" operator="equal">
      <formula>"NO VAR"</formula>
    </cfRule>
  </conditionalFormatting>
  <conditionalFormatting sqref="J30:J38">
    <cfRule type="cellIs" dxfId="2815" priority="2217" operator="equal">
      <formula>"HIDE-NO VAR"</formula>
    </cfRule>
  </conditionalFormatting>
  <conditionalFormatting sqref="J30:J38">
    <cfRule type="cellIs" dxfId="2814" priority="2216" operator="equal">
      <formula>"ERROR "</formula>
    </cfRule>
  </conditionalFormatting>
  <conditionalFormatting sqref="J30:J38">
    <cfRule type="cellIs" dxfId="2813" priority="2215" operator="equal">
      <formula>"HIDE-NO VAR"</formula>
    </cfRule>
  </conditionalFormatting>
  <conditionalFormatting sqref="J30:J38">
    <cfRule type="cellIs" dxfId="2812" priority="2214" operator="equal">
      <formula>"HIDE-NO VAR"</formula>
    </cfRule>
  </conditionalFormatting>
  <conditionalFormatting sqref="J30:J38">
    <cfRule type="cellIs" dxfId="2811" priority="2213" operator="equal">
      <formula>"NO VAR"</formula>
    </cfRule>
  </conditionalFormatting>
  <conditionalFormatting sqref="J30:J38">
    <cfRule type="cellIs" dxfId="2810" priority="2212" operator="equal">
      <formula>"HIDE-NO VAR"</formula>
    </cfRule>
  </conditionalFormatting>
  <conditionalFormatting sqref="J30:J38">
    <cfRule type="cellIs" dxfId="2809" priority="2211" operator="equal">
      <formula>"NO VAR"</formula>
    </cfRule>
  </conditionalFormatting>
  <conditionalFormatting sqref="J30:J38">
    <cfRule type="cellIs" dxfId="2808" priority="2210" operator="equal">
      <formula>"HIDE-NO VAR"</formula>
    </cfRule>
  </conditionalFormatting>
  <conditionalFormatting sqref="J30:J38">
    <cfRule type="cellIs" dxfId="2807" priority="2209" operator="equal">
      <formula>"NO VAR"</formula>
    </cfRule>
  </conditionalFormatting>
  <conditionalFormatting sqref="J30:J38">
    <cfRule type="cellIs" dxfId="2806" priority="2208" operator="equal">
      <formula>"NO VAR"</formula>
    </cfRule>
  </conditionalFormatting>
  <conditionalFormatting sqref="J30:J38">
    <cfRule type="cellIs" dxfId="2805" priority="2207" operator="equal">
      <formula>"HIDE-NO VAR"</formula>
    </cfRule>
  </conditionalFormatting>
  <conditionalFormatting sqref="J30:J38">
    <cfRule type="cellIs" dxfId="2804" priority="2206" operator="equal">
      <formula>"NO VAR"</formula>
    </cfRule>
  </conditionalFormatting>
  <conditionalFormatting sqref="J30:J38">
    <cfRule type="cellIs" dxfId="2803" priority="2205" operator="equal">
      <formula>"NO VAR"</formula>
    </cfRule>
  </conditionalFormatting>
  <conditionalFormatting sqref="J30:J38">
    <cfRule type="cellIs" dxfId="2802" priority="2204" operator="equal">
      <formula>"HIDE-NO VAR"</formula>
    </cfRule>
  </conditionalFormatting>
  <conditionalFormatting sqref="J30:J38">
    <cfRule type="cellIs" dxfId="2801" priority="2203" operator="equal">
      <formula>"NO VAR"</formula>
    </cfRule>
  </conditionalFormatting>
  <conditionalFormatting sqref="J30:J38">
    <cfRule type="cellIs" dxfId="2800" priority="2202" operator="equal">
      <formula>"NO VAR"</formula>
    </cfRule>
  </conditionalFormatting>
  <conditionalFormatting sqref="J30:J38">
    <cfRule type="cellIs" dxfId="2799" priority="2201" operator="equal">
      <formula>"HIDE-NO VAR"</formula>
    </cfRule>
  </conditionalFormatting>
  <conditionalFormatting sqref="J30:J38">
    <cfRule type="cellIs" dxfId="2798" priority="2200" operator="equal">
      <formula>"NO VAR"</formula>
    </cfRule>
  </conditionalFormatting>
  <conditionalFormatting sqref="J30:J38">
    <cfRule type="cellIs" dxfId="2797" priority="2199" operator="equal">
      <formula>"NO VAR"</formula>
    </cfRule>
  </conditionalFormatting>
  <conditionalFormatting sqref="J30:J38">
    <cfRule type="cellIs" dxfId="2796" priority="2198" operator="equal">
      <formula>"HIDE-NO VAR"</formula>
    </cfRule>
  </conditionalFormatting>
  <conditionalFormatting sqref="J30:J38">
    <cfRule type="cellIs" dxfId="2795" priority="2197" operator="equal">
      <formula>"NO VAR"</formula>
    </cfRule>
  </conditionalFormatting>
  <conditionalFormatting sqref="J30:J38">
    <cfRule type="cellIs" dxfId="2794" priority="2196" operator="equal">
      <formula>"NO VAR"</formula>
    </cfRule>
  </conditionalFormatting>
  <conditionalFormatting sqref="J30:J38">
    <cfRule type="cellIs" dxfId="2793" priority="2195" operator="equal">
      <formula>"HIDE-NO VAR"</formula>
    </cfRule>
  </conditionalFormatting>
  <conditionalFormatting sqref="J30:J38">
    <cfRule type="cellIs" dxfId="2792" priority="2194" operator="equal">
      <formula>"NO VAR"</formula>
    </cfRule>
  </conditionalFormatting>
  <conditionalFormatting sqref="J30:J38">
    <cfRule type="cellIs" dxfId="2791" priority="2193" operator="equal">
      <formula>"NO VAR"</formula>
    </cfRule>
  </conditionalFormatting>
  <conditionalFormatting sqref="J30:J38">
    <cfRule type="cellIs" dxfId="2790" priority="2192" operator="equal">
      <formula>"HIDE-NO VAR"</formula>
    </cfRule>
  </conditionalFormatting>
  <conditionalFormatting sqref="J30:J38">
    <cfRule type="cellIs" dxfId="2789" priority="2191" operator="equal">
      <formula>"NO VAR"</formula>
    </cfRule>
  </conditionalFormatting>
  <conditionalFormatting sqref="J30:J38">
    <cfRule type="cellIs" dxfId="2788" priority="2190" operator="equal">
      <formula>"NO VAR"</formula>
    </cfRule>
  </conditionalFormatting>
  <conditionalFormatting sqref="J30:J38">
    <cfRule type="cellIs" dxfId="2787" priority="2189" operator="equal">
      <formula>"HIDE-NO VAR"</formula>
    </cfRule>
  </conditionalFormatting>
  <conditionalFormatting sqref="J30:J38">
    <cfRule type="cellIs" dxfId="2786" priority="2188" operator="equal">
      <formula>"NO VAR"</formula>
    </cfRule>
  </conditionalFormatting>
  <conditionalFormatting sqref="J30:J38">
    <cfRule type="cellIs" dxfId="2785" priority="2187" operator="equal">
      <formula>"NO VAR"</formula>
    </cfRule>
  </conditionalFormatting>
  <conditionalFormatting sqref="K30:K38">
    <cfRule type="cellIs" dxfId="2784" priority="2186" operator="equal">
      <formula>"NO VAR"</formula>
    </cfRule>
  </conditionalFormatting>
  <conditionalFormatting sqref="K30:K38">
    <cfRule type="cellIs" dxfId="2783" priority="2185" operator="equal">
      <formula>"HIDE-NO VAR"</formula>
    </cfRule>
  </conditionalFormatting>
  <conditionalFormatting sqref="K30:K38">
    <cfRule type="cellIs" dxfId="2782" priority="2184" operator="equal">
      <formula>"ERROR "</formula>
    </cfRule>
  </conditionalFormatting>
  <conditionalFormatting sqref="K30:K38">
    <cfRule type="cellIs" dxfId="2781" priority="2183" operator="equal">
      <formula>"HIDE-NO VAR"</formula>
    </cfRule>
  </conditionalFormatting>
  <conditionalFormatting sqref="K30:K38">
    <cfRule type="cellIs" dxfId="2780" priority="2182" operator="equal">
      <formula>"HIDE-NO VAR"</formula>
    </cfRule>
  </conditionalFormatting>
  <conditionalFormatting sqref="K30:K38">
    <cfRule type="cellIs" dxfId="2779" priority="2181" operator="equal">
      <formula>"NO VAR"</formula>
    </cfRule>
  </conditionalFormatting>
  <conditionalFormatting sqref="K30:K38">
    <cfRule type="cellIs" dxfId="2778" priority="2180" operator="equal">
      <formula>"HIDE-NO VAR"</formula>
    </cfRule>
  </conditionalFormatting>
  <conditionalFormatting sqref="K30:K38">
    <cfRule type="cellIs" dxfId="2777" priority="2179" operator="equal">
      <formula>"NO VAR"</formula>
    </cfRule>
  </conditionalFormatting>
  <conditionalFormatting sqref="K30:K38">
    <cfRule type="cellIs" dxfId="2776" priority="2178" operator="equal">
      <formula>"HIDE-NO VAR"</formula>
    </cfRule>
  </conditionalFormatting>
  <conditionalFormatting sqref="K30:K38">
    <cfRule type="cellIs" dxfId="2775" priority="2177" operator="equal">
      <formula>"NO VAR"</formula>
    </cfRule>
  </conditionalFormatting>
  <conditionalFormatting sqref="K30:K38">
    <cfRule type="cellIs" dxfId="2774" priority="2176" operator="equal">
      <formula>"NO VAR"</formula>
    </cfRule>
  </conditionalFormatting>
  <conditionalFormatting sqref="K30:K38">
    <cfRule type="cellIs" dxfId="2773" priority="2175" operator="equal">
      <formula>"HIDE-NO VAR"</formula>
    </cfRule>
  </conditionalFormatting>
  <conditionalFormatting sqref="K30:K38">
    <cfRule type="cellIs" dxfId="2772" priority="2174" operator="equal">
      <formula>"NO VAR"</formula>
    </cfRule>
  </conditionalFormatting>
  <conditionalFormatting sqref="K30:K38">
    <cfRule type="cellIs" dxfId="2771" priority="2173" operator="equal">
      <formula>"NO VAR"</formula>
    </cfRule>
  </conditionalFormatting>
  <conditionalFormatting sqref="K30:K38">
    <cfRule type="cellIs" dxfId="2770" priority="2172" operator="equal">
      <formula>"HIDE-NO VAR"</formula>
    </cfRule>
  </conditionalFormatting>
  <conditionalFormatting sqref="K30:K38">
    <cfRule type="cellIs" dxfId="2769" priority="2171" operator="equal">
      <formula>"NO VAR"</formula>
    </cfRule>
  </conditionalFormatting>
  <conditionalFormatting sqref="K30:K38">
    <cfRule type="cellIs" dxfId="2768" priority="2170" operator="equal">
      <formula>"NO VAR"</formula>
    </cfRule>
  </conditionalFormatting>
  <conditionalFormatting sqref="K30:K38">
    <cfRule type="cellIs" dxfId="2767" priority="2169" operator="equal">
      <formula>"HIDE-NO VAR"</formula>
    </cfRule>
  </conditionalFormatting>
  <conditionalFormatting sqref="K30:K38">
    <cfRule type="cellIs" dxfId="2766" priority="2168" operator="equal">
      <formula>"NO VAR"</formula>
    </cfRule>
  </conditionalFormatting>
  <conditionalFormatting sqref="K30:K38">
    <cfRule type="cellIs" dxfId="2765" priority="2167" operator="equal">
      <formula>"NO VAR"</formula>
    </cfRule>
  </conditionalFormatting>
  <conditionalFormatting sqref="K30:K38">
    <cfRule type="cellIs" dxfId="2764" priority="2166" operator="equal">
      <formula>"HIDE-NO VAR"</formula>
    </cfRule>
  </conditionalFormatting>
  <conditionalFormatting sqref="K30:K38">
    <cfRule type="cellIs" dxfId="2763" priority="2165" operator="equal">
      <formula>"NO VAR"</formula>
    </cfRule>
  </conditionalFormatting>
  <conditionalFormatting sqref="K30:K38">
    <cfRule type="cellIs" dxfId="2762" priority="2164" operator="equal">
      <formula>"NO VAR"</formula>
    </cfRule>
  </conditionalFormatting>
  <conditionalFormatting sqref="K30:K38">
    <cfRule type="cellIs" dxfId="2761" priority="2163" operator="equal">
      <formula>"HIDE-NO VAR"</formula>
    </cfRule>
  </conditionalFormatting>
  <conditionalFormatting sqref="K30:K38">
    <cfRule type="cellIs" dxfId="2760" priority="2162" operator="equal">
      <formula>"NO VAR"</formula>
    </cfRule>
  </conditionalFormatting>
  <conditionalFormatting sqref="K30:K38">
    <cfRule type="cellIs" dxfId="2759" priority="2161" operator="equal">
      <formula>"NO VAR"</formula>
    </cfRule>
  </conditionalFormatting>
  <conditionalFormatting sqref="K30:K38">
    <cfRule type="cellIs" dxfId="2758" priority="2160" operator="equal">
      <formula>"HIDE-NO VAR"</formula>
    </cfRule>
  </conditionalFormatting>
  <conditionalFormatting sqref="K30:K38">
    <cfRule type="cellIs" dxfId="2757" priority="2159" operator="equal">
      <formula>"NO VAR"</formula>
    </cfRule>
  </conditionalFormatting>
  <conditionalFormatting sqref="K30:K38">
    <cfRule type="cellIs" dxfId="2756" priority="2158" operator="equal">
      <formula>"NO VAR"</formula>
    </cfRule>
  </conditionalFormatting>
  <conditionalFormatting sqref="K30:K38">
    <cfRule type="cellIs" dxfId="2755" priority="2157" operator="equal">
      <formula>"HIDE-NO VAR"</formula>
    </cfRule>
  </conditionalFormatting>
  <conditionalFormatting sqref="K30:K38">
    <cfRule type="cellIs" dxfId="2754" priority="2156" operator="equal">
      <formula>"NO VAR"</formula>
    </cfRule>
  </conditionalFormatting>
  <conditionalFormatting sqref="K30:K38">
    <cfRule type="cellIs" dxfId="2753" priority="2155" operator="equal">
      <formula>"NO VAR"</formula>
    </cfRule>
  </conditionalFormatting>
  <conditionalFormatting sqref="K30:K38">
    <cfRule type="cellIs" dxfId="2752" priority="2154" operator="equal">
      <formula>"HIDE-NO VAR"</formula>
    </cfRule>
  </conditionalFormatting>
  <conditionalFormatting sqref="K30:K38">
    <cfRule type="cellIs" dxfId="2751" priority="2153" operator="equal">
      <formula>"NO VAR"</formula>
    </cfRule>
  </conditionalFormatting>
  <conditionalFormatting sqref="K30:K38">
    <cfRule type="cellIs" dxfId="2750" priority="2152" operator="equal">
      <formula>"NO VAR"</formula>
    </cfRule>
  </conditionalFormatting>
  <conditionalFormatting sqref="K30:K38">
    <cfRule type="cellIs" dxfId="2749" priority="2151" operator="equal">
      <formula>"HIDE-NO VAR"</formula>
    </cfRule>
  </conditionalFormatting>
  <conditionalFormatting sqref="K30:K38">
    <cfRule type="cellIs" dxfId="2748" priority="2150" operator="equal">
      <formula>"NO VAR"</formula>
    </cfRule>
  </conditionalFormatting>
  <conditionalFormatting sqref="K30:K38">
    <cfRule type="cellIs" dxfId="2747" priority="2149" operator="equal">
      <formula>"NO VAR"</formula>
    </cfRule>
  </conditionalFormatting>
  <conditionalFormatting sqref="K30:K38">
    <cfRule type="cellIs" dxfId="2746" priority="2148" operator="equal">
      <formula>"HIDE-NO VAR"</formula>
    </cfRule>
  </conditionalFormatting>
  <conditionalFormatting sqref="K30:K38">
    <cfRule type="cellIs" dxfId="2745" priority="2147" operator="equal">
      <formula>"NO VAR"</formula>
    </cfRule>
  </conditionalFormatting>
  <conditionalFormatting sqref="K30:K38">
    <cfRule type="cellIs" dxfId="2744" priority="2146" operator="equal">
      <formula>"NO VAR"</formula>
    </cfRule>
  </conditionalFormatting>
  <conditionalFormatting sqref="K30:K38">
    <cfRule type="cellIs" dxfId="2743" priority="2145" operator="equal">
      <formula>"INCORRECT LINE BEING PICKED UP"</formula>
    </cfRule>
  </conditionalFormatting>
  <conditionalFormatting sqref="B39">
    <cfRule type="cellIs" dxfId="2742" priority="2144" operator="equal">
      <formula>"HIDE "</formula>
    </cfRule>
  </conditionalFormatting>
  <conditionalFormatting sqref="B40">
    <cfRule type="cellIs" dxfId="2741" priority="2142" operator="equal">
      <formula>"HIDE "</formula>
    </cfRule>
  </conditionalFormatting>
  <conditionalFormatting sqref="B41:B42">
    <cfRule type="cellIs" dxfId="2740" priority="2140" operator="equal">
      <formula>"HIDE "</formula>
    </cfRule>
  </conditionalFormatting>
  <conditionalFormatting sqref="J39">
    <cfRule type="cellIs" dxfId="2739" priority="2138" operator="equal">
      <formula>"NO VAR"</formula>
    </cfRule>
  </conditionalFormatting>
  <conditionalFormatting sqref="J39">
    <cfRule type="cellIs" dxfId="2738" priority="2137" operator="equal">
      <formula>"HIDE-NO VAR"</formula>
    </cfRule>
  </conditionalFormatting>
  <conditionalFormatting sqref="J39">
    <cfRule type="cellIs" dxfId="2737" priority="2136" operator="equal">
      <formula>"ERROR "</formula>
    </cfRule>
  </conditionalFormatting>
  <conditionalFormatting sqref="J39">
    <cfRule type="cellIs" dxfId="2736" priority="2135" operator="equal">
      <formula>"HIDE-NO VAR"</formula>
    </cfRule>
  </conditionalFormatting>
  <conditionalFormatting sqref="J39">
    <cfRule type="cellIs" dxfId="2735" priority="2134" operator="equal">
      <formula>"HIDE-NO VAR"</formula>
    </cfRule>
  </conditionalFormatting>
  <conditionalFormatting sqref="J39">
    <cfRule type="cellIs" dxfId="2734" priority="2133" operator="equal">
      <formula>"NO VAR"</formula>
    </cfRule>
  </conditionalFormatting>
  <conditionalFormatting sqref="J39">
    <cfRule type="cellIs" dxfId="2733" priority="2132" operator="equal">
      <formula>"HIDE-NO VAR"</formula>
    </cfRule>
  </conditionalFormatting>
  <conditionalFormatting sqref="J39">
    <cfRule type="cellIs" dxfId="2732" priority="2131" operator="equal">
      <formula>"NO VAR"</formula>
    </cfRule>
  </conditionalFormatting>
  <conditionalFormatting sqref="J39">
    <cfRule type="cellIs" dxfId="2731" priority="2130" operator="equal">
      <formula>"HIDE-NO VAR"</formula>
    </cfRule>
  </conditionalFormatting>
  <conditionalFormatting sqref="J39">
    <cfRule type="cellIs" dxfId="2730" priority="2129" operator="equal">
      <formula>"NO VAR"</formula>
    </cfRule>
  </conditionalFormatting>
  <conditionalFormatting sqref="J39">
    <cfRule type="cellIs" dxfId="2729" priority="2128" operator="equal">
      <formula>"NO VAR"</formula>
    </cfRule>
  </conditionalFormatting>
  <conditionalFormatting sqref="J39">
    <cfRule type="cellIs" dxfId="2728" priority="2127" operator="equal">
      <formula>"HIDE-NO VAR"</formula>
    </cfRule>
  </conditionalFormatting>
  <conditionalFormatting sqref="J39">
    <cfRule type="cellIs" dxfId="2727" priority="2126" operator="equal">
      <formula>"NO VAR"</formula>
    </cfRule>
  </conditionalFormatting>
  <conditionalFormatting sqref="J39">
    <cfRule type="cellIs" dxfId="2726" priority="2125" operator="equal">
      <formula>"NO VAR"</formula>
    </cfRule>
  </conditionalFormatting>
  <conditionalFormatting sqref="J39">
    <cfRule type="cellIs" dxfId="2725" priority="2124" operator="equal">
      <formula>"HIDE-NO VAR"</formula>
    </cfRule>
  </conditionalFormatting>
  <conditionalFormatting sqref="J39">
    <cfRule type="cellIs" dxfId="2724" priority="2123" operator="equal">
      <formula>"NO VAR"</formula>
    </cfRule>
  </conditionalFormatting>
  <conditionalFormatting sqref="J39">
    <cfRule type="cellIs" dxfId="2723" priority="2122" operator="equal">
      <formula>"NO VAR"</formula>
    </cfRule>
  </conditionalFormatting>
  <conditionalFormatting sqref="J39">
    <cfRule type="cellIs" dxfId="2722" priority="2121" operator="equal">
      <formula>"HIDE-NO VAR"</formula>
    </cfRule>
  </conditionalFormatting>
  <conditionalFormatting sqref="J39">
    <cfRule type="cellIs" dxfId="2721" priority="2120" operator="equal">
      <formula>"NO VAR"</formula>
    </cfRule>
  </conditionalFormatting>
  <conditionalFormatting sqref="J39">
    <cfRule type="cellIs" dxfId="2720" priority="2119" operator="equal">
      <formula>"NO VAR"</formula>
    </cfRule>
  </conditionalFormatting>
  <conditionalFormatting sqref="J39">
    <cfRule type="cellIs" dxfId="2719" priority="2118" operator="equal">
      <formula>"HIDE-NO VAR"</formula>
    </cfRule>
  </conditionalFormatting>
  <conditionalFormatting sqref="J39">
    <cfRule type="cellIs" dxfId="2718" priority="2117" operator="equal">
      <formula>"NO VAR"</formula>
    </cfRule>
  </conditionalFormatting>
  <conditionalFormatting sqref="J39">
    <cfRule type="cellIs" dxfId="2717" priority="2116" operator="equal">
      <formula>"NO VAR"</formula>
    </cfRule>
  </conditionalFormatting>
  <conditionalFormatting sqref="J39">
    <cfRule type="cellIs" dxfId="2716" priority="2115" operator="equal">
      <formula>"HIDE-NO VAR"</formula>
    </cfRule>
  </conditionalFormatting>
  <conditionalFormatting sqref="J39">
    <cfRule type="cellIs" dxfId="2715" priority="2114" operator="equal">
      <formula>"NO VAR"</formula>
    </cfRule>
  </conditionalFormatting>
  <conditionalFormatting sqref="J39">
    <cfRule type="cellIs" dxfId="2714" priority="2113" operator="equal">
      <formula>"NO VAR"</formula>
    </cfRule>
  </conditionalFormatting>
  <conditionalFormatting sqref="J39">
    <cfRule type="cellIs" dxfId="2713" priority="2112" operator="equal">
      <formula>"HIDE-NO VAR"</formula>
    </cfRule>
  </conditionalFormatting>
  <conditionalFormatting sqref="J39">
    <cfRule type="cellIs" dxfId="2712" priority="2111" operator="equal">
      <formula>"NO VAR"</formula>
    </cfRule>
  </conditionalFormatting>
  <conditionalFormatting sqref="J39">
    <cfRule type="cellIs" dxfId="2711" priority="2110" operator="equal">
      <formula>"NO VAR"</formula>
    </cfRule>
  </conditionalFormatting>
  <conditionalFormatting sqref="J39">
    <cfRule type="cellIs" dxfId="2710" priority="2109" operator="equal">
      <formula>"HIDE-NO VAR"</formula>
    </cfRule>
  </conditionalFormatting>
  <conditionalFormatting sqref="J39">
    <cfRule type="cellIs" dxfId="2709" priority="2108" operator="equal">
      <formula>"NO VAR"</formula>
    </cfRule>
  </conditionalFormatting>
  <conditionalFormatting sqref="J39">
    <cfRule type="cellIs" dxfId="2708" priority="2107" operator="equal">
      <formula>"NO VAR"</formula>
    </cfRule>
  </conditionalFormatting>
  <conditionalFormatting sqref="K39">
    <cfRule type="cellIs" dxfId="2707" priority="2106" operator="equal">
      <formula>"NO VAR"</formula>
    </cfRule>
  </conditionalFormatting>
  <conditionalFormatting sqref="K39">
    <cfRule type="cellIs" dxfId="2706" priority="2105" operator="equal">
      <formula>"HIDE-NO VAR"</formula>
    </cfRule>
  </conditionalFormatting>
  <conditionalFormatting sqref="K39">
    <cfRule type="cellIs" dxfId="2705" priority="2104" operator="equal">
      <formula>"ERROR "</formula>
    </cfRule>
  </conditionalFormatting>
  <conditionalFormatting sqref="K39">
    <cfRule type="cellIs" dxfId="2704" priority="2103" operator="equal">
      <formula>"HIDE-NO VAR"</formula>
    </cfRule>
  </conditionalFormatting>
  <conditionalFormatting sqref="K39">
    <cfRule type="cellIs" dxfId="2703" priority="2102" operator="equal">
      <formula>"HIDE-NO VAR"</formula>
    </cfRule>
  </conditionalFormatting>
  <conditionalFormatting sqref="K39">
    <cfRule type="cellIs" dxfId="2702" priority="2101" operator="equal">
      <formula>"NO VAR"</formula>
    </cfRule>
  </conditionalFormatting>
  <conditionalFormatting sqref="K39">
    <cfRule type="cellIs" dxfId="2701" priority="2100" operator="equal">
      <formula>"HIDE-NO VAR"</formula>
    </cfRule>
  </conditionalFormatting>
  <conditionalFormatting sqref="K39">
    <cfRule type="cellIs" dxfId="2700" priority="2099" operator="equal">
      <formula>"NO VAR"</formula>
    </cfRule>
  </conditionalFormatting>
  <conditionalFormatting sqref="K39">
    <cfRule type="cellIs" dxfId="2699" priority="2098" operator="equal">
      <formula>"HIDE-NO VAR"</formula>
    </cfRule>
  </conditionalFormatting>
  <conditionalFormatting sqref="K39">
    <cfRule type="cellIs" dxfId="2698" priority="2097" operator="equal">
      <formula>"NO VAR"</formula>
    </cfRule>
  </conditionalFormatting>
  <conditionalFormatting sqref="K39">
    <cfRule type="cellIs" dxfId="2697" priority="2096" operator="equal">
      <formula>"NO VAR"</formula>
    </cfRule>
  </conditionalFormatting>
  <conditionalFormatting sqref="K39">
    <cfRule type="cellIs" dxfId="2696" priority="2095" operator="equal">
      <formula>"HIDE-NO VAR"</formula>
    </cfRule>
  </conditionalFormatting>
  <conditionalFormatting sqref="K39">
    <cfRule type="cellIs" dxfId="2695" priority="2094" operator="equal">
      <formula>"NO VAR"</formula>
    </cfRule>
  </conditionalFormatting>
  <conditionalFormatting sqref="K39">
    <cfRule type="cellIs" dxfId="2694" priority="2093" operator="equal">
      <formula>"NO VAR"</formula>
    </cfRule>
  </conditionalFormatting>
  <conditionalFormatting sqref="K39">
    <cfRule type="cellIs" dxfId="2693" priority="2092" operator="equal">
      <formula>"HIDE-NO VAR"</formula>
    </cfRule>
  </conditionalFormatting>
  <conditionalFormatting sqref="K39">
    <cfRule type="cellIs" dxfId="2692" priority="2091" operator="equal">
      <formula>"NO VAR"</formula>
    </cfRule>
  </conditionalFormatting>
  <conditionalFormatting sqref="K39">
    <cfRule type="cellIs" dxfId="2691" priority="2090" operator="equal">
      <formula>"NO VAR"</formula>
    </cfRule>
  </conditionalFormatting>
  <conditionalFormatting sqref="K39">
    <cfRule type="cellIs" dxfId="2690" priority="2089" operator="equal">
      <formula>"HIDE-NO VAR"</formula>
    </cfRule>
  </conditionalFormatting>
  <conditionalFormatting sqref="K39">
    <cfRule type="cellIs" dxfId="2689" priority="2088" operator="equal">
      <formula>"NO VAR"</formula>
    </cfRule>
  </conditionalFormatting>
  <conditionalFormatting sqref="K39">
    <cfRule type="cellIs" dxfId="2688" priority="2087" operator="equal">
      <formula>"NO VAR"</formula>
    </cfRule>
  </conditionalFormatting>
  <conditionalFormatting sqref="K39">
    <cfRule type="cellIs" dxfId="2687" priority="2086" operator="equal">
      <formula>"HIDE-NO VAR"</formula>
    </cfRule>
  </conditionalFormatting>
  <conditionalFormatting sqref="K39">
    <cfRule type="cellIs" dxfId="2686" priority="2085" operator="equal">
      <formula>"NO VAR"</formula>
    </cfRule>
  </conditionalFormatting>
  <conditionalFormatting sqref="K39">
    <cfRule type="cellIs" dxfId="2685" priority="2084" operator="equal">
      <formula>"NO VAR"</formula>
    </cfRule>
  </conditionalFormatting>
  <conditionalFormatting sqref="K39">
    <cfRule type="cellIs" dxfId="2684" priority="2083" operator="equal">
      <formula>"HIDE-NO VAR"</formula>
    </cfRule>
  </conditionalFormatting>
  <conditionalFormatting sqref="K39">
    <cfRule type="cellIs" dxfId="2683" priority="2082" operator="equal">
      <formula>"NO VAR"</formula>
    </cfRule>
  </conditionalFormatting>
  <conditionalFormatting sqref="K39">
    <cfRule type="cellIs" dxfId="2682" priority="2081" operator="equal">
      <formula>"NO VAR"</formula>
    </cfRule>
  </conditionalFormatting>
  <conditionalFormatting sqref="K39">
    <cfRule type="cellIs" dxfId="2681" priority="2080" operator="equal">
      <formula>"HIDE-NO VAR"</formula>
    </cfRule>
  </conditionalFormatting>
  <conditionalFormatting sqref="K39">
    <cfRule type="cellIs" dxfId="2680" priority="2079" operator="equal">
      <formula>"NO VAR"</formula>
    </cfRule>
  </conditionalFormatting>
  <conditionalFormatting sqref="K39">
    <cfRule type="cellIs" dxfId="2679" priority="2078" operator="equal">
      <formula>"NO VAR"</formula>
    </cfRule>
  </conditionalFormatting>
  <conditionalFormatting sqref="K39">
    <cfRule type="cellIs" dxfId="2678" priority="2077" operator="equal">
      <formula>"HIDE-NO VAR"</formula>
    </cfRule>
  </conditionalFormatting>
  <conditionalFormatting sqref="K39">
    <cfRule type="cellIs" dxfId="2677" priority="2076" operator="equal">
      <formula>"NO VAR"</formula>
    </cfRule>
  </conditionalFormatting>
  <conditionalFormatting sqref="K39">
    <cfRule type="cellIs" dxfId="2676" priority="2075" operator="equal">
      <formula>"NO VAR"</formula>
    </cfRule>
  </conditionalFormatting>
  <conditionalFormatting sqref="K39">
    <cfRule type="cellIs" dxfId="2675" priority="2074" operator="equal">
      <formula>"HIDE-NO VAR"</formula>
    </cfRule>
  </conditionalFormatting>
  <conditionalFormatting sqref="K39">
    <cfRule type="cellIs" dxfId="2674" priority="2073" operator="equal">
      <formula>"NO VAR"</formula>
    </cfRule>
  </conditionalFormatting>
  <conditionalFormatting sqref="K39">
    <cfRule type="cellIs" dxfId="2673" priority="2072" operator="equal">
      <formula>"NO VAR"</formula>
    </cfRule>
  </conditionalFormatting>
  <conditionalFormatting sqref="K39">
    <cfRule type="cellIs" dxfId="2672" priority="2071" operator="equal">
      <formula>"HIDE-NO VAR"</formula>
    </cfRule>
  </conditionalFormatting>
  <conditionalFormatting sqref="K39">
    <cfRule type="cellIs" dxfId="2671" priority="2070" operator="equal">
      <formula>"NO VAR"</formula>
    </cfRule>
  </conditionalFormatting>
  <conditionalFormatting sqref="K39">
    <cfRule type="cellIs" dxfId="2670" priority="2069" operator="equal">
      <formula>"NO VAR"</formula>
    </cfRule>
  </conditionalFormatting>
  <conditionalFormatting sqref="K39">
    <cfRule type="cellIs" dxfId="2669" priority="2068" operator="equal">
      <formula>"HIDE-NO VAR"</formula>
    </cfRule>
  </conditionalFormatting>
  <conditionalFormatting sqref="K39">
    <cfRule type="cellIs" dxfId="2668" priority="2067" operator="equal">
      <formula>"NO VAR"</formula>
    </cfRule>
  </conditionalFormatting>
  <conditionalFormatting sqref="K39">
    <cfRule type="cellIs" dxfId="2667" priority="2066" operator="equal">
      <formula>"NO VAR"</formula>
    </cfRule>
  </conditionalFormatting>
  <conditionalFormatting sqref="K39">
    <cfRule type="cellIs" dxfId="2666" priority="2065" operator="equal">
      <formula>"INCORRECT LINE BEING PICKED UP"</formula>
    </cfRule>
  </conditionalFormatting>
  <conditionalFormatting sqref="J40">
    <cfRule type="cellIs" dxfId="2665" priority="2064" operator="equal">
      <formula>"NO VAR"</formula>
    </cfRule>
  </conditionalFormatting>
  <conditionalFormatting sqref="J40">
    <cfRule type="cellIs" dxfId="2664" priority="2063" operator="equal">
      <formula>"HIDE-NO VAR"</formula>
    </cfRule>
  </conditionalFormatting>
  <conditionalFormatting sqref="J40">
    <cfRule type="cellIs" dxfId="2663" priority="2062" operator="equal">
      <formula>"ERROR "</formula>
    </cfRule>
  </conditionalFormatting>
  <conditionalFormatting sqref="J40">
    <cfRule type="cellIs" dxfId="2662" priority="2061" operator="equal">
      <formula>"HIDE-NO VAR"</formula>
    </cfRule>
  </conditionalFormatting>
  <conditionalFormatting sqref="J40">
    <cfRule type="cellIs" dxfId="2661" priority="2060" operator="equal">
      <formula>"HIDE-NO VAR"</formula>
    </cfRule>
  </conditionalFormatting>
  <conditionalFormatting sqref="J40">
    <cfRule type="cellIs" dxfId="2660" priority="2059" operator="equal">
      <formula>"NO VAR"</formula>
    </cfRule>
  </conditionalFormatting>
  <conditionalFormatting sqref="J40">
    <cfRule type="cellIs" dxfId="2659" priority="2058" operator="equal">
      <formula>"HIDE-NO VAR"</formula>
    </cfRule>
  </conditionalFormatting>
  <conditionalFormatting sqref="J40">
    <cfRule type="cellIs" dxfId="2658" priority="2057" operator="equal">
      <formula>"NO VAR"</formula>
    </cfRule>
  </conditionalFormatting>
  <conditionalFormatting sqref="J40">
    <cfRule type="cellIs" dxfId="2657" priority="2056" operator="equal">
      <formula>"HIDE-NO VAR"</formula>
    </cfRule>
  </conditionalFormatting>
  <conditionalFormatting sqref="J40">
    <cfRule type="cellIs" dxfId="2656" priority="2055" operator="equal">
      <formula>"NO VAR"</formula>
    </cfRule>
  </conditionalFormatting>
  <conditionalFormatting sqref="J40">
    <cfRule type="cellIs" dxfId="2655" priority="2054" operator="equal">
      <formula>"NO VAR"</formula>
    </cfRule>
  </conditionalFormatting>
  <conditionalFormatting sqref="J40">
    <cfRule type="cellIs" dxfId="2654" priority="2053" operator="equal">
      <formula>"HIDE-NO VAR"</formula>
    </cfRule>
  </conditionalFormatting>
  <conditionalFormatting sqref="J40">
    <cfRule type="cellIs" dxfId="2653" priority="2052" operator="equal">
      <formula>"NO VAR"</formula>
    </cfRule>
  </conditionalFormatting>
  <conditionalFormatting sqref="J40">
    <cfRule type="cellIs" dxfId="2652" priority="2051" operator="equal">
      <formula>"NO VAR"</formula>
    </cfRule>
  </conditionalFormatting>
  <conditionalFormatting sqref="J40">
    <cfRule type="cellIs" dxfId="2651" priority="2050" operator="equal">
      <formula>"HIDE-NO VAR"</formula>
    </cfRule>
  </conditionalFormatting>
  <conditionalFormatting sqref="J40">
    <cfRule type="cellIs" dxfId="2650" priority="2049" operator="equal">
      <formula>"NO VAR"</formula>
    </cfRule>
  </conditionalFormatting>
  <conditionalFormatting sqref="J40">
    <cfRule type="cellIs" dxfId="2649" priority="2048" operator="equal">
      <formula>"NO VAR"</formula>
    </cfRule>
  </conditionalFormatting>
  <conditionalFormatting sqref="J40">
    <cfRule type="cellIs" dxfId="2648" priority="2047" operator="equal">
      <formula>"HIDE-NO VAR"</formula>
    </cfRule>
  </conditionalFormatting>
  <conditionalFormatting sqref="J40">
    <cfRule type="cellIs" dxfId="2647" priority="2046" operator="equal">
      <formula>"NO VAR"</formula>
    </cfRule>
  </conditionalFormatting>
  <conditionalFormatting sqref="J40">
    <cfRule type="cellIs" dxfId="2646" priority="2045" operator="equal">
      <formula>"NO VAR"</formula>
    </cfRule>
  </conditionalFormatting>
  <conditionalFormatting sqref="J40">
    <cfRule type="cellIs" dxfId="2645" priority="2044" operator="equal">
      <formula>"HIDE-NO VAR"</formula>
    </cfRule>
  </conditionalFormatting>
  <conditionalFormatting sqref="J40">
    <cfRule type="cellIs" dxfId="2644" priority="2043" operator="equal">
      <formula>"NO VAR"</formula>
    </cfRule>
  </conditionalFormatting>
  <conditionalFormatting sqref="J40">
    <cfRule type="cellIs" dxfId="2643" priority="2042" operator="equal">
      <formula>"NO VAR"</formula>
    </cfRule>
  </conditionalFormatting>
  <conditionalFormatting sqref="J40">
    <cfRule type="cellIs" dxfId="2642" priority="2041" operator="equal">
      <formula>"HIDE-NO VAR"</formula>
    </cfRule>
  </conditionalFormatting>
  <conditionalFormatting sqref="J40">
    <cfRule type="cellIs" dxfId="2641" priority="2040" operator="equal">
      <formula>"NO VAR"</formula>
    </cfRule>
  </conditionalFormatting>
  <conditionalFormatting sqref="J40">
    <cfRule type="cellIs" dxfId="2640" priority="2039" operator="equal">
      <formula>"NO VAR"</formula>
    </cfRule>
  </conditionalFormatting>
  <conditionalFormatting sqref="J40">
    <cfRule type="cellIs" dxfId="2639" priority="2038" operator="equal">
      <formula>"HIDE-NO VAR"</formula>
    </cfRule>
  </conditionalFormatting>
  <conditionalFormatting sqref="J40">
    <cfRule type="cellIs" dxfId="2638" priority="2037" operator="equal">
      <formula>"NO VAR"</formula>
    </cfRule>
  </conditionalFormatting>
  <conditionalFormatting sqref="J40">
    <cfRule type="cellIs" dxfId="2637" priority="2036" operator="equal">
      <formula>"NO VAR"</formula>
    </cfRule>
  </conditionalFormatting>
  <conditionalFormatting sqref="J40">
    <cfRule type="cellIs" dxfId="2636" priority="2035" operator="equal">
      <formula>"HIDE-NO VAR"</formula>
    </cfRule>
  </conditionalFormatting>
  <conditionalFormatting sqref="J40">
    <cfRule type="cellIs" dxfId="2635" priority="2034" operator="equal">
      <formula>"NO VAR"</formula>
    </cfRule>
  </conditionalFormatting>
  <conditionalFormatting sqref="J40">
    <cfRule type="cellIs" dxfId="2634" priority="2033" operator="equal">
      <formula>"NO VAR"</formula>
    </cfRule>
  </conditionalFormatting>
  <conditionalFormatting sqref="K40">
    <cfRule type="cellIs" dxfId="2633" priority="2032" operator="equal">
      <formula>"NO VAR"</formula>
    </cfRule>
  </conditionalFormatting>
  <conditionalFormatting sqref="K40">
    <cfRule type="cellIs" dxfId="2632" priority="2031" operator="equal">
      <formula>"HIDE-NO VAR"</formula>
    </cfRule>
  </conditionalFormatting>
  <conditionalFormatting sqref="K40">
    <cfRule type="cellIs" dxfId="2631" priority="2030" operator="equal">
      <formula>"ERROR "</formula>
    </cfRule>
  </conditionalFormatting>
  <conditionalFormatting sqref="K40">
    <cfRule type="cellIs" dxfId="2630" priority="2029" operator="equal">
      <formula>"HIDE-NO VAR"</formula>
    </cfRule>
  </conditionalFormatting>
  <conditionalFormatting sqref="K40">
    <cfRule type="cellIs" dxfId="2629" priority="2028" operator="equal">
      <formula>"HIDE-NO VAR"</formula>
    </cfRule>
  </conditionalFormatting>
  <conditionalFormatting sqref="K40">
    <cfRule type="cellIs" dxfId="2628" priority="2027" operator="equal">
      <formula>"NO VAR"</formula>
    </cfRule>
  </conditionalFormatting>
  <conditionalFormatting sqref="K40">
    <cfRule type="cellIs" dxfId="2627" priority="2026" operator="equal">
      <formula>"HIDE-NO VAR"</formula>
    </cfRule>
  </conditionalFormatting>
  <conditionalFormatting sqref="K40">
    <cfRule type="cellIs" dxfId="2626" priority="2025" operator="equal">
      <formula>"NO VAR"</formula>
    </cfRule>
  </conditionalFormatting>
  <conditionalFormatting sqref="K40">
    <cfRule type="cellIs" dxfId="2625" priority="2024" operator="equal">
      <formula>"HIDE-NO VAR"</formula>
    </cfRule>
  </conditionalFormatting>
  <conditionalFormatting sqref="K40">
    <cfRule type="cellIs" dxfId="2624" priority="2023" operator="equal">
      <formula>"NO VAR"</formula>
    </cfRule>
  </conditionalFormatting>
  <conditionalFormatting sqref="K40">
    <cfRule type="cellIs" dxfId="2623" priority="2022" operator="equal">
      <formula>"NO VAR"</formula>
    </cfRule>
  </conditionalFormatting>
  <conditionalFormatting sqref="K40">
    <cfRule type="cellIs" dxfId="2622" priority="2021" operator="equal">
      <formula>"HIDE-NO VAR"</formula>
    </cfRule>
  </conditionalFormatting>
  <conditionalFormatting sqref="K40">
    <cfRule type="cellIs" dxfId="2621" priority="2020" operator="equal">
      <formula>"NO VAR"</formula>
    </cfRule>
  </conditionalFormatting>
  <conditionalFormatting sqref="K40">
    <cfRule type="cellIs" dxfId="2620" priority="2019" operator="equal">
      <formula>"NO VAR"</formula>
    </cfRule>
  </conditionalFormatting>
  <conditionalFormatting sqref="K40">
    <cfRule type="cellIs" dxfId="2619" priority="2018" operator="equal">
      <formula>"HIDE-NO VAR"</formula>
    </cfRule>
  </conditionalFormatting>
  <conditionalFormatting sqref="K40">
    <cfRule type="cellIs" dxfId="2618" priority="2017" operator="equal">
      <formula>"NO VAR"</formula>
    </cfRule>
  </conditionalFormatting>
  <conditionalFormatting sqref="K40">
    <cfRule type="cellIs" dxfId="2617" priority="2016" operator="equal">
      <formula>"NO VAR"</formula>
    </cfRule>
  </conditionalFormatting>
  <conditionalFormatting sqref="K40">
    <cfRule type="cellIs" dxfId="2616" priority="2015" operator="equal">
      <formula>"HIDE-NO VAR"</formula>
    </cfRule>
  </conditionalFormatting>
  <conditionalFormatting sqref="K40">
    <cfRule type="cellIs" dxfId="2615" priority="2014" operator="equal">
      <formula>"NO VAR"</formula>
    </cfRule>
  </conditionalFormatting>
  <conditionalFormatting sqref="K40">
    <cfRule type="cellIs" dxfId="2614" priority="2013" operator="equal">
      <formula>"NO VAR"</formula>
    </cfRule>
  </conditionalFormatting>
  <conditionalFormatting sqref="K40">
    <cfRule type="cellIs" dxfId="2613" priority="2012" operator="equal">
      <formula>"HIDE-NO VAR"</formula>
    </cfRule>
  </conditionalFormatting>
  <conditionalFormatting sqref="K40">
    <cfRule type="cellIs" dxfId="2612" priority="2011" operator="equal">
      <formula>"NO VAR"</formula>
    </cfRule>
  </conditionalFormatting>
  <conditionalFormatting sqref="K40">
    <cfRule type="cellIs" dxfId="2611" priority="2010" operator="equal">
      <formula>"NO VAR"</formula>
    </cfRule>
  </conditionalFormatting>
  <conditionalFormatting sqref="K40">
    <cfRule type="cellIs" dxfId="2610" priority="2009" operator="equal">
      <formula>"HIDE-NO VAR"</formula>
    </cfRule>
  </conditionalFormatting>
  <conditionalFormatting sqref="K40">
    <cfRule type="cellIs" dxfId="2609" priority="2008" operator="equal">
      <formula>"NO VAR"</formula>
    </cfRule>
  </conditionalFormatting>
  <conditionalFormatting sqref="K40">
    <cfRule type="cellIs" dxfId="2608" priority="2007" operator="equal">
      <formula>"NO VAR"</formula>
    </cfRule>
  </conditionalFormatting>
  <conditionalFormatting sqref="K40">
    <cfRule type="cellIs" dxfId="2607" priority="2006" operator="equal">
      <formula>"HIDE-NO VAR"</formula>
    </cfRule>
  </conditionalFormatting>
  <conditionalFormatting sqref="K40">
    <cfRule type="cellIs" dxfId="2606" priority="2005" operator="equal">
      <formula>"NO VAR"</formula>
    </cfRule>
  </conditionalFormatting>
  <conditionalFormatting sqref="K40">
    <cfRule type="cellIs" dxfId="2605" priority="2004" operator="equal">
      <formula>"NO VAR"</formula>
    </cfRule>
  </conditionalFormatting>
  <conditionalFormatting sqref="K40">
    <cfRule type="cellIs" dxfId="2604" priority="2003" operator="equal">
      <formula>"HIDE-NO VAR"</formula>
    </cfRule>
  </conditionalFormatting>
  <conditionalFormatting sqref="K40">
    <cfRule type="cellIs" dxfId="2603" priority="2002" operator="equal">
      <formula>"NO VAR"</formula>
    </cfRule>
  </conditionalFormatting>
  <conditionalFormatting sqref="K40">
    <cfRule type="cellIs" dxfId="2602" priority="2001" operator="equal">
      <formula>"NO VAR"</formula>
    </cfRule>
  </conditionalFormatting>
  <conditionalFormatting sqref="K40">
    <cfRule type="cellIs" dxfId="2601" priority="2000" operator="equal">
      <formula>"HIDE-NO VAR"</formula>
    </cfRule>
  </conditionalFormatting>
  <conditionalFormatting sqref="K40">
    <cfRule type="cellIs" dxfId="2600" priority="1999" operator="equal">
      <formula>"NO VAR"</formula>
    </cfRule>
  </conditionalFormatting>
  <conditionalFormatting sqref="K40">
    <cfRule type="cellIs" dxfId="2599" priority="1998" operator="equal">
      <formula>"NO VAR"</formula>
    </cfRule>
  </conditionalFormatting>
  <conditionalFormatting sqref="K40">
    <cfRule type="cellIs" dxfId="2598" priority="1997" operator="equal">
      <formula>"HIDE-NO VAR"</formula>
    </cfRule>
  </conditionalFormatting>
  <conditionalFormatting sqref="K40">
    <cfRule type="cellIs" dxfId="2597" priority="1996" operator="equal">
      <formula>"NO VAR"</formula>
    </cfRule>
  </conditionalFormatting>
  <conditionalFormatting sqref="K40">
    <cfRule type="cellIs" dxfId="2596" priority="1995" operator="equal">
      <formula>"NO VAR"</formula>
    </cfRule>
  </conditionalFormatting>
  <conditionalFormatting sqref="K40">
    <cfRule type="cellIs" dxfId="2595" priority="1994" operator="equal">
      <formula>"HIDE-NO VAR"</formula>
    </cfRule>
  </conditionalFormatting>
  <conditionalFormatting sqref="K40">
    <cfRule type="cellIs" dxfId="2594" priority="1993" operator="equal">
      <formula>"NO VAR"</formula>
    </cfRule>
  </conditionalFormatting>
  <conditionalFormatting sqref="K40">
    <cfRule type="cellIs" dxfId="2593" priority="1992" operator="equal">
      <formula>"NO VAR"</formula>
    </cfRule>
  </conditionalFormatting>
  <conditionalFormatting sqref="K40">
    <cfRule type="cellIs" dxfId="2592" priority="1991" operator="equal">
      <formula>"INCORRECT LINE BEING PICKED UP"</formula>
    </cfRule>
  </conditionalFormatting>
  <conditionalFormatting sqref="J41 J43">
    <cfRule type="cellIs" dxfId="2591" priority="1990" operator="equal">
      <formula>"NO VAR"</formula>
    </cfRule>
  </conditionalFormatting>
  <conditionalFormatting sqref="J41 J43">
    <cfRule type="cellIs" dxfId="2590" priority="1989" operator="equal">
      <formula>"HIDE-NO VAR"</formula>
    </cfRule>
  </conditionalFormatting>
  <conditionalFormatting sqref="J41 J43">
    <cfRule type="cellIs" dxfId="2589" priority="1988" operator="equal">
      <formula>"ERROR "</formula>
    </cfRule>
  </conditionalFormatting>
  <conditionalFormatting sqref="J41 J43">
    <cfRule type="cellIs" dxfId="2588" priority="1987" operator="equal">
      <formula>"HIDE-NO VAR"</formula>
    </cfRule>
  </conditionalFormatting>
  <conditionalFormatting sqref="J41 J43">
    <cfRule type="cellIs" dxfId="2587" priority="1986" operator="equal">
      <formula>"HIDE-NO VAR"</formula>
    </cfRule>
  </conditionalFormatting>
  <conditionalFormatting sqref="J41 J43">
    <cfRule type="cellIs" dxfId="2586" priority="1985" operator="equal">
      <formula>"NO VAR"</formula>
    </cfRule>
  </conditionalFormatting>
  <conditionalFormatting sqref="J41 J43">
    <cfRule type="cellIs" dxfId="2585" priority="1984" operator="equal">
      <formula>"HIDE-NO VAR"</formula>
    </cfRule>
  </conditionalFormatting>
  <conditionalFormatting sqref="J41 J43">
    <cfRule type="cellIs" dxfId="2584" priority="1983" operator="equal">
      <formula>"NO VAR"</formula>
    </cfRule>
  </conditionalFormatting>
  <conditionalFormatting sqref="J41 J43">
    <cfRule type="cellIs" dxfId="2583" priority="1982" operator="equal">
      <formula>"HIDE-NO VAR"</formula>
    </cfRule>
  </conditionalFormatting>
  <conditionalFormatting sqref="J41 J43">
    <cfRule type="cellIs" dxfId="2582" priority="1981" operator="equal">
      <formula>"NO VAR"</formula>
    </cfRule>
  </conditionalFormatting>
  <conditionalFormatting sqref="J41 J43">
    <cfRule type="cellIs" dxfId="2581" priority="1980" operator="equal">
      <formula>"NO VAR"</formula>
    </cfRule>
  </conditionalFormatting>
  <conditionalFormatting sqref="J41 J43">
    <cfRule type="cellIs" dxfId="2580" priority="1979" operator="equal">
      <formula>"HIDE-NO VAR"</formula>
    </cfRule>
  </conditionalFormatting>
  <conditionalFormatting sqref="J41 J43">
    <cfRule type="cellIs" dxfId="2579" priority="1978" operator="equal">
      <formula>"NO VAR"</formula>
    </cfRule>
  </conditionalFormatting>
  <conditionalFormatting sqref="J41 J43">
    <cfRule type="cellIs" dxfId="2578" priority="1977" operator="equal">
      <formula>"NO VAR"</formula>
    </cfRule>
  </conditionalFormatting>
  <conditionalFormatting sqref="J41 J43">
    <cfRule type="cellIs" dxfId="2577" priority="1976" operator="equal">
      <formula>"HIDE-NO VAR"</formula>
    </cfRule>
  </conditionalFormatting>
  <conditionalFormatting sqref="J41 J43">
    <cfRule type="cellIs" dxfId="2576" priority="1975" operator="equal">
      <formula>"NO VAR"</formula>
    </cfRule>
  </conditionalFormatting>
  <conditionalFormatting sqref="J41 J43">
    <cfRule type="cellIs" dxfId="2575" priority="1974" operator="equal">
      <formula>"NO VAR"</formula>
    </cfRule>
  </conditionalFormatting>
  <conditionalFormatting sqref="J41 J43">
    <cfRule type="cellIs" dxfId="2574" priority="1973" operator="equal">
      <formula>"HIDE-NO VAR"</formula>
    </cfRule>
  </conditionalFormatting>
  <conditionalFormatting sqref="J41 J43">
    <cfRule type="cellIs" dxfId="2573" priority="1972" operator="equal">
      <formula>"NO VAR"</formula>
    </cfRule>
  </conditionalFormatting>
  <conditionalFormatting sqref="J41 J43">
    <cfRule type="cellIs" dxfId="2572" priority="1971" operator="equal">
      <formula>"NO VAR"</formula>
    </cfRule>
  </conditionalFormatting>
  <conditionalFormatting sqref="J41 J43">
    <cfRule type="cellIs" dxfId="2571" priority="1970" operator="equal">
      <formula>"HIDE-NO VAR"</formula>
    </cfRule>
  </conditionalFormatting>
  <conditionalFormatting sqref="J41 J43">
    <cfRule type="cellIs" dxfId="2570" priority="1969" operator="equal">
      <formula>"NO VAR"</formula>
    </cfRule>
  </conditionalFormatting>
  <conditionalFormatting sqref="J41 J43">
    <cfRule type="cellIs" dxfId="2569" priority="1968" operator="equal">
      <formula>"NO VAR"</formula>
    </cfRule>
  </conditionalFormatting>
  <conditionalFormatting sqref="J41 J43">
    <cfRule type="cellIs" dxfId="2568" priority="1967" operator="equal">
      <formula>"HIDE-NO VAR"</formula>
    </cfRule>
  </conditionalFormatting>
  <conditionalFormatting sqref="J41 J43">
    <cfRule type="cellIs" dxfId="2567" priority="1966" operator="equal">
      <formula>"NO VAR"</formula>
    </cfRule>
  </conditionalFormatting>
  <conditionalFormatting sqref="J41 J43">
    <cfRule type="cellIs" dxfId="2566" priority="1965" operator="equal">
      <formula>"NO VAR"</formula>
    </cfRule>
  </conditionalFormatting>
  <conditionalFormatting sqref="J41 J43">
    <cfRule type="cellIs" dxfId="2565" priority="1964" operator="equal">
      <formula>"HIDE-NO VAR"</formula>
    </cfRule>
  </conditionalFormatting>
  <conditionalFormatting sqref="J41 J43">
    <cfRule type="cellIs" dxfId="2564" priority="1963" operator="equal">
      <formula>"NO VAR"</formula>
    </cfRule>
  </conditionalFormatting>
  <conditionalFormatting sqref="J41 J43">
    <cfRule type="cellIs" dxfId="2563" priority="1962" operator="equal">
      <formula>"NO VAR"</formula>
    </cfRule>
  </conditionalFormatting>
  <conditionalFormatting sqref="J41 J43">
    <cfRule type="cellIs" dxfId="2562" priority="1961" operator="equal">
      <formula>"HIDE-NO VAR"</formula>
    </cfRule>
  </conditionalFormatting>
  <conditionalFormatting sqref="J41 J43">
    <cfRule type="cellIs" dxfId="2561" priority="1960" operator="equal">
      <formula>"NO VAR"</formula>
    </cfRule>
  </conditionalFormatting>
  <conditionalFormatting sqref="J41 J43">
    <cfRule type="cellIs" dxfId="2560" priority="1959" operator="equal">
      <formula>"NO VAR"</formula>
    </cfRule>
  </conditionalFormatting>
  <conditionalFormatting sqref="K41 K43">
    <cfRule type="cellIs" dxfId="2559" priority="1958" operator="equal">
      <formula>"NO VAR"</formula>
    </cfRule>
  </conditionalFormatting>
  <conditionalFormatting sqref="K41 K43">
    <cfRule type="cellIs" dxfId="2558" priority="1957" operator="equal">
      <formula>"HIDE-NO VAR"</formula>
    </cfRule>
  </conditionalFormatting>
  <conditionalFormatting sqref="K41 K43">
    <cfRule type="cellIs" dxfId="2557" priority="1956" operator="equal">
      <formula>"ERROR "</formula>
    </cfRule>
  </conditionalFormatting>
  <conditionalFormatting sqref="K41 K43">
    <cfRule type="cellIs" dxfId="2556" priority="1955" operator="equal">
      <formula>"HIDE-NO VAR"</formula>
    </cfRule>
  </conditionalFormatting>
  <conditionalFormatting sqref="K41 K43">
    <cfRule type="cellIs" dxfId="2555" priority="1954" operator="equal">
      <formula>"HIDE-NO VAR"</formula>
    </cfRule>
  </conditionalFormatting>
  <conditionalFormatting sqref="K41 K43">
    <cfRule type="cellIs" dxfId="2554" priority="1953" operator="equal">
      <formula>"NO VAR"</formula>
    </cfRule>
  </conditionalFormatting>
  <conditionalFormatting sqref="K41 K43">
    <cfRule type="cellIs" dxfId="2553" priority="1952" operator="equal">
      <formula>"HIDE-NO VAR"</formula>
    </cfRule>
  </conditionalFormatting>
  <conditionalFormatting sqref="K41 K43">
    <cfRule type="cellIs" dxfId="2552" priority="1951" operator="equal">
      <formula>"NO VAR"</formula>
    </cfRule>
  </conditionalFormatting>
  <conditionalFormatting sqref="K41 K43">
    <cfRule type="cellIs" dxfId="2551" priority="1950" operator="equal">
      <formula>"HIDE-NO VAR"</formula>
    </cfRule>
  </conditionalFormatting>
  <conditionalFormatting sqref="K41 K43">
    <cfRule type="cellIs" dxfId="2550" priority="1949" operator="equal">
      <formula>"NO VAR"</formula>
    </cfRule>
  </conditionalFormatting>
  <conditionalFormatting sqref="K41 K43">
    <cfRule type="cellIs" dxfId="2549" priority="1948" operator="equal">
      <formula>"NO VAR"</formula>
    </cfRule>
  </conditionalFormatting>
  <conditionalFormatting sqref="K41 K43">
    <cfRule type="cellIs" dxfId="2548" priority="1947" operator="equal">
      <formula>"HIDE-NO VAR"</formula>
    </cfRule>
  </conditionalFormatting>
  <conditionalFormatting sqref="K41 K43">
    <cfRule type="cellIs" dxfId="2547" priority="1946" operator="equal">
      <formula>"NO VAR"</formula>
    </cfRule>
  </conditionalFormatting>
  <conditionalFormatting sqref="K41 K43">
    <cfRule type="cellIs" dxfId="2546" priority="1945" operator="equal">
      <formula>"NO VAR"</formula>
    </cfRule>
  </conditionalFormatting>
  <conditionalFormatting sqref="K41 K43">
    <cfRule type="cellIs" dxfId="2545" priority="1944" operator="equal">
      <formula>"HIDE-NO VAR"</formula>
    </cfRule>
  </conditionalFormatting>
  <conditionalFormatting sqref="K41 K43">
    <cfRule type="cellIs" dxfId="2544" priority="1943" operator="equal">
      <formula>"NO VAR"</formula>
    </cfRule>
  </conditionalFormatting>
  <conditionalFormatting sqref="K41 K43">
    <cfRule type="cellIs" dxfId="2543" priority="1942" operator="equal">
      <formula>"NO VAR"</formula>
    </cfRule>
  </conditionalFormatting>
  <conditionalFormatting sqref="K41 K43">
    <cfRule type="cellIs" dxfId="2542" priority="1941" operator="equal">
      <formula>"HIDE-NO VAR"</formula>
    </cfRule>
  </conditionalFormatting>
  <conditionalFormatting sqref="K41 K43">
    <cfRule type="cellIs" dxfId="2541" priority="1940" operator="equal">
      <formula>"NO VAR"</formula>
    </cfRule>
  </conditionalFormatting>
  <conditionalFormatting sqref="K41 K43">
    <cfRule type="cellIs" dxfId="2540" priority="1939" operator="equal">
      <formula>"NO VAR"</formula>
    </cfRule>
  </conditionalFormatting>
  <conditionalFormatting sqref="K41 K43">
    <cfRule type="cellIs" dxfId="2539" priority="1938" operator="equal">
      <formula>"HIDE-NO VAR"</formula>
    </cfRule>
  </conditionalFormatting>
  <conditionalFormatting sqref="K41 K43">
    <cfRule type="cellIs" dxfId="2538" priority="1937" operator="equal">
      <formula>"NO VAR"</formula>
    </cfRule>
  </conditionalFormatting>
  <conditionalFormatting sqref="K41 K43">
    <cfRule type="cellIs" dxfId="2537" priority="1936" operator="equal">
      <formula>"NO VAR"</formula>
    </cfRule>
  </conditionalFormatting>
  <conditionalFormatting sqref="K41 K43">
    <cfRule type="cellIs" dxfId="2536" priority="1935" operator="equal">
      <formula>"HIDE-NO VAR"</formula>
    </cfRule>
  </conditionalFormatting>
  <conditionalFormatting sqref="K41 K43">
    <cfRule type="cellIs" dxfId="2535" priority="1934" operator="equal">
      <formula>"NO VAR"</formula>
    </cfRule>
  </conditionalFormatting>
  <conditionalFormatting sqref="K41 K43">
    <cfRule type="cellIs" dxfId="2534" priority="1933" operator="equal">
      <formula>"NO VAR"</formula>
    </cfRule>
  </conditionalFormatting>
  <conditionalFormatting sqref="K41 K43">
    <cfRule type="cellIs" dxfId="2533" priority="1932" operator="equal">
      <formula>"HIDE-NO VAR"</formula>
    </cfRule>
  </conditionalFormatting>
  <conditionalFormatting sqref="K41 K43">
    <cfRule type="cellIs" dxfId="2532" priority="1931" operator="equal">
      <formula>"NO VAR"</formula>
    </cfRule>
  </conditionalFormatting>
  <conditionalFormatting sqref="K41 K43">
    <cfRule type="cellIs" dxfId="2531" priority="1930" operator="equal">
      <formula>"NO VAR"</formula>
    </cfRule>
  </conditionalFormatting>
  <conditionalFormatting sqref="K41 K43">
    <cfRule type="cellIs" dxfId="2530" priority="1929" operator="equal">
      <formula>"HIDE-NO VAR"</formula>
    </cfRule>
  </conditionalFormatting>
  <conditionalFormatting sqref="K41 K43">
    <cfRule type="cellIs" dxfId="2529" priority="1928" operator="equal">
      <formula>"NO VAR"</formula>
    </cfRule>
  </conditionalFormatting>
  <conditionalFormatting sqref="K41 K43">
    <cfRule type="cellIs" dxfId="2528" priority="1927" operator="equal">
      <formula>"NO VAR"</formula>
    </cfRule>
  </conditionalFormatting>
  <conditionalFormatting sqref="K41 K43">
    <cfRule type="cellIs" dxfId="2527" priority="1926" operator="equal">
      <formula>"HIDE-NO VAR"</formula>
    </cfRule>
  </conditionalFormatting>
  <conditionalFormatting sqref="K41 K43">
    <cfRule type="cellIs" dxfId="2526" priority="1925" operator="equal">
      <formula>"NO VAR"</formula>
    </cfRule>
  </conditionalFormatting>
  <conditionalFormatting sqref="K41 K43">
    <cfRule type="cellIs" dxfId="2525" priority="1924" operator="equal">
      <formula>"NO VAR"</formula>
    </cfRule>
  </conditionalFormatting>
  <conditionalFormatting sqref="K41 K43">
    <cfRule type="cellIs" dxfId="2524" priority="1923" operator="equal">
      <formula>"HIDE-NO VAR"</formula>
    </cfRule>
  </conditionalFormatting>
  <conditionalFormatting sqref="K41 K43">
    <cfRule type="cellIs" dxfId="2523" priority="1922" operator="equal">
      <formula>"NO VAR"</formula>
    </cfRule>
  </conditionalFormatting>
  <conditionalFormatting sqref="K41 K43">
    <cfRule type="cellIs" dxfId="2522" priority="1921" operator="equal">
      <formula>"NO VAR"</formula>
    </cfRule>
  </conditionalFormatting>
  <conditionalFormatting sqref="K41 K43">
    <cfRule type="cellIs" dxfId="2521" priority="1920" operator="equal">
      <formula>"HIDE-NO VAR"</formula>
    </cfRule>
  </conditionalFormatting>
  <conditionalFormatting sqref="K41 K43">
    <cfRule type="cellIs" dxfId="2520" priority="1919" operator="equal">
      <formula>"NO VAR"</formula>
    </cfRule>
  </conditionalFormatting>
  <conditionalFormatting sqref="K41 K43">
    <cfRule type="cellIs" dxfId="2519" priority="1918" operator="equal">
      <formula>"NO VAR"</formula>
    </cfRule>
  </conditionalFormatting>
  <conditionalFormatting sqref="K41 K43">
    <cfRule type="cellIs" dxfId="2518" priority="1917" operator="equal">
      <formula>"INCORRECT LINE BEING PICKED UP"</formula>
    </cfRule>
  </conditionalFormatting>
  <conditionalFormatting sqref="J42">
    <cfRule type="cellIs" dxfId="2517" priority="1916" operator="equal">
      <formula>"NO VAR"</formula>
    </cfRule>
  </conditionalFormatting>
  <conditionalFormatting sqref="J42">
    <cfRule type="cellIs" dxfId="2516" priority="1915" operator="equal">
      <formula>"HIDE-NO VAR"</formula>
    </cfRule>
  </conditionalFormatting>
  <conditionalFormatting sqref="J42">
    <cfRule type="cellIs" dxfId="2515" priority="1914" operator="equal">
      <formula>"ERROR "</formula>
    </cfRule>
  </conditionalFormatting>
  <conditionalFormatting sqref="J42">
    <cfRule type="cellIs" dxfId="2514" priority="1913" operator="equal">
      <formula>"HIDE-NO VAR"</formula>
    </cfRule>
  </conditionalFormatting>
  <conditionalFormatting sqref="J42">
    <cfRule type="cellIs" dxfId="2513" priority="1912" operator="equal">
      <formula>"HIDE-NO VAR"</formula>
    </cfRule>
  </conditionalFormatting>
  <conditionalFormatting sqref="J42">
    <cfRule type="cellIs" dxfId="2512" priority="1911" operator="equal">
      <formula>"NO VAR"</formula>
    </cfRule>
  </conditionalFormatting>
  <conditionalFormatting sqref="J42">
    <cfRule type="cellIs" dxfId="2511" priority="1910" operator="equal">
      <formula>"HIDE-NO VAR"</formula>
    </cfRule>
  </conditionalFormatting>
  <conditionalFormatting sqref="J42">
    <cfRule type="cellIs" dxfId="2510" priority="1909" operator="equal">
      <formula>"NO VAR"</formula>
    </cfRule>
  </conditionalFormatting>
  <conditionalFormatting sqref="J42">
    <cfRule type="cellIs" dxfId="2509" priority="1908" operator="equal">
      <formula>"HIDE-NO VAR"</formula>
    </cfRule>
  </conditionalFormatting>
  <conditionalFormatting sqref="J42">
    <cfRule type="cellIs" dxfId="2508" priority="1907" operator="equal">
      <formula>"NO VAR"</formula>
    </cfRule>
  </conditionalFormatting>
  <conditionalFormatting sqref="J42">
    <cfRule type="cellIs" dxfId="2507" priority="1906" operator="equal">
      <formula>"NO VAR"</formula>
    </cfRule>
  </conditionalFormatting>
  <conditionalFormatting sqref="J42">
    <cfRule type="cellIs" dxfId="2506" priority="1905" operator="equal">
      <formula>"HIDE-NO VAR"</formula>
    </cfRule>
  </conditionalFormatting>
  <conditionalFormatting sqref="J42">
    <cfRule type="cellIs" dxfId="2505" priority="1904" operator="equal">
      <formula>"NO VAR"</formula>
    </cfRule>
  </conditionalFormatting>
  <conditionalFormatting sqref="J42">
    <cfRule type="cellIs" dxfId="2504" priority="1903" operator="equal">
      <formula>"NO VAR"</formula>
    </cfRule>
  </conditionalFormatting>
  <conditionalFormatting sqref="J42">
    <cfRule type="cellIs" dxfId="2503" priority="1902" operator="equal">
      <formula>"HIDE-NO VAR"</formula>
    </cfRule>
  </conditionalFormatting>
  <conditionalFormatting sqref="J42">
    <cfRule type="cellIs" dxfId="2502" priority="1901" operator="equal">
      <formula>"NO VAR"</formula>
    </cfRule>
  </conditionalFormatting>
  <conditionalFormatting sqref="J42">
    <cfRule type="cellIs" dxfId="2501" priority="1900" operator="equal">
      <formula>"NO VAR"</formula>
    </cfRule>
  </conditionalFormatting>
  <conditionalFormatting sqref="J42">
    <cfRule type="cellIs" dxfId="2500" priority="1899" operator="equal">
      <formula>"HIDE-NO VAR"</formula>
    </cfRule>
  </conditionalFormatting>
  <conditionalFormatting sqref="J42">
    <cfRule type="cellIs" dxfId="2499" priority="1898" operator="equal">
      <formula>"NO VAR"</formula>
    </cfRule>
  </conditionalFormatting>
  <conditionalFormatting sqref="J42">
    <cfRule type="cellIs" dxfId="2498" priority="1897" operator="equal">
      <formula>"NO VAR"</formula>
    </cfRule>
  </conditionalFormatting>
  <conditionalFormatting sqref="J42">
    <cfRule type="cellIs" dxfId="2497" priority="1896" operator="equal">
      <formula>"HIDE-NO VAR"</formula>
    </cfRule>
  </conditionalFormatting>
  <conditionalFormatting sqref="J42">
    <cfRule type="cellIs" dxfId="2496" priority="1895" operator="equal">
      <formula>"NO VAR"</formula>
    </cfRule>
  </conditionalFormatting>
  <conditionalFormatting sqref="J42">
    <cfRule type="cellIs" dxfId="2495" priority="1894" operator="equal">
      <formula>"NO VAR"</formula>
    </cfRule>
  </conditionalFormatting>
  <conditionalFormatting sqref="J42">
    <cfRule type="cellIs" dxfId="2494" priority="1893" operator="equal">
      <formula>"HIDE-NO VAR"</formula>
    </cfRule>
  </conditionalFormatting>
  <conditionalFormatting sqref="J42">
    <cfRule type="cellIs" dxfId="2493" priority="1892" operator="equal">
      <formula>"NO VAR"</formula>
    </cfRule>
  </conditionalFormatting>
  <conditionalFormatting sqref="J42">
    <cfRule type="cellIs" dxfId="2492" priority="1891" operator="equal">
      <formula>"NO VAR"</formula>
    </cfRule>
  </conditionalFormatting>
  <conditionalFormatting sqref="J42">
    <cfRule type="cellIs" dxfId="2491" priority="1890" operator="equal">
      <formula>"HIDE-NO VAR"</formula>
    </cfRule>
  </conditionalFormatting>
  <conditionalFormatting sqref="J42">
    <cfRule type="cellIs" dxfId="2490" priority="1889" operator="equal">
      <formula>"NO VAR"</formula>
    </cfRule>
  </conditionalFormatting>
  <conditionalFormatting sqref="J42">
    <cfRule type="cellIs" dxfId="2489" priority="1888" operator="equal">
      <formula>"NO VAR"</formula>
    </cfRule>
  </conditionalFormatting>
  <conditionalFormatting sqref="J42">
    <cfRule type="cellIs" dxfId="2488" priority="1887" operator="equal">
      <formula>"HIDE-NO VAR"</formula>
    </cfRule>
  </conditionalFormatting>
  <conditionalFormatting sqref="J42">
    <cfRule type="cellIs" dxfId="2487" priority="1886" operator="equal">
      <formula>"NO VAR"</formula>
    </cfRule>
  </conditionalFormatting>
  <conditionalFormatting sqref="J42">
    <cfRule type="cellIs" dxfId="2486" priority="1885" operator="equal">
      <formula>"NO VAR"</formula>
    </cfRule>
  </conditionalFormatting>
  <conditionalFormatting sqref="K42">
    <cfRule type="cellIs" dxfId="2485" priority="1884" operator="equal">
      <formula>"NO VAR"</formula>
    </cfRule>
  </conditionalFormatting>
  <conditionalFormatting sqref="K42">
    <cfRule type="cellIs" dxfId="2484" priority="1883" operator="equal">
      <formula>"HIDE-NO VAR"</formula>
    </cfRule>
  </conditionalFormatting>
  <conditionalFormatting sqref="K42">
    <cfRule type="cellIs" dxfId="2483" priority="1882" operator="equal">
      <formula>"ERROR "</formula>
    </cfRule>
  </conditionalFormatting>
  <conditionalFormatting sqref="K42">
    <cfRule type="cellIs" dxfId="2482" priority="1881" operator="equal">
      <formula>"HIDE-NO VAR"</formula>
    </cfRule>
  </conditionalFormatting>
  <conditionalFormatting sqref="K42">
    <cfRule type="cellIs" dxfId="2481" priority="1880" operator="equal">
      <formula>"HIDE-NO VAR"</formula>
    </cfRule>
  </conditionalFormatting>
  <conditionalFormatting sqref="K42">
    <cfRule type="cellIs" dxfId="2480" priority="1879" operator="equal">
      <formula>"NO VAR"</formula>
    </cfRule>
  </conditionalFormatting>
  <conditionalFormatting sqref="K42">
    <cfRule type="cellIs" dxfId="2479" priority="1878" operator="equal">
      <formula>"HIDE-NO VAR"</formula>
    </cfRule>
  </conditionalFormatting>
  <conditionalFormatting sqref="K42">
    <cfRule type="cellIs" dxfId="2478" priority="1877" operator="equal">
      <formula>"NO VAR"</formula>
    </cfRule>
  </conditionalFormatting>
  <conditionalFormatting sqref="K42">
    <cfRule type="cellIs" dxfId="2477" priority="1876" operator="equal">
      <formula>"HIDE-NO VAR"</formula>
    </cfRule>
  </conditionalFormatting>
  <conditionalFormatting sqref="K42">
    <cfRule type="cellIs" dxfId="2476" priority="1875" operator="equal">
      <formula>"NO VAR"</formula>
    </cfRule>
  </conditionalFormatting>
  <conditionalFormatting sqref="K42">
    <cfRule type="cellIs" dxfId="2475" priority="1874" operator="equal">
      <formula>"NO VAR"</formula>
    </cfRule>
  </conditionalFormatting>
  <conditionalFormatting sqref="K42">
    <cfRule type="cellIs" dxfId="2474" priority="1873" operator="equal">
      <formula>"HIDE-NO VAR"</formula>
    </cfRule>
  </conditionalFormatting>
  <conditionalFormatting sqref="K42">
    <cfRule type="cellIs" dxfId="2473" priority="1872" operator="equal">
      <formula>"NO VAR"</formula>
    </cfRule>
  </conditionalFormatting>
  <conditionalFormatting sqref="K42">
    <cfRule type="cellIs" dxfId="2472" priority="1871" operator="equal">
      <formula>"NO VAR"</formula>
    </cfRule>
  </conditionalFormatting>
  <conditionalFormatting sqref="K42">
    <cfRule type="cellIs" dxfId="2471" priority="1870" operator="equal">
      <formula>"HIDE-NO VAR"</formula>
    </cfRule>
  </conditionalFormatting>
  <conditionalFormatting sqref="K42">
    <cfRule type="cellIs" dxfId="2470" priority="1869" operator="equal">
      <formula>"NO VAR"</formula>
    </cfRule>
  </conditionalFormatting>
  <conditionalFormatting sqref="K42">
    <cfRule type="cellIs" dxfId="2469" priority="1868" operator="equal">
      <formula>"NO VAR"</formula>
    </cfRule>
  </conditionalFormatting>
  <conditionalFormatting sqref="K42">
    <cfRule type="cellIs" dxfId="2468" priority="1867" operator="equal">
      <formula>"HIDE-NO VAR"</formula>
    </cfRule>
  </conditionalFormatting>
  <conditionalFormatting sqref="K42">
    <cfRule type="cellIs" dxfId="2467" priority="1866" operator="equal">
      <formula>"NO VAR"</formula>
    </cfRule>
  </conditionalFormatting>
  <conditionalFormatting sqref="K42">
    <cfRule type="cellIs" dxfId="2466" priority="1865" operator="equal">
      <formula>"NO VAR"</formula>
    </cfRule>
  </conditionalFormatting>
  <conditionalFormatting sqref="K42">
    <cfRule type="cellIs" dxfId="2465" priority="1864" operator="equal">
      <formula>"HIDE-NO VAR"</formula>
    </cfRule>
  </conditionalFormatting>
  <conditionalFormatting sqref="K42">
    <cfRule type="cellIs" dxfId="2464" priority="1863" operator="equal">
      <formula>"NO VAR"</formula>
    </cfRule>
  </conditionalFormatting>
  <conditionalFormatting sqref="K42">
    <cfRule type="cellIs" dxfId="2463" priority="1862" operator="equal">
      <formula>"NO VAR"</formula>
    </cfRule>
  </conditionalFormatting>
  <conditionalFormatting sqref="K42">
    <cfRule type="cellIs" dxfId="2462" priority="1861" operator="equal">
      <formula>"HIDE-NO VAR"</formula>
    </cfRule>
  </conditionalFormatting>
  <conditionalFormatting sqref="K42">
    <cfRule type="cellIs" dxfId="2461" priority="1860" operator="equal">
      <formula>"NO VAR"</formula>
    </cfRule>
  </conditionalFormatting>
  <conditionalFormatting sqref="K42">
    <cfRule type="cellIs" dxfId="2460" priority="1859" operator="equal">
      <formula>"NO VAR"</formula>
    </cfRule>
  </conditionalFormatting>
  <conditionalFormatting sqref="K42">
    <cfRule type="cellIs" dxfId="2459" priority="1858" operator="equal">
      <formula>"HIDE-NO VAR"</formula>
    </cfRule>
  </conditionalFormatting>
  <conditionalFormatting sqref="K42">
    <cfRule type="cellIs" dxfId="2458" priority="1857" operator="equal">
      <formula>"NO VAR"</formula>
    </cfRule>
  </conditionalFormatting>
  <conditionalFormatting sqref="K42">
    <cfRule type="cellIs" dxfId="2457" priority="1856" operator="equal">
      <formula>"NO VAR"</formula>
    </cfRule>
  </conditionalFormatting>
  <conditionalFormatting sqref="K42">
    <cfRule type="cellIs" dxfId="2456" priority="1855" operator="equal">
      <formula>"HIDE-NO VAR"</formula>
    </cfRule>
  </conditionalFormatting>
  <conditionalFormatting sqref="K42">
    <cfRule type="cellIs" dxfId="2455" priority="1854" operator="equal">
      <formula>"NO VAR"</formula>
    </cfRule>
  </conditionalFormatting>
  <conditionalFormatting sqref="K42">
    <cfRule type="cellIs" dxfId="2454" priority="1853" operator="equal">
      <formula>"NO VAR"</formula>
    </cfRule>
  </conditionalFormatting>
  <conditionalFormatting sqref="K42">
    <cfRule type="cellIs" dxfId="2453" priority="1852" operator="equal">
      <formula>"HIDE-NO VAR"</formula>
    </cfRule>
  </conditionalFormatting>
  <conditionalFormatting sqref="K42">
    <cfRule type="cellIs" dxfId="2452" priority="1851" operator="equal">
      <formula>"NO VAR"</formula>
    </cfRule>
  </conditionalFormatting>
  <conditionalFormatting sqref="K42">
    <cfRule type="cellIs" dxfId="2451" priority="1850" operator="equal">
      <formula>"NO VAR"</formula>
    </cfRule>
  </conditionalFormatting>
  <conditionalFormatting sqref="K42">
    <cfRule type="cellIs" dxfId="2450" priority="1849" operator="equal">
      <formula>"HIDE-NO VAR"</formula>
    </cfRule>
  </conditionalFormatting>
  <conditionalFormatting sqref="K42">
    <cfRule type="cellIs" dxfId="2449" priority="1848" operator="equal">
      <formula>"NO VAR"</formula>
    </cfRule>
  </conditionalFormatting>
  <conditionalFormatting sqref="K42">
    <cfRule type="cellIs" dxfId="2448" priority="1847" operator="equal">
      <formula>"NO VAR"</formula>
    </cfRule>
  </conditionalFormatting>
  <conditionalFormatting sqref="K42">
    <cfRule type="cellIs" dxfId="2447" priority="1846" operator="equal">
      <formula>"HIDE-NO VAR"</formula>
    </cfRule>
  </conditionalFormatting>
  <conditionalFormatting sqref="K42">
    <cfRule type="cellIs" dxfId="2446" priority="1845" operator="equal">
      <formula>"NO VAR"</formula>
    </cfRule>
  </conditionalFormatting>
  <conditionalFormatting sqref="K42">
    <cfRule type="cellIs" dxfId="2445" priority="1844" operator="equal">
      <formula>"NO VAR"</formula>
    </cfRule>
  </conditionalFormatting>
  <conditionalFormatting sqref="K42">
    <cfRule type="cellIs" dxfId="2444" priority="1843" operator="equal">
      <formula>"INCORRECT LINE BEING PICKED UP"</formula>
    </cfRule>
  </conditionalFormatting>
  <conditionalFormatting sqref="B43">
    <cfRule type="cellIs" dxfId="2443" priority="1842" operator="equal">
      <formula>"HIDE "</formula>
    </cfRule>
  </conditionalFormatting>
  <conditionalFormatting sqref="A48:B48 D48 A49">
    <cfRule type="cellIs" dxfId="2442" priority="1840" operator="equal">
      <formula>"Hide No Variance"</formula>
    </cfRule>
  </conditionalFormatting>
  <conditionalFormatting sqref="D50:E50">
    <cfRule type="cellIs" dxfId="2441" priority="1839" operator="equal">
      <formula>"HIDE "</formula>
    </cfRule>
  </conditionalFormatting>
  <conditionalFormatting sqref="J50">
    <cfRule type="cellIs" dxfId="2440" priority="1837" operator="equal">
      <formula>"NO VAR"</formula>
    </cfRule>
  </conditionalFormatting>
  <conditionalFormatting sqref="J52">
    <cfRule type="cellIs" dxfId="2439" priority="1035" operator="equal">
      <formula>"HIDE-NO VAR"</formula>
    </cfRule>
  </conditionalFormatting>
  <conditionalFormatting sqref="J52">
    <cfRule type="cellIs" dxfId="2438" priority="1032" operator="equal">
      <formula>"NO VAR"</formula>
    </cfRule>
  </conditionalFormatting>
  <conditionalFormatting sqref="J52">
    <cfRule type="cellIs" dxfId="2437" priority="1030" operator="equal">
      <formula>"NO VAR"</formula>
    </cfRule>
  </conditionalFormatting>
  <conditionalFormatting sqref="J51">
    <cfRule type="cellIs" dxfId="2436" priority="1025" operator="equal">
      <formula>"HIDE-NO VAR"</formula>
    </cfRule>
  </conditionalFormatting>
  <conditionalFormatting sqref="J51">
    <cfRule type="cellIs" dxfId="2435" priority="1024" operator="equal">
      <formula>"NO VAR"</formula>
    </cfRule>
  </conditionalFormatting>
  <conditionalFormatting sqref="J51">
    <cfRule type="cellIs" dxfId="2434" priority="1023" operator="equal">
      <formula>"NO VAR"</formula>
    </cfRule>
  </conditionalFormatting>
  <conditionalFormatting sqref="J51">
    <cfRule type="cellIs" dxfId="2433" priority="1019" operator="equal">
      <formula>"HIDE-NO VAR"</formula>
    </cfRule>
  </conditionalFormatting>
  <conditionalFormatting sqref="J51">
    <cfRule type="cellIs" dxfId="2432" priority="1018" operator="equal">
      <formula>"NO VAR"</formula>
    </cfRule>
  </conditionalFormatting>
  <conditionalFormatting sqref="J51">
    <cfRule type="cellIs" dxfId="2431" priority="1017" operator="equal">
      <formula>"NO VAR"</formula>
    </cfRule>
  </conditionalFormatting>
  <conditionalFormatting sqref="J51">
    <cfRule type="cellIs" dxfId="2430" priority="1016" operator="equal">
      <formula>"HIDE-NO VAR"</formula>
    </cfRule>
  </conditionalFormatting>
  <conditionalFormatting sqref="J51">
    <cfRule type="cellIs" dxfId="2429" priority="1015" operator="equal">
      <formula>"NO VAR"</formula>
    </cfRule>
  </conditionalFormatting>
  <conditionalFormatting sqref="J51">
    <cfRule type="cellIs" dxfId="2428" priority="1014" operator="equal">
      <formula>"NO VAR"</formula>
    </cfRule>
  </conditionalFormatting>
  <conditionalFormatting sqref="J52">
    <cfRule type="cellIs" dxfId="2427" priority="1001" operator="equal">
      <formula>"HIDE-NO VAR"</formula>
    </cfRule>
  </conditionalFormatting>
  <conditionalFormatting sqref="J52">
    <cfRule type="cellIs" dxfId="2426" priority="1000" operator="equal">
      <formula>"HIDE-NO VAR"</formula>
    </cfRule>
  </conditionalFormatting>
  <conditionalFormatting sqref="J52">
    <cfRule type="cellIs" dxfId="2425" priority="999" operator="equal">
      <formula>"NO VAR"</formula>
    </cfRule>
  </conditionalFormatting>
  <conditionalFormatting sqref="J52">
    <cfRule type="cellIs" dxfId="2424" priority="998" operator="equal">
      <formula>"HIDE-NO VAR"</formula>
    </cfRule>
  </conditionalFormatting>
  <conditionalFormatting sqref="J52">
    <cfRule type="cellIs" dxfId="2423" priority="997" operator="equal">
      <formula>"NO VAR"</formula>
    </cfRule>
  </conditionalFormatting>
  <conditionalFormatting sqref="J52">
    <cfRule type="cellIs" dxfId="2422" priority="996" operator="equal">
      <formula>"HIDE-NO VAR"</formula>
    </cfRule>
  </conditionalFormatting>
  <conditionalFormatting sqref="J52">
    <cfRule type="cellIs" dxfId="2421" priority="995" operator="equal">
      <formula>"NO VAR"</formula>
    </cfRule>
  </conditionalFormatting>
  <conditionalFormatting sqref="J52">
    <cfRule type="cellIs" dxfId="2420" priority="994" operator="equal">
      <formula>"NO VAR"</formula>
    </cfRule>
  </conditionalFormatting>
  <conditionalFormatting sqref="K50">
    <cfRule type="cellIs" dxfId="2419" priority="1785" operator="equal">
      <formula>"NO VAR"</formula>
    </cfRule>
  </conditionalFormatting>
  <conditionalFormatting sqref="K52">
    <cfRule type="cellIs" dxfId="2418" priority="983" operator="equal">
      <formula>"HIDE-NO VAR"</formula>
    </cfRule>
  </conditionalFormatting>
  <conditionalFormatting sqref="K52">
    <cfRule type="cellIs" dxfId="2417" priority="980" operator="equal">
      <formula>"NO VAR"</formula>
    </cfRule>
  </conditionalFormatting>
  <conditionalFormatting sqref="K52">
    <cfRule type="cellIs" dxfId="2416" priority="978" operator="equal">
      <formula>"NO VAR"</formula>
    </cfRule>
  </conditionalFormatting>
  <conditionalFormatting sqref="K51">
    <cfRule type="cellIs" dxfId="2415" priority="973" operator="equal">
      <formula>"HIDE-NO VAR"</formula>
    </cfRule>
  </conditionalFormatting>
  <conditionalFormatting sqref="K51">
    <cfRule type="cellIs" dxfId="2414" priority="972" operator="equal">
      <formula>"NO VAR"</formula>
    </cfRule>
  </conditionalFormatting>
  <conditionalFormatting sqref="K51">
    <cfRule type="cellIs" dxfId="2413" priority="971" operator="equal">
      <formula>"NO VAR"</formula>
    </cfRule>
  </conditionalFormatting>
  <conditionalFormatting sqref="K51">
    <cfRule type="cellIs" dxfId="2412" priority="967" operator="equal">
      <formula>"HIDE-NO VAR"</formula>
    </cfRule>
  </conditionalFormatting>
  <conditionalFormatting sqref="K51">
    <cfRule type="cellIs" dxfId="2411" priority="966" operator="equal">
      <formula>"NO VAR"</formula>
    </cfRule>
  </conditionalFormatting>
  <conditionalFormatting sqref="K51">
    <cfRule type="cellIs" dxfId="2410" priority="965" operator="equal">
      <formula>"NO VAR"</formula>
    </cfRule>
  </conditionalFormatting>
  <conditionalFormatting sqref="K51">
    <cfRule type="cellIs" dxfId="2409" priority="964" operator="equal">
      <formula>"HIDE-NO VAR"</formula>
    </cfRule>
  </conditionalFormatting>
  <conditionalFormatting sqref="K51">
    <cfRule type="cellIs" dxfId="2408" priority="963" operator="equal">
      <formula>"NO VAR"</formula>
    </cfRule>
  </conditionalFormatting>
  <conditionalFormatting sqref="K51">
    <cfRule type="cellIs" dxfId="2407" priority="962" operator="equal">
      <formula>"NO VAR"</formula>
    </cfRule>
  </conditionalFormatting>
  <conditionalFormatting sqref="K52">
    <cfRule type="cellIs" dxfId="2406" priority="949" operator="equal">
      <formula>"HIDE-NO VAR"</formula>
    </cfRule>
  </conditionalFormatting>
  <conditionalFormatting sqref="K52">
    <cfRule type="cellIs" dxfId="2405" priority="948" operator="equal">
      <formula>"HIDE-NO VAR"</formula>
    </cfRule>
  </conditionalFormatting>
  <conditionalFormatting sqref="K52">
    <cfRule type="cellIs" dxfId="2404" priority="947" operator="equal">
      <formula>"NO VAR"</formula>
    </cfRule>
  </conditionalFormatting>
  <conditionalFormatting sqref="K52">
    <cfRule type="cellIs" dxfId="2403" priority="946" operator="equal">
      <formula>"HIDE-NO VAR"</formula>
    </cfRule>
  </conditionalFormatting>
  <conditionalFormatting sqref="K52">
    <cfRule type="cellIs" dxfId="2402" priority="945" operator="equal">
      <formula>"NO VAR"</formula>
    </cfRule>
  </conditionalFormatting>
  <conditionalFormatting sqref="K52">
    <cfRule type="cellIs" dxfId="2401" priority="944" operator="equal">
      <formula>"HIDE-NO VAR"</formula>
    </cfRule>
  </conditionalFormatting>
  <conditionalFormatting sqref="K52">
    <cfRule type="cellIs" dxfId="2400" priority="943" operator="equal">
      <formula>"NO VAR"</formula>
    </cfRule>
  </conditionalFormatting>
  <conditionalFormatting sqref="K52">
    <cfRule type="cellIs" dxfId="2399" priority="942" operator="equal">
      <formula>"NO VAR"</formula>
    </cfRule>
  </conditionalFormatting>
  <conditionalFormatting sqref="B58:B59">
    <cfRule type="cellIs" dxfId="2398" priority="847" operator="equal">
      <formula>"HIDE "</formula>
    </cfRule>
  </conditionalFormatting>
  <conditionalFormatting sqref="B61:B63 E61:E63">
    <cfRule type="cellIs" dxfId="2397" priority="846" operator="equal">
      <formula>"HIDE "</formula>
    </cfRule>
  </conditionalFormatting>
  <conditionalFormatting sqref="J61:J63">
    <cfRule type="cellIs" dxfId="2396" priority="844" operator="equal">
      <formula>"NO VAR"</formula>
    </cfRule>
  </conditionalFormatting>
  <conditionalFormatting sqref="J61:J63">
    <cfRule type="cellIs" dxfId="2395" priority="843" operator="equal">
      <formula>"HIDE-NO VAR"</formula>
    </cfRule>
  </conditionalFormatting>
  <conditionalFormatting sqref="J61:J63">
    <cfRule type="cellIs" dxfId="2394" priority="842" operator="equal">
      <formula>"ERROR "</formula>
    </cfRule>
  </conditionalFormatting>
  <conditionalFormatting sqref="J61:J63">
    <cfRule type="cellIs" dxfId="2393" priority="841" operator="equal">
      <formula>"HIDE-NO VAR"</formula>
    </cfRule>
  </conditionalFormatting>
  <conditionalFormatting sqref="J61:J63">
    <cfRule type="cellIs" dxfId="2392" priority="840" operator="equal">
      <formula>"HIDE-NO VAR"</formula>
    </cfRule>
  </conditionalFormatting>
  <conditionalFormatting sqref="J61:J63">
    <cfRule type="cellIs" dxfId="2391" priority="839" operator="equal">
      <formula>"NO VAR"</formula>
    </cfRule>
  </conditionalFormatting>
  <conditionalFormatting sqref="J61:J63">
    <cfRule type="cellIs" dxfId="2390" priority="838" operator="equal">
      <formula>"HIDE-NO VAR"</formula>
    </cfRule>
  </conditionalFormatting>
  <conditionalFormatting sqref="J61:J63">
    <cfRule type="cellIs" dxfId="2389" priority="837" operator="equal">
      <formula>"NO VAR"</formula>
    </cfRule>
  </conditionalFormatting>
  <conditionalFormatting sqref="J61:J63">
    <cfRule type="cellIs" dxfId="2388" priority="836" operator="equal">
      <formula>"HIDE-NO VAR"</formula>
    </cfRule>
  </conditionalFormatting>
  <conditionalFormatting sqref="J61:J63">
    <cfRule type="cellIs" dxfId="2387" priority="835" operator="equal">
      <formula>"NO VAR"</formula>
    </cfRule>
  </conditionalFormatting>
  <conditionalFormatting sqref="J61:J63">
    <cfRule type="cellIs" dxfId="2386" priority="834" operator="equal">
      <formula>"NO VAR"</formula>
    </cfRule>
  </conditionalFormatting>
  <conditionalFormatting sqref="J61:J63">
    <cfRule type="cellIs" dxfId="2385" priority="833" operator="equal">
      <formula>"HIDE-NO VAR"</formula>
    </cfRule>
  </conditionalFormatting>
  <conditionalFormatting sqref="J61:J63">
    <cfRule type="cellIs" dxfId="2384" priority="832" operator="equal">
      <formula>"NO VAR"</formula>
    </cfRule>
  </conditionalFormatting>
  <conditionalFormatting sqref="J61:J63">
    <cfRule type="cellIs" dxfId="2383" priority="831" operator="equal">
      <formula>"NO VAR"</formula>
    </cfRule>
  </conditionalFormatting>
  <conditionalFormatting sqref="J61:J63">
    <cfRule type="cellIs" dxfId="2382" priority="830" operator="equal">
      <formula>"HIDE-NO VAR"</formula>
    </cfRule>
  </conditionalFormatting>
  <conditionalFormatting sqref="J61:J63">
    <cfRule type="cellIs" dxfId="2381" priority="829" operator="equal">
      <formula>"NO VAR"</formula>
    </cfRule>
  </conditionalFormatting>
  <conditionalFormatting sqref="J61:J63">
    <cfRule type="cellIs" dxfId="2380" priority="828" operator="equal">
      <formula>"NO VAR"</formula>
    </cfRule>
  </conditionalFormatting>
  <conditionalFormatting sqref="J61:J63">
    <cfRule type="cellIs" dxfId="2379" priority="827" operator="equal">
      <formula>"HIDE-NO VAR"</formula>
    </cfRule>
  </conditionalFormatting>
  <conditionalFormatting sqref="J61:J63">
    <cfRule type="cellIs" dxfId="2378" priority="826" operator="equal">
      <formula>"NO VAR"</formula>
    </cfRule>
  </conditionalFormatting>
  <conditionalFormatting sqref="J61:J63">
    <cfRule type="cellIs" dxfId="2377" priority="825" operator="equal">
      <formula>"NO VAR"</formula>
    </cfRule>
  </conditionalFormatting>
  <conditionalFormatting sqref="J61:J63">
    <cfRule type="cellIs" dxfId="2376" priority="824" operator="equal">
      <formula>"HIDE-NO VAR"</formula>
    </cfRule>
  </conditionalFormatting>
  <conditionalFormatting sqref="J61:J63">
    <cfRule type="cellIs" dxfId="2375" priority="823" operator="equal">
      <formula>"NO VAR"</formula>
    </cfRule>
  </conditionalFormatting>
  <conditionalFormatting sqref="J61:J63">
    <cfRule type="cellIs" dxfId="2374" priority="822" operator="equal">
      <formula>"NO VAR"</formula>
    </cfRule>
  </conditionalFormatting>
  <conditionalFormatting sqref="J61:J63">
    <cfRule type="cellIs" dxfId="2373" priority="821" operator="equal">
      <formula>"HIDE-NO VAR"</formula>
    </cfRule>
  </conditionalFormatting>
  <conditionalFormatting sqref="J61:J63">
    <cfRule type="cellIs" dxfId="2372" priority="820" operator="equal">
      <formula>"NO VAR"</formula>
    </cfRule>
  </conditionalFormatting>
  <conditionalFormatting sqref="J61:J63">
    <cfRule type="cellIs" dxfId="2371" priority="819" operator="equal">
      <formula>"NO VAR"</formula>
    </cfRule>
  </conditionalFormatting>
  <conditionalFormatting sqref="J61:J63">
    <cfRule type="cellIs" dxfId="2370" priority="818" operator="equal">
      <formula>"HIDE-NO VAR"</formula>
    </cfRule>
  </conditionalFormatting>
  <conditionalFormatting sqref="J61:J63">
    <cfRule type="cellIs" dxfId="2369" priority="817" operator="equal">
      <formula>"NO VAR"</formula>
    </cfRule>
  </conditionalFormatting>
  <conditionalFormatting sqref="J61:J63">
    <cfRule type="cellIs" dxfId="2368" priority="816" operator="equal">
      <formula>"NO VAR"</formula>
    </cfRule>
  </conditionalFormatting>
  <conditionalFormatting sqref="J61:J63">
    <cfRule type="cellIs" dxfId="2367" priority="815" operator="equal">
      <formula>"HIDE-NO VAR"</formula>
    </cfRule>
  </conditionalFormatting>
  <conditionalFormatting sqref="J61:J63">
    <cfRule type="cellIs" dxfId="2366" priority="814" operator="equal">
      <formula>"NO VAR"</formula>
    </cfRule>
  </conditionalFormatting>
  <conditionalFormatting sqref="J61:J63">
    <cfRule type="cellIs" dxfId="2365" priority="813" operator="equal">
      <formula>"NO VAR"</formula>
    </cfRule>
  </conditionalFormatting>
  <conditionalFormatting sqref="K61:K63">
    <cfRule type="cellIs" dxfId="2364" priority="812" operator="equal">
      <formula>"NO VAR"</formula>
    </cfRule>
  </conditionalFormatting>
  <conditionalFormatting sqref="K61:K63">
    <cfRule type="cellIs" dxfId="2363" priority="811" operator="equal">
      <formula>"HIDE-NO VAR"</formula>
    </cfRule>
  </conditionalFormatting>
  <conditionalFormatting sqref="K61:K63">
    <cfRule type="cellIs" dxfId="2362" priority="810" operator="equal">
      <formula>"ERROR "</formula>
    </cfRule>
  </conditionalFormatting>
  <conditionalFormatting sqref="K61:K63">
    <cfRule type="cellIs" dxfId="2361" priority="809" operator="equal">
      <formula>"HIDE-NO VAR"</formula>
    </cfRule>
  </conditionalFormatting>
  <conditionalFormatting sqref="K61:K63">
    <cfRule type="cellIs" dxfId="2360" priority="808" operator="equal">
      <formula>"HIDE-NO VAR"</formula>
    </cfRule>
  </conditionalFormatting>
  <conditionalFormatting sqref="K61:K63">
    <cfRule type="cellIs" dxfId="2359" priority="807" operator="equal">
      <formula>"NO VAR"</formula>
    </cfRule>
  </conditionalFormatting>
  <conditionalFormatting sqref="K61:K63">
    <cfRule type="cellIs" dxfId="2358" priority="806" operator="equal">
      <formula>"HIDE-NO VAR"</formula>
    </cfRule>
  </conditionalFormatting>
  <conditionalFormatting sqref="K61:K63">
    <cfRule type="cellIs" dxfId="2357" priority="805" operator="equal">
      <formula>"NO VAR"</formula>
    </cfRule>
  </conditionalFormatting>
  <conditionalFormatting sqref="K61:K63">
    <cfRule type="cellIs" dxfId="2356" priority="804" operator="equal">
      <formula>"HIDE-NO VAR"</formula>
    </cfRule>
  </conditionalFormatting>
  <conditionalFormatting sqref="K61:K63">
    <cfRule type="cellIs" dxfId="2355" priority="803" operator="equal">
      <formula>"NO VAR"</formula>
    </cfRule>
  </conditionalFormatting>
  <conditionalFormatting sqref="K61:K63">
    <cfRule type="cellIs" dxfId="2354" priority="802" operator="equal">
      <formula>"NO VAR"</formula>
    </cfRule>
  </conditionalFormatting>
  <conditionalFormatting sqref="K61:K63">
    <cfRule type="cellIs" dxfId="2353" priority="801" operator="equal">
      <formula>"HIDE-NO VAR"</formula>
    </cfRule>
  </conditionalFormatting>
  <conditionalFormatting sqref="K61:K63">
    <cfRule type="cellIs" dxfId="2352" priority="800" operator="equal">
      <formula>"NO VAR"</formula>
    </cfRule>
  </conditionalFormatting>
  <conditionalFormatting sqref="K61:K63">
    <cfRule type="cellIs" dxfId="2351" priority="799" operator="equal">
      <formula>"NO VAR"</formula>
    </cfRule>
  </conditionalFormatting>
  <conditionalFormatting sqref="K61:K63">
    <cfRule type="cellIs" dxfId="2350" priority="798" operator="equal">
      <formula>"HIDE-NO VAR"</formula>
    </cfRule>
  </conditionalFormatting>
  <conditionalFormatting sqref="K61:K63">
    <cfRule type="cellIs" dxfId="2349" priority="797" operator="equal">
      <formula>"NO VAR"</formula>
    </cfRule>
  </conditionalFormatting>
  <conditionalFormatting sqref="K61:K63">
    <cfRule type="cellIs" dxfId="2348" priority="796" operator="equal">
      <formula>"NO VAR"</formula>
    </cfRule>
  </conditionalFormatting>
  <conditionalFormatting sqref="K61:K63">
    <cfRule type="cellIs" dxfId="2347" priority="795" operator="equal">
      <formula>"HIDE-NO VAR"</formula>
    </cfRule>
  </conditionalFormatting>
  <conditionalFormatting sqref="K61:K63">
    <cfRule type="cellIs" dxfId="2346" priority="794" operator="equal">
      <formula>"NO VAR"</formula>
    </cfRule>
  </conditionalFormatting>
  <conditionalFormatting sqref="K61:K63">
    <cfRule type="cellIs" dxfId="2345" priority="793" operator="equal">
      <formula>"NO VAR"</formula>
    </cfRule>
  </conditionalFormatting>
  <conditionalFormatting sqref="K61:K63">
    <cfRule type="cellIs" dxfId="2344" priority="792" operator="equal">
      <formula>"HIDE-NO VAR"</formula>
    </cfRule>
  </conditionalFormatting>
  <conditionalFormatting sqref="K61:K63">
    <cfRule type="cellIs" dxfId="2343" priority="791" operator="equal">
      <formula>"NO VAR"</formula>
    </cfRule>
  </conditionalFormatting>
  <conditionalFormatting sqref="K61:K63">
    <cfRule type="cellIs" dxfId="2342" priority="790" operator="equal">
      <formula>"NO VAR"</formula>
    </cfRule>
  </conditionalFormatting>
  <conditionalFormatting sqref="K61:K63">
    <cfRule type="cellIs" dxfId="2341" priority="789" operator="equal">
      <formula>"HIDE-NO VAR"</formula>
    </cfRule>
  </conditionalFormatting>
  <conditionalFormatting sqref="K61:K63">
    <cfRule type="cellIs" dxfId="2340" priority="788" operator="equal">
      <formula>"NO VAR"</formula>
    </cfRule>
  </conditionalFormatting>
  <conditionalFormatting sqref="K61:K63">
    <cfRule type="cellIs" dxfId="2339" priority="787" operator="equal">
      <formula>"NO VAR"</formula>
    </cfRule>
  </conditionalFormatting>
  <conditionalFormatting sqref="K61:K63">
    <cfRule type="cellIs" dxfId="2338" priority="786" operator="equal">
      <formula>"HIDE-NO VAR"</formula>
    </cfRule>
  </conditionalFormatting>
  <conditionalFormatting sqref="K61:K63">
    <cfRule type="cellIs" dxfId="2337" priority="785" operator="equal">
      <formula>"NO VAR"</formula>
    </cfRule>
  </conditionalFormatting>
  <conditionalFormatting sqref="K61:K63">
    <cfRule type="cellIs" dxfId="2336" priority="784" operator="equal">
      <formula>"NO VAR"</formula>
    </cfRule>
  </conditionalFormatting>
  <conditionalFormatting sqref="K61:K63">
    <cfRule type="cellIs" dxfId="2335" priority="783" operator="equal">
      <formula>"HIDE-NO VAR"</formula>
    </cfRule>
  </conditionalFormatting>
  <conditionalFormatting sqref="K61:K63">
    <cfRule type="cellIs" dxfId="2334" priority="782" operator="equal">
      <formula>"NO VAR"</formula>
    </cfRule>
  </conditionalFormatting>
  <conditionalFormatting sqref="K61:K63">
    <cfRule type="cellIs" dxfId="2333" priority="781" operator="equal">
      <formula>"NO VAR"</formula>
    </cfRule>
  </conditionalFormatting>
  <conditionalFormatting sqref="K61:K63">
    <cfRule type="cellIs" dxfId="2332" priority="780" operator="equal">
      <formula>"HIDE-NO VAR"</formula>
    </cfRule>
  </conditionalFormatting>
  <conditionalFormatting sqref="K61:K63">
    <cfRule type="cellIs" dxfId="2331" priority="779" operator="equal">
      <formula>"NO VAR"</formula>
    </cfRule>
  </conditionalFormatting>
  <conditionalFormatting sqref="K61:K63">
    <cfRule type="cellIs" dxfId="2330" priority="778" operator="equal">
      <formula>"NO VAR"</formula>
    </cfRule>
  </conditionalFormatting>
  <conditionalFormatting sqref="K61:K63">
    <cfRule type="cellIs" dxfId="2329" priority="777" operator="equal">
      <formula>"HIDE-NO VAR"</formula>
    </cfRule>
  </conditionalFormatting>
  <conditionalFormatting sqref="K61:K63">
    <cfRule type="cellIs" dxfId="2328" priority="776" operator="equal">
      <formula>"NO VAR"</formula>
    </cfRule>
  </conditionalFormatting>
  <conditionalFormatting sqref="K61:K63">
    <cfRule type="cellIs" dxfId="2327" priority="775" operator="equal">
      <formula>"NO VAR"</formula>
    </cfRule>
  </conditionalFormatting>
  <conditionalFormatting sqref="K61:K63">
    <cfRule type="cellIs" dxfId="2326" priority="774" operator="equal">
      <formula>"HIDE-NO VAR"</formula>
    </cfRule>
  </conditionalFormatting>
  <conditionalFormatting sqref="K61:K63">
    <cfRule type="cellIs" dxfId="2325" priority="773" operator="equal">
      <formula>"NO VAR"</formula>
    </cfRule>
  </conditionalFormatting>
  <conditionalFormatting sqref="K61:K63">
    <cfRule type="cellIs" dxfId="2324" priority="772" operator="equal">
      <formula>"NO VAR"</formula>
    </cfRule>
  </conditionalFormatting>
  <conditionalFormatting sqref="K61:K63">
    <cfRule type="cellIs" dxfId="2323" priority="771" operator="equal">
      <formula>"INCORRECT LINE BEING PICKED UP"</formula>
    </cfRule>
  </conditionalFormatting>
  <conditionalFormatting sqref="B65 E65">
    <cfRule type="cellIs" dxfId="2322" priority="770" operator="equal">
      <formula>"HIDE "</formula>
    </cfRule>
  </conditionalFormatting>
  <conditionalFormatting sqref="J65">
    <cfRule type="cellIs" dxfId="2321" priority="768" operator="equal">
      <formula>"NO VAR"</formula>
    </cfRule>
  </conditionalFormatting>
  <conditionalFormatting sqref="J65">
    <cfRule type="cellIs" dxfId="2320" priority="767" operator="equal">
      <formula>"HIDE-NO VAR"</formula>
    </cfRule>
  </conditionalFormatting>
  <conditionalFormatting sqref="J65">
    <cfRule type="cellIs" dxfId="2319" priority="766" operator="equal">
      <formula>"ERROR "</formula>
    </cfRule>
  </conditionalFormatting>
  <conditionalFormatting sqref="J65">
    <cfRule type="cellIs" dxfId="2318" priority="765" operator="equal">
      <formula>"HIDE-NO VAR"</formula>
    </cfRule>
  </conditionalFormatting>
  <conditionalFormatting sqref="J65">
    <cfRule type="cellIs" dxfId="2317" priority="764" operator="equal">
      <formula>"HIDE-NO VAR"</formula>
    </cfRule>
  </conditionalFormatting>
  <conditionalFormatting sqref="J65">
    <cfRule type="cellIs" dxfId="2316" priority="763" operator="equal">
      <formula>"NO VAR"</formula>
    </cfRule>
  </conditionalFormatting>
  <conditionalFormatting sqref="J65">
    <cfRule type="cellIs" dxfId="2315" priority="762" operator="equal">
      <formula>"HIDE-NO VAR"</formula>
    </cfRule>
  </conditionalFormatting>
  <conditionalFormatting sqref="J65">
    <cfRule type="cellIs" dxfId="2314" priority="761" operator="equal">
      <formula>"NO VAR"</formula>
    </cfRule>
  </conditionalFormatting>
  <conditionalFormatting sqref="J65">
    <cfRule type="cellIs" dxfId="2313" priority="760" operator="equal">
      <formula>"HIDE-NO VAR"</formula>
    </cfRule>
  </conditionalFormatting>
  <conditionalFormatting sqref="J65">
    <cfRule type="cellIs" dxfId="2312" priority="759" operator="equal">
      <formula>"NO VAR"</formula>
    </cfRule>
  </conditionalFormatting>
  <conditionalFormatting sqref="J65">
    <cfRule type="cellIs" dxfId="2311" priority="758" operator="equal">
      <formula>"NO VAR"</formula>
    </cfRule>
  </conditionalFormatting>
  <conditionalFormatting sqref="J65">
    <cfRule type="cellIs" dxfId="2310" priority="757" operator="equal">
      <formula>"HIDE-NO VAR"</formula>
    </cfRule>
  </conditionalFormatting>
  <conditionalFormatting sqref="J65">
    <cfRule type="cellIs" dxfId="2309" priority="756" operator="equal">
      <formula>"NO VAR"</formula>
    </cfRule>
  </conditionalFormatting>
  <conditionalFormatting sqref="J65">
    <cfRule type="cellIs" dxfId="2308" priority="755" operator="equal">
      <formula>"NO VAR"</formula>
    </cfRule>
  </conditionalFormatting>
  <conditionalFormatting sqref="J65">
    <cfRule type="cellIs" dxfId="2307" priority="754" operator="equal">
      <formula>"HIDE-NO VAR"</formula>
    </cfRule>
  </conditionalFormatting>
  <conditionalFormatting sqref="J65">
    <cfRule type="cellIs" dxfId="2306" priority="753" operator="equal">
      <formula>"NO VAR"</formula>
    </cfRule>
  </conditionalFormatting>
  <conditionalFormatting sqref="J65">
    <cfRule type="cellIs" dxfId="2305" priority="752" operator="equal">
      <formula>"NO VAR"</formula>
    </cfRule>
  </conditionalFormatting>
  <conditionalFormatting sqref="J65">
    <cfRule type="cellIs" dxfId="2304" priority="751" operator="equal">
      <formula>"HIDE-NO VAR"</formula>
    </cfRule>
  </conditionalFormatting>
  <conditionalFormatting sqref="J65">
    <cfRule type="cellIs" dxfId="2303" priority="750" operator="equal">
      <formula>"NO VAR"</formula>
    </cfRule>
  </conditionalFormatting>
  <conditionalFormatting sqref="J65">
    <cfRule type="cellIs" dxfId="2302" priority="749" operator="equal">
      <formula>"NO VAR"</formula>
    </cfRule>
  </conditionalFormatting>
  <conditionalFormatting sqref="J65">
    <cfRule type="cellIs" dxfId="2301" priority="748" operator="equal">
      <formula>"HIDE-NO VAR"</formula>
    </cfRule>
  </conditionalFormatting>
  <conditionalFormatting sqref="J65">
    <cfRule type="cellIs" dxfId="2300" priority="747" operator="equal">
      <formula>"NO VAR"</formula>
    </cfRule>
  </conditionalFormatting>
  <conditionalFormatting sqref="J65">
    <cfRule type="cellIs" dxfId="2299" priority="746" operator="equal">
      <formula>"NO VAR"</formula>
    </cfRule>
  </conditionalFormatting>
  <conditionalFormatting sqref="J65">
    <cfRule type="cellIs" dxfId="2298" priority="745" operator="equal">
      <formula>"HIDE-NO VAR"</formula>
    </cfRule>
  </conditionalFormatting>
  <conditionalFormatting sqref="J65">
    <cfRule type="cellIs" dxfId="2297" priority="744" operator="equal">
      <formula>"NO VAR"</formula>
    </cfRule>
  </conditionalFormatting>
  <conditionalFormatting sqref="J65">
    <cfRule type="cellIs" dxfId="2296" priority="743" operator="equal">
      <formula>"NO VAR"</formula>
    </cfRule>
  </conditionalFormatting>
  <conditionalFormatting sqref="J65">
    <cfRule type="cellIs" dxfId="2295" priority="742" operator="equal">
      <formula>"HIDE-NO VAR"</formula>
    </cfRule>
  </conditionalFormatting>
  <conditionalFormatting sqref="J65">
    <cfRule type="cellIs" dxfId="2294" priority="741" operator="equal">
      <formula>"NO VAR"</formula>
    </cfRule>
  </conditionalFormatting>
  <conditionalFormatting sqref="J65">
    <cfRule type="cellIs" dxfId="2293" priority="740" operator="equal">
      <formula>"NO VAR"</formula>
    </cfRule>
  </conditionalFormatting>
  <conditionalFormatting sqref="J65">
    <cfRule type="cellIs" dxfId="2292" priority="739" operator="equal">
      <formula>"HIDE-NO VAR"</formula>
    </cfRule>
  </conditionalFormatting>
  <conditionalFormatting sqref="J65">
    <cfRule type="cellIs" dxfId="2291" priority="738" operator="equal">
      <formula>"NO VAR"</formula>
    </cfRule>
  </conditionalFormatting>
  <conditionalFormatting sqref="J65">
    <cfRule type="cellIs" dxfId="2290" priority="737" operator="equal">
      <formula>"NO VAR"</formula>
    </cfRule>
  </conditionalFormatting>
  <conditionalFormatting sqref="J66:J68">
    <cfRule type="cellIs" dxfId="2289" priority="683" operator="equal">
      <formula>"NO VAR"</formula>
    </cfRule>
  </conditionalFormatting>
  <conditionalFormatting sqref="J69:J77">
    <cfRule type="cellIs" dxfId="2288" priority="604" operator="equal">
      <formula>"HIDE-NO VAR"</formula>
    </cfRule>
  </conditionalFormatting>
  <conditionalFormatting sqref="J78">
    <cfRule type="cellIs" dxfId="2287" priority="527" operator="equal">
      <formula>"HIDE-NO VAR"</formula>
    </cfRule>
  </conditionalFormatting>
  <conditionalFormatting sqref="J69:J77">
    <cfRule type="cellIs" dxfId="2286" priority="602" operator="equal">
      <formula>"NO VAR"</formula>
    </cfRule>
  </conditionalFormatting>
  <conditionalFormatting sqref="J69:J77">
    <cfRule type="cellIs" dxfId="2285" priority="601" operator="equal">
      <formula>"HIDE-NO VAR"</formula>
    </cfRule>
  </conditionalFormatting>
  <conditionalFormatting sqref="J66:J68">
    <cfRule type="cellIs" dxfId="2284" priority="676" operator="equal">
      <formula>"NO VAR"</formula>
    </cfRule>
  </conditionalFormatting>
  <conditionalFormatting sqref="J66:J68">
    <cfRule type="cellIs" dxfId="2283" priority="675" operator="equal">
      <formula>"HIDE-NO VAR"</formula>
    </cfRule>
  </conditionalFormatting>
  <conditionalFormatting sqref="J66:J68">
    <cfRule type="cellIs" dxfId="2282" priority="674" operator="equal">
      <formula>"NO VAR"</formula>
    </cfRule>
  </conditionalFormatting>
  <conditionalFormatting sqref="J66:J68">
    <cfRule type="cellIs" dxfId="2281" priority="673" operator="equal">
      <formula>"NO VAR"</formula>
    </cfRule>
  </conditionalFormatting>
  <conditionalFormatting sqref="J66:J68">
    <cfRule type="cellIs" dxfId="2280" priority="672" operator="equal">
      <formula>"HIDE-NO VAR"</formula>
    </cfRule>
  </conditionalFormatting>
  <conditionalFormatting sqref="J66:J68">
    <cfRule type="cellIs" dxfId="2279" priority="671" operator="equal">
      <formula>"NO VAR"</formula>
    </cfRule>
  </conditionalFormatting>
  <conditionalFormatting sqref="J66:J68">
    <cfRule type="cellIs" dxfId="2278" priority="670" operator="equal">
      <formula>"NO VAR"</formula>
    </cfRule>
  </conditionalFormatting>
  <conditionalFormatting sqref="J66:J68">
    <cfRule type="cellIs" dxfId="2277" priority="669" operator="equal">
      <formula>"HIDE-NO VAR"</formula>
    </cfRule>
  </conditionalFormatting>
  <conditionalFormatting sqref="J66:J68">
    <cfRule type="cellIs" dxfId="2276" priority="668" operator="equal">
      <formula>"NO VAR"</formula>
    </cfRule>
  </conditionalFormatting>
  <conditionalFormatting sqref="J66:J68">
    <cfRule type="cellIs" dxfId="2275" priority="667" operator="equal">
      <formula>"NO VAR"</formula>
    </cfRule>
  </conditionalFormatting>
  <conditionalFormatting sqref="J66:J68">
    <cfRule type="cellIs" dxfId="2274" priority="666" operator="equal">
      <formula>"HIDE-NO VAR"</formula>
    </cfRule>
  </conditionalFormatting>
  <conditionalFormatting sqref="J66:J68">
    <cfRule type="cellIs" dxfId="2273" priority="665" operator="equal">
      <formula>"NO VAR"</formula>
    </cfRule>
  </conditionalFormatting>
  <conditionalFormatting sqref="J66:J68">
    <cfRule type="cellIs" dxfId="2272" priority="664" operator="equal">
      <formula>"NO VAR"</formula>
    </cfRule>
  </conditionalFormatting>
  <conditionalFormatting sqref="J66:J68">
    <cfRule type="cellIs" dxfId="2271" priority="663" operator="equal">
      <formula>"HIDE-NO VAR"</formula>
    </cfRule>
  </conditionalFormatting>
  <conditionalFormatting sqref="J66:J68">
    <cfRule type="cellIs" dxfId="2270" priority="662" operator="equal">
      <formula>"NO VAR"</formula>
    </cfRule>
  </conditionalFormatting>
  <conditionalFormatting sqref="J66:J68">
    <cfRule type="cellIs" dxfId="2269" priority="661" operator="equal">
      <formula>"NO VAR"</formula>
    </cfRule>
  </conditionalFormatting>
  <conditionalFormatting sqref="K69:K77">
    <cfRule type="cellIs" dxfId="2268" priority="583" operator="equal">
      <formula>"NO VAR"</formula>
    </cfRule>
  </conditionalFormatting>
  <conditionalFormatting sqref="K66:K68">
    <cfRule type="cellIs" dxfId="2267" priority="657" operator="equal">
      <formula>"HIDE-NO VAR"</formula>
    </cfRule>
  </conditionalFormatting>
  <conditionalFormatting sqref="J78">
    <cfRule type="cellIs" dxfId="2266" priority="504" operator="equal">
      <formula>"NO VAR"</formula>
    </cfRule>
  </conditionalFormatting>
  <conditionalFormatting sqref="K66:K68">
    <cfRule type="cellIs" dxfId="2265" priority="655" operator="equal">
      <formula>"NO VAR"</formula>
    </cfRule>
  </conditionalFormatting>
  <conditionalFormatting sqref="K66:K68">
    <cfRule type="cellIs" dxfId="2264" priority="654" operator="equal">
      <formula>"HIDE-NO VAR"</formula>
    </cfRule>
  </conditionalFormatting>
  <conditionalFormatting sqref="K66:K68">
    <cfRule type="cellIs" dxfId="2263" priority="653" operator="equal">
      <formula>"NO VAR"</formula>
    </cfRule>
  </conditionalFormatting>
  <conditionalFormatting sqref="K69:K77">
    <cfRule type="cellIs" dxfId="2262" priority="576" operator="equal">
      <formula>"NO VAR"</formula>
    </cfRule>
  </conditionalFormatting>
  <conditionalFormatting sqref="K69:K77">
    <cfRule type="cellIs" dxfId="2261" priority="575" operator="equal">
      <formula>"HIDE-NO VAR"</formula>
    </cfRule>
  </conditionalFormatting>
  <conditionalFormatting sqref="K66:K68">
    <cfRule type="cellIs" dxfId="2260" priority="650" operator="equal">
      <formula>"NO VAR"</formula>
    </cfRule>
  </conditionalFormatting>
  <conditionalFormatting sqref="K69:K77">
    <cfRule type="cellIs" dxfId="2259" priority="573" operator="equal">
      <formula>"NO VAR"</formula>
    </cfRule>
  </conditionalFormatting>
  <conditionalFormatting sqref="K69:K77">
    <cfRule type="cellIs" dxfId="2258" priority="572" operator="equal">
      <formula>"HIDE-NO VAR"</formula>
    </cfRule>
  </conditionalFormatting>
  <conditionalFormatting sqref="K66:K68">
    <cfRule type="cellIs" dxfId="2257" priority="647" operator="equal">
      <formula>"NO VAR"</formula>
    </cfRule>
  </conditionalFormatting>
  <conditionalFormatting sqref="K69:K77">
    <cfRule type="cellIs" dxfId="2256" priority="570" operator="equal">
      <formula>"NO VAR"</formula>
    </cfRule>
  </conditionalFormatting>
  <conditionalFormatting sqref="K69:K77">
    <cfRule type="cellIs" dxfId="2255" priority="569" operator="equal">
      <formula>"HIDE-NO VAR"</formula>
    </cfRule>
  </conditionalFormatting>
  <conditionalFormatting sqref="K66:K68">
    <cfRule type="cellIs" dxfId="2254" priority="644" operator="equal">
      <formula>"NO VAR"</formula>
    </cfRule>
  </conditionalFormatting>
  <conditionalFormatting sqref="K69:K77">
    <cfRule type="cellIs" dxfId="2253" priority="567" operator="equal">
      <formula>"NO VAR"</formula>
    </cfRule>
  </conditionalFormatting>
  <conditionalFormatting sqref="B66:B68 E66:E68">
    <cfRule type="cellIs" dxfId="2252" priority="694" operator="equal">
      <formula>"HIDE "</formula>
    </cfRule>
  </conditionalFormatting>
  <conditionalFormatting sqref="J66:J68">
    <cfRule type="cellIs" dxfId="2251" priority="692" operator="equal">
      <formula>"NO VAR"</formula>
    </cfRule>
  </conditionalFormatting>
  <conditionalFormatting sqref="J66:J68">
    <cfRule type="cellIs" dxfId="2250" priority="691" operator="equal">
      <formula>"HIDE-NO VAR"</formula>
    </cfRule>
  </conditionalFormatting>
  <conditionalFormatting sqref="J66:J68">
    <cfRule type="cellIs" dxfId="2249" priority="690" operator="equal">
      <formula>"ERROR "</formula>
    </cfRule>
  </conditionalFormatting>
  <conditionalFormatting sqref="J66:J68">
    <cfRule type="cellIs" dxfId="2248" priority="689" operator="equal">
      <formula>"HIDE-NO VAR"</formula>
    </cfRule>
  </conditionalFormatting>
  <conditionalFormatting sqref="J66:J68">
    <cfRule type="cellIs" dxfId="2247" priority="688" operator="equal">
      <formula>"HIDE-NO VAR"</formula>
    </cfRule>
  </conditionalFormatting>
  <conditionalFormatting sqref="J66:J68">
    <cfRule type="cellIs" dxfId="2246" priority="687" operator="equal">
      <formula>"NO VAR"</formula>
    </cfRule>
  </conditionalFormatting>
  <conditionalFormatting sqref="J66:J68">
    <cfRule type="cellIs" dxfId="2245" priority="686" operator="equal">
      <formula>"HIDE-NO VAR"</formula>
    </cfRule>
  </conditionalFormatting>
  <conditionalFormatting sqref="J66:J68">
    <cfRule type="cellIs" dxfId="2244" priority="685" operator="equal">
      <formula>"NO VAR"</formula>
    </cfRule>
  </conditionalFormatting>
  <conditionalFormatting sqref="J66:J68">
    <cfRule type="cellIs" dxfId="2243" priority="684" operator="equal">
      <formula>"HIDE-NO VAR"</formula>
    </cfRule>
  </conditionalFormatting>
  <conditionalFormatting sqref="J66:J68">
    <cfRule type="cellIs" dxfId="2242" priority="682" operator="equal">
      <formula>"NO VAR"</formula>
    </cfRule>
  </conditionalFormatting>
  <conditionalFormatting sqref="J66:J68">
    <cfRule type="cellIs" dxfId="2241" priority="681" operator="equal">
      <formula>"HIDE-NO VAR"</formula>
    </cfRule>
  </conditionalFormatting>
  <conditionalFormatting sqref="J66:J68">
    <cfRule type="cellIs" dxfId="2240" priority="680" operator="equal">
      <formula>"NO VAR"</formula>
    </cfRule>
  </conditionalFormatting>
  <conditionalFormatting sqref="J66:J68">
    <cfRule type="cellIs" dxfId="2239" priority="679" operator="equal">
      <formula>"NO VAR"</formula>
    </cfRule>
  </conditionalFormatting>
  <conditionalFormatting sqref="J66:J68">
    <cfRule type="cellIs" dxfId="2238" priority="678" operator="equal">
      <formula>"HIDE-NO VAR"</formula>
    </cfRule>
  </conditionalFormatting>
  <conditionalFormatting sqref="J66:J68">
    <cfRule type="cellIs" dxfId="2237" priority="677" operator="equal">
      <formula>"NO VAR"</formula>
    </cfRule>
  </conditionalFormatting>
  <conditionalFormatting sqref="J69:J77">
    <cfRule type="cellIs" dxfId="2236" priority="600" operator="equal">
      <formula>"NO VAR"</formula>
    </cfRule>
  </conditionalFormatting>
  <conditionalFormatting sqref="J78">
    <cfRule type="cellIs" dxfId="2235" priority="522" operator="equal">
      <formula>"NO VAR"</formula>
    </cfRule>
  </conditionalFormatting>
  <conditionalFormatting sqref="J69:J77">
    <cfRule type="cellIs" dxfId="2234" priority="597" operator="equal">
      <formula>"NO VAR"</formula>
    </cfRule>
  </conditionalFormatting>
  <conditionalFormatting sqref="J78">
    <cfRule type="cellIs" dxfId="2233" priority="519" operator="equal">
      <formula>"NO VAR"</formula>
    </cfRule>
  </conditionalFormatting>
  <conditionalFormatting sqref="J69:J77">
    <cfRule type="cellIs" dxfId="2232" priority="594" operator="equal">
      <formula>"NO VAR"</formula>
    </cfRule>
  </conditionalFormatting>
  <conditionalFormatting sqref="J78">
    <cfRule type="cellIs" dxfId="2231" priority="516" operator="equal">
      <formula>"NO VAR"</formula>
    </cfRule>
  </conditionalFormatting>
  <conditionalFormatting sqref="J69:J77">
    <cfRule type="cellIs" dxfId="2230" priority="591" operator="equal">
      <formula>"NO VAR"</formula>
    </cfRule>
  </conditionalFormatting>
  <conditionalFormatting sqref="J78">
    <cfRule type="cellIs" dxfId="2229" priority="513" operator="equal">
      <formula>"NO VAR"</formula>
    </cfRule>
  </conditionalFormatting>
  <conditionalFormatting sqref="J69:J77">
    <cfRule type="cellIs" dxfId="2228" priority="588" operator="equal">
      <formula>"NO VAR"</formula>
    </cfRule>
  </conditionalFormatting>
  <conditionalFormatting sqref="J78">
    <cfRule type="cellIs" dxfId="2227" priority="510" operator="equal">
      <formula>"NO VAR"</formula>
    </cfRule>
  </conditionalFormatting>
  <conditionalFormatting sqref="J69:J77">
    <cfRule type="cellIs" dxfId="2226" priority="585" operator="equal">
      <formula>"NO VAR"</formula>
    </cfRule>
  </conditionalFormatting>
  <conditionalFormatting sqref="K66:K68">
    <cfRule type="cellIs" dxfId="2225" priority="660" operator="equal">
      <formula>"NO VAR"</formula>
    </cfRule>
  </conditionalFormatting>
  <conditionalFormatting sqref="K66:K68">
    <cfRule type="cellIs" dxfId="2224" priority="659" operator="equal">
      <formula>"HIDE-NO VAR"</formula>
    </cfRule>
  </conditionalFormatting>
  <conditionalFormatting sqref="K66:K68">
    <cfRule type="cellIs" dxfId="2223" priority="658" operator="equal">
      <formula>"ERROR "</formula>
    </cfRule>
  </conditionalFormatting>
  <conditionalFormatting sqref="K66:K68">
    <cfRule type="cellIs" dxfId="2222" priority="656" operator="equal">
      <formula>"HIDE-NO VAR"</formula>
    </cfRule>
  </conditionalFormatting>
  <conditionalFormatting sqref="K78">
    <cfRule type="cellIs" dxfId="2221" priority="503" operator="equal">
      <formula>"NO VAR"</formula>
    </cfRule>
  </conditionalFormatting>
  <conditionalFormatting sqref="K78">
    <cfRule type="cellIs" dxfId="2220" priority="502" operator="equal">
      <formula>"HIDE-NO VAR"</formula>
    </cfRule>
  </conditionalFormatting>
  <conditionalFormatting sqref="K66:K68">
    <cfRule type="cellIs" dxfId="2219" priority="652" operator="equal">
      <formula>"HIDE-NO VAR"</formula>
    </cfRule>
  </conditionalFormatting>
  <conditionalFormatting sqref="K66:K68">
    <cfRule type="cellIs" dxfId="2218" priority="651" operator="equal">
      <formula>"NO VAR"</formula>
    </cfRule>
  </conditionalFormatting>
  <conditionalFormatting sqref="K69:K77">
    <cfRule type="cellIs" dxfId="2217" priority="574" operator="equal">
      <formula>"NO VAR"</formula>
    </cfRule>
  </conditionalFormatting>
  <conditionalFormatting sqref="K66:K68">
    <cfRule type="cellIs" dxfId="2216" priority="649" operator="equal">
      <formula>"HIDE-NO VAR"</formula>
    </cfRule>
  </conditionalFormatting>
  <conditionalFormatting sqref="K66:K68">
    <cfRule type="cellIs" dxfId="2215" priority="648" operator="equal">
      <formula>"NO VAR"</formula>
    </cfRule>
  </conditionalFormatting>
  <conditionalFormatting sqref="K69:K77">
    <cfRule type="cellIs" dxfId="2214" priority="571" operator="equal">
      <formula>"NO VAR"</formula>
    </cfRule>
  </conditionalFormatting>
  <conditionalFormatting sqref="K66:K68">
    <cfRule type="cellIs" dxfId="2213" priority="646" operator="equal">
      <formula>"HIDE-NO VAR"</formula>
    </cfRule>
  </conditionalFormatting>
  <conditionalFormatting sqref="K66:K68">
    <cfRule type="cellIs" dxfId="2212" priority="645" operator="equal">
      <formula>"NO VAR"</formula>
    </cfRule>
  </conditionalFormatting>
  <conditionalFormatting sqref="K69:K77">
    <cfRule type="cellIs" dxfId="2211" priority="568" operator="equal">
      <formula>"NO VAR"</formula>
    </cfRule>
  </conditionalFormatting>
  <conditionalFormatting sqref="K66:K68">
    <cfRule type="cellIs" dxfId="2210" priority="643" operator="equal">
      <formula>"HIDE-NO VAR"</formula>
    </cfRule>
  </conditionalFormatting>
  <conditionalFormatting sqref="K66:K68">
    <cfRule type="cellIs" dxfId="2209" priority="642" operator="equal">
      <formula>"NO VAR"</formula>
    </cfRule>
  </conditionalFormatting>
  <conditionalFormatting sqref="K66:K68">
    <cfRule type="cellIs" dxfId="2208" priority="641" operator="equal">
      <formula>"NO VAR"</formula>
    </cfRule>
  </conditionalFormatting>
  <conditionalFormatting sqref="K66:K68">
    <cfRule type="cellIs" dxfId="2207" priority="640" operator="equal">
      <formula>"HIDE-NO VAR"</formula>
    </cfRule>
  </conditionalFormatting>
  <conditionalFormatting sqref="K66:K68">
    <cfRule type="cellIs" dxfId="2206" priority="639" operator="equal">
      <formula>"NO VAR"</formula>
    </cfRule>
  </conditionalFormatting>
  <conditionalFormatting sqref="K66:K68">
    <cfRule type="cellIs" dxfId="2205" priority="638" operator="equal">
      <formula>"NO VAR"</formula>
    </cfRule>
  </conditionalFormatting>
  <conditionalFormatting sqref="K66:K68">
    <cfRule type="cellIs" dxfId="2204" priority="637" operator="equal">
      <formula>"HIDE-NO VAR"</formula>
    </cfRule>
  </conditionalFormatting>
  <conditionalFormatting sqref="K66:K68">
    <cfRule type="cellIs" dxfId="2203" priority="636" operator="equal">
      <formula>"NO VAR"</formula>
    </cfRule>
  </conditionalFormatting>
  <conditionalFormatting sqref="K66:K68">
    <cfRule type="cellIs" dxfId="2202" priority="635" operator="equal">
      <formula>"NO VAR"</formula>
    </cfRule>
  </conditionalFormatting>
  <conditionalFormatting sqref="K66:K68">
    <cfRule type="cellIs" dxfId="2201" priority="634" operator="equal">
      <formula>"HIDE-NO VAR"</formula>
    </cfRule>
  </conditionalFormatting>
  <conditionalFormatting sqref="K66:K68">
    <cfRule type="cellIs" dxfId="2200" priority="633" operator="equal">
      <formula>"NO VAR"</formula>
    </cfRule>
  </conditionalFormatting>
  <conditionalFormatting sqref="K66:K68">
    <cfRule type="cellIs" dxfId="2199" priority="632" operator="equal">
      <formula>"NO VAR"</formula>
    </cfRule>
  </conditionalFormatting>
  <conditionalFormatting sqref="K66:K68">
    <cfRule type="cellIs" dxfId="2198" priority="631" operator="equal">
      <formula>"HIDE-NO VAR"</formula>
    </cfRule>
  </conditionalFormatting>
  <conditionalFormatting sqref="K66:K68">
    <cfRule type="cellIs" dxfId="2197" priority="630" operator="equal">
      <formula>"NO VAR"</formula>
    </cfRule>
  </conditionalFormatting>
  <conditionalFormatting sqref="K66:K68">
    <cfRule type="cellIs" dxfId="2196" priority="629" operator="equal">
      <formula>"NO VAR"</formula>
    </cfRule>
  </conditionalFormatting>
  <conditionalFormatting sqref="K66:K68">
    <cfRule type="cellIs" dxfId="2195" priority="628" operator="equal">
      <formula>"HIDE-NO VAR"</formula>
    </cfRule>
  </conditionalFormatting>
  <conditionalFormatting sqref="K66:K68">
    <cfRule type="cellIs" dxfId="2194" priority="627" operator="equal">
      <formula>"NO VAR"</formula>
    </cfRule>
  </conditionalFormatting>
  <conditionalFormatting sqref="K66:K68">
    <cfRule type="cellIs" dxfId="2193" priority="626" operator="equal">
      <formula>"NO VAR"</formula>
    </cfRule>
  </conditionalFormatting>
  <conditionalFormatting sqref="K66:K68">
    <cfRule type="cellIs" dxfId="2192" priority="625" operator="equal">
      <formula>"HIDE-NO VAR"</formula>
    </cfRule>
  </conditionalFormatting>
  <conditionalFormatting sqref="K66:K68">
    <cfRule type="cellIs" dxfId="2191" priority="624" operator="equal">
      <formula>"NO VAR"</formula>
    </cfRule>
  </conditionalFormatting>
  <conditionalFormatting sqref="K66:K68">
    <cfRule type="cellIs" dxfId="2190" priority="623" operator="equal">
      <formula>"NO VAR"</formula>
    </cfRule>
  </conditionalFormatting>
  <conditionalFormatting sqref="K66:K68">
    <cfRule type="cellIs" dxfId="2189" priority="622" operator="equal">
      <formula>"HIDE-NO VAR"</formula>
    </cfRule>
  </conditionalFormatting>
  <conditionalFormatting sqref="K66:K68">
    <cfRule type="cellIs" dxfId="2188" priority="621" operator="equal">
      <formula>"NO VAR"</formula>
    </cfRule>
  </conditionalFormatting>
  <conditionalFormatting sqref="K66:K68">
    <cfRule type="cellIs" dxfId="2187" priority="620" operator="equal">
      <formula>"NO VAR"</formula>
    </cfRule>
  </conditionalFormatting>
  <conditionalFormatting sqref="K66:K68">
    <cfRule type="cellIs" dxfId="2186" priority="619" operator="equal">
      <formula>"INCORRECT LINE BEING PICKED UP"</formula>
    </cfRule>
  </conditionalFormatting>
  <conditionalFormatting sqref="B69">
    <cfRule type="cellIs" dxfId="2185" priority="618" operator="equal">
      <formula>"HIDE "</formula>
    </cfRule>
  </conditionalFormatting>
  <conditionalFormatting sqref="B70:B77">
    <cfRule type="cellIs" dxfId="2184" priority="617" operator="equal">
      <formula>"HIDE "</formula>
    </cfRule>
  </conditionalFormatting>
  <conditionalFormatting sqref="J69:J77">
    <cfRule type="cellIs" dxfId="2183" priority="615" operator="equal">
      <formula>"NO VAR"</formula>
    </cfRule>
  </conditionalFormatting>
  <conditionalFormatting sqref="J69:J77">
    <cfRule type="cellIs" dxfId="2182" priority="614" operator="equal">
      <formula>"HIDE-NO VAR"</formula>
    </cfRule>
  </conditionalFormatting>
  <conditionalFormatting sqref="J69:J77">
    <cfRule type="cellIs" dxfId="2181" priority="613" operator="equal">
      <formula>"ERROR "</formula>
    </cfRule>
  </conditionalFormatting>
  <conditionalFormatting sqref="J69:J77">
    <cfRule type="cellIs" dxfId="2180" priority="612" operator="equal">
      <formula>"HIDE-NO VAR"</formula>
    </cfRule>
  </conditionalFormatting>
  <conditionalFormatting sqref="J69:J77">
    <cfRule type="cellIs" dxfId="2179" priority="611" operator="equal">
      <formula>"HIDE-NO VAR"</formula>
    </cfRule>
  </conditionalFormatting>
  <conditionalFormatting sqref="J69:J77">
    <cfRule type="cellIs" dxfId="2178" priority="610" operator="equal">
      <formula>"NO VAR"</formula>
    </cfRule>
  </conditionalFormatting>
  <conditionalFormatting sqref="J69:J77">
    <cfRule type="cellIs" dxfId="2177" priority="609" operator="equal">
      <formula>"HIDE-NO VAR"</formula>
    </cfRule>
  </conditionalFormatting>
  <conditionalFormatting sqref="J69:J77">
    <cfRule type="cellIs" dxfId="2176" priority="608" operator="equal">
      <formula>"NO VAR"</formula>
    </cfRule>
  </conditionalFormatting>
  <conditionalFormatting sqref="J69:J77">
    <cfRule type="cellIs" dxfId="2175" priority="607" operator="equal">
      <formula>"HIDE-NO VAR"</formula>
    </cfRule>
  </conditionalFormatting>
  <conditionalFormatting sqref="J69:J77">
    <cfRule type="cellIs" dxfId="2174" priority="606" operator="equal">
      <formula>"NO VAR"</formula>
    </cfRule>
  </conditionalFormatting>
  <conditionalFormatting sqref="J69:J77">
    <cfRule type="cellIs" dxfId="2173" priority="605" operator="equal">
      <formula>"NO VAR"</formula>
    </cfRule>
  </conditionalFormatting>
  <conditionalFormatting sqref="J69:J77">
    <cfRule type="cellIs" dxfId="2172" priority="603" operator="equal">
      <formula>"NO VAR"</formula>
    </cfRule>
  </conditionalFormatting>
  <conditionalFormatting sqref="J78">
    <cfRule type="cellIs" dxfId="2171" priority="526" operator="equal">
      <formula>"NO VAR"</formula>
    </cfRule>
  </conditionalFormatting>
  <conditionalFormatting sqref="J69:J77">
    <cfRule type="cellIs" dxfId="2170" priority="599" operator="equal">
      <formula>"NO VAR"</formula>
    </cfRule>
  </conditionalFormatting>
  <conditionalFormatting sqref="J69:J77">
    <cfRule type="cellIs" dxfId="2169" priority="598" operator="equal">
      <formula>"HIDE-NO VAR"</formula>
    </cfRule>
  </conditionalFormatting>
  <conditionalFormatting sqref="J69:J77">
    <cfRule type="cellIs" dxfId="2168" priority="596" operator="equal">
      <formula>"NO VAR"</formula>
    </cfRule>
  </conditionalFormatting>
  <conditionalFormatting sqref="J69:J77">
    <cfRule type="cellIs" dxfId="2167" priority="595" operator="equal">
      <formula>"HIDE-NO VAR"</formula>
    </cfRule>
  </conditionalFormatting>
  <conditionalFormatting sqref="J69:J77">
    <cfRule type="cellIs" dxfId="2166" priority="593" operator="equal">
      <formula>"NO VAR"</formula>
    </cfRule>
  </conditionalFormatting>
  <conditionalFormatting sqref="J69:J77">
    <cfRule type="cellIs" dxfId="2165" priority="592" operator="equal">
      <formula>"HIDE-NO VAR"</formula>
    </cfRule>
  </conditionalFormatting>
  <conditionalFormatting sqref="J69:J77">
    <cfRule type="cellIs" dxfId="2164" priority="590" operator="equal">
      <formula>"NO VAR"</formula>
    </cfRule>
  </conditionalFormatting>
  <conditionalFormatting sqref="J69:J77">
    <cfRule type="cellIs" dxfId="2163" priority="589" operator="equal">
      <formula>"HIDE-NO VAR"</formula>
    </cfRule>
  </conditionalFormatting>
  <conditionalFormatting sqref="J69:J77">
    <cfRule type="cellIs" dxfId="2162" priority="587" operator="equal">
      <formula>"NO VAR"</formula>
    </cfRule>
  </conditionalFormatting>
  <conditionalFormatting sqref="J69:J77">
    <cfRule type="cellIs" dxfId="2161" priority="586" operator="equal">
      <formula>"HIDE-NO VAR"</formula>
    </cfRule>
  </conditionalFormatting>
  <conditionalFormatting sqref="J69:J77">
    <cfRule type="cellIs" dxfId="2160" priority="584" operator="equal">
      <formula>"NO VAR"</formula>
    </cfRule>
  </conditionalFormatting>
  <conditionalFormatting sqref="J78">
    <cfRule type="cellIs" dxfId="2159" priority="507" operator="equal">
      <formula>"NO VAR"</formula>
    </cfRule>
  </conditionalFormatting>
  <conditionalFormatting sqref="K69:K77">
    <cfRule type="cellIs" dxfId="2158" priority="582" operator="equal">
      <formula>"HIDE-NO VAR"</formula>
    </cfRule>
  </conditionalFormatting>
  <conditionalFormatting sqref="K69:K77">
    <cfRule type="cellIs" dxfId="2157" priority="581" operator="equal">
      <formula>"ERROR "</formula>
    </cfRule>
  </conditionalFormatting>
  <conditionalFormatting sqref="K69:K77">
    <cfRule type="cellIs" dxfId="2156" priority="580" operator="equal">
      <formula>"HIDE-NO VAR"</formula>
    </cfRule>
  </conditionalFormatting>
  <conditionalFormatting sqref="K69:K77">
    <cfRule type="cellIs" dxfId="2155" priority="579" operator="equal">
      <formula>"HIDE-NO VAR"</formula>
    </cfRule>
  </conditionalFormatting>
  <conditionalFormatting sqref="K69:K77">
    <cfRule type="cellIs" dxfId="2154" priority="578" operator="equal">
      <formula>"NO VAR"</formula>
    </cfRule>
  </conditionalFormatting>
  <conditionalFormatting sqref="K69:K77">
    <cfRule type="cellIs" dxfId="2153" priority="577" operator="equal">
      <formula>"HIDE-NO VAR"</formula>
    </cfRule>
  </conditionalFormatting>
  <conditionalFormatting sqref="K78">
    <cfRule type="cellIs" dxfId="2152" priority="499" operator="equal">
      <formula>"HIDE-NO VAR"</formula>
    </cfRule>
  </conditionalFormatting>
  <conditionalFormatting sqref="K78">
    <cfRule type="cellIs" dxfId="2151" priority="498" operator="equal">
      <formula>"NO VAR"</formula>
    </cfRule>
  </conditionalFormatting>
  <conditionalFormatting sqref="K78">
    <cfRule type="cellIs" dxfId="2150" priority="494" operator="equal">
      <formula>"NO VAR"</formula>
    </cfRule>
  </conditionalFormatting>
  <conditionalFormatting sqref="K78">
    <cfRule type="cellIs" dxfId="2149" priority="491" operator="equal">
      <formula>"NO VAR"</formula>
    </cfRule>
  </conditionalFormatting>
  <conditionalFormatting sqref="K69:K77">
    <cfRule type="cellIs" dxfId="2148" priority="566" operator="equal">
      <formula>"HIDE-NO VAR"</formula>
    </cfRule>
  </conditionalFormatting>
  <conditionalFormatting sqref="K69:K77">
    <cfRule type="cellIs" dxfId="2147" priority="565" operator="equal">
      <formula>"NO VAR"</formula>
    </cfRule>
  </conditionalFormatting>
  <conditionalFormatting sqref="K69:K77">
    <cfRule type="cellIs" dxfId="2146" priority="564" operator="equal">
      <formula>"NO VAR"</formula>
    </cfRule>
  </conditionalFormatting>
  <conditionalFormatting sqref="K69:K77">
    <cfRule type="cellIs" dxfId="2145" priority="563" operator="equal">
      <formula>"HIDE-NO VAR"</formula>
    </cfRule>
  </conditionalFormatting>
  <conditionalFormatting sqref="K69:K77">
    <cfRule type="cellIs" dxfId="2144" priority="562" operator="equal">
      <formula>"NO VAR"</formula>
    </cfRule>
  </conditionalFormatting>
  <conditionalFormatting sqref="K69:K77">
    <cfRule type="cellIs" dxfId="2143" priority="561" operator="equal">
      <formula>"NO VAR"</formula>
    </cfRule>
  </conditionalFormatting>
  <conditionalFormatting sqref="K69:K77">
    <cfRule type="cellIs" dxfId="2142" priority="560" operator="equal">
      <formula>"HIDE-NO VAR"</formula>
    </cfRule>
  </conditionalFormatting>
  <conditionalFormatting sqref="K69:K77">
    <cfRule type="cellIs" dxfId="2141" priority="559" operator="equal">
      <formula>"NO VAR"</formula>
    </cfRule>
  </conditionalFormatting>
  <conditionalFormatting sqref="K69:K77">
    <cfRule type="cellIs" dxfId="2140" priority="558" operator="equal">
      <formula>"NO VAR"</formula>
    </cfRule>
  </conditionalFormatting>
  <conditionalFormatting sqref="K69:K77">
    <cfRule type="cellIs" dxfId="2139" priority="557" operator="equal">
      <formula>"HIDE-NO VAR"</formula>
    </cfRule>
  </conditionalFormatting>
  <conditionalFormatting sqref="K69:K77">
    <cfRule type="cellIs" dxfId="2138" priority="556" operator="equal">
      <formula>"NO VAR"</formula>
    </cfRule>
  </conditionalFormatting>
  <conditionalFormatting sqref="K69:K77">
    <cfRule type="cellIs" dxfId="2137" priority="555" operator="equal">
      <formula>"NO VAR"</formula>
    </cfRule>
  </conditionalFormatting>
  <conditionalFormatting sqref="K69:K77">
    <cfRule type="cellIs" dxfId="2136" priority="554" operator="equal">
      <formula>"HIDE-NO VAR"</formula>
    </cfRule>
  </conditionalFormatting>
  <conditionalFormatting sqref="K69:K77">
    <cfRule type="cellIs" dxfId="2135" priority="553" operator="equal">
      <formula>"NO VAR"</formula>
    </cfRule>
  </conditionalFormatting>
  <conditionalFormatting sqref="K69:K77">
    <cfRule type="cellIs" dxfId="2134" priority="552" operator="equal">
      <formula>"NO VAR"</formula>
    </cfRule>
  </conditionalFormatting>
  <conditionalFormatting sqref="K69:K77">
    <cfRule type="cellIs" dxfId="2133" priority="551" operator="equal">
      <formula>"HIDE-NO VAR"</formula>
    </cfRule>
  </conditionalFormatting>
  <conditionalFormatting sqref="K69:K77">
    <cfRule type="cellIs" dxfId="2132" priority="550" operator="equal">
      <formula>"NO VAR"</formula>
    </cfRule>
  </conditionalFormatting>
  <conditionalFormatting sqref="K69:K77">
    <cfRule type="cellIs" dxfId="2131" priority="549" operator="equal">
      <formula>"NO VAR"</formula>
    </cfRule>
  </conditionalFormatting>
  <conditionalFormatting sqref="K69:K77">
    <cfRule type="cellIs" dxfId="2130" priority="548" operator="equal">
      <formula>"HIDE-NO VAR"</formula>
    </cfRule>
  </conditionalFormatting>
  <conditionalFormatting sqref="K69:K77">
    <cfRule type="cellIs" dxfId="2129" priority="547" operator="equal">
      <formula>"NO VAR"</formula>
    </cfRule>
  </conditionalFormatting>
  <conditionalFormatting sqref="K69:K77">
    <cfRule type="cellIs" dxfId="2128" priority="546" operator="equal">
      <formula>"NO VAR"</formula>
    </cfRule>
  </conditionalFormatting>
  <conditionalFormatting sqref="K69:K77">
    <cfRule type="cellIs" dxfId="2127" priority="545" operator="equal">
      <formula>"HIDE-NO VAR"</formula>
    </cfRule>
  </conditionalFormatting>
  <conditionalFormatting sqref="K69:K77">
    <cfRule type="cellIs" dxfId="2126" priority="544" operator="equal">
      <formula>"NO VAR"</formula>
    </cfRule>
  </conditionalFormatting>
  <conditionalFormatting sqref="K69:K77">
    <cfRule type="cellIs" dxfId="2125" priority="543" operator="equal">
      <formula>"NO VAR"</formula>
    </cfRule>
  </conditionalFormatting>
  <conditionalFormatting sqref="K69:K77">
    <cfRule type="cellIs" dxfId="2124" priority="542" operator="equal">
      <formula>"INCORRECT LINE BEING PICKED UP"</formula>
    </cfRule>
  </conditionalFormatting>
  <conditionalFormatting sqref="B78">
    <cfRule type="cellIs" dxfId="2123" priority="541" operator="equal">
      <formula>"HIDE "</formula>
    </cfRule>
  </conditionalFormatting>
  <conditionalFormatting sqref="B79">
    <cfRule type="cellIs" dxfId="2122" priority="539" operator="equal">
      <formula>"HIDE "</formula>
    </cfRule>
  </conditionalFormatting>
  <conditionalFormatting sqref="B80:B81">
    <cfRule type="cellIs" dxfId="2121" priority="537" operator="equal">
      <formula>"HIDE "</formula>
    </cfRule>
  </conditionalFormatting>
  <conditionalFormatting sqref="J78">
    <cfRule type="cellIs" dxfId="2120" priority="535" operator="equal">
      <formula>"NO VAR"</formula>
    </cfRule>
  </conditionalFormatting>
  <conditionalFormatting sqref="J78">
    <cfRule type="cellIs" dxfId="2119" priority="534" operator="equal">
      <formula>"HIDE-NO VAR"</formula>
    </cfRule>
  </conditionalFormatting>
  <conditionalFormatting sqref="J78">
    <cfRule type="cellIs" dxfId="2118" priority="533" operator="equal">
      <formula>"ERROR "</formula>
    </cfRule>
  </conditionalFormatting>
  <conditionalFormatting sqref="J78">
    <cfRule type="cellIs" dxfId="2117" priority="532" operator="equal">
      <formula>"HIDE-NO VAR"</formula>
    </cfRule>
  </conditionalFormatting>
  <conditionalFormatting sqref="J78">
    <cfRule type="cellIs" dxfId="2116" priority="531" operator="equal">
      <formula>"HIDE-NO VAR"</formula>
    </cfRule>
  </conditionalFormatting>
  <conditionalFormatting sqref="J78">
    <cfRule type="cellIs" dxfId="2115" priority="530" operator="equal">
      <formula>"NO VAR"</formula>
    </cfRule>
  </conditionalFormatting>
  <conditionalFormatting sqref="J78">
    <cfRule type="cellIs" dxfId="2114" priority="529" operator="equal">
      <formula>"HIDE-NO VAR"</formula>
    </cfRule>
  </conditionalFormatting>
  <conditionalFormatting sqref="J78">
    <cfRule type="cellIs" dxfId="2113" priority="528" operator="equal">
      <formula>"NO VAR"</formula>
    </cfRule>
  </conditionalFormatting>
  <conditionalFormatting sqref="J78">
    <cfRule type="cellIs" dxfId="2112" priority="525" operator="equal">
      <formula>"NO VAR"</formula>
    </cfRule>
  </conditionalFormatting>
  <conditionalFormatting sqref="J78">
    <cfRule type="cellIs" dxfId="2111" priority="524" operator="equal">
      <formula>"HIDE-NO VAR"</formula>
    </cfRule>
  </conditionalFormatting>
  <conditionalFormatting sqref="J78">
    <cfRule type="cellIs" dxfId="2110" priority="523" operator="equal">
      <formula>"NO VAR"</formula>
    </cfRule>
  </conditionalFormatting>
  <conditionalFormatting sqref="J78">
    <cfRule type="cellIs" dxfId="2109" priority="521" operator="equal">
      <formula>"HIDE-NO VAR"</formula>
    </cfRule>
  </conditionalFormatting>
  <conditionalFormatting sqref="J78">
    <cfRule type="cellIs" dxfId="2108" priority="520" operator="equal">
      <formula>"NO VAR"</formula>
    </cfRule>
  </conditionalFormatting>
  <conditionalFormatting sqref="J78">
    <cfRule type="cellIs" dxfId="2107" priority="518" operator="equal">
      <formula>"HIDE-NO VAR"</formula>
    </cfRule>
  </conditionalFormatting>
  <conditionalFormatting sqref="J78">
    <cfRule type="cellIs" dxfId="2106" priority="517" operator="equal">
      <formula>"NO VAR"</formula>
    </cfRule>
  </conditionalFormatting>
  <conditionalFormatting sqref="J78">
    <cfRule type="cellIs" dxfId="2105" priority="515" operator="equal">
      <formula>"HIDE-NO VAR"</formula>
    </cfRule>
  </conditionalFormatting>
  <conditionalFormatting sqref="J78">
    <cfRule type="cellIs" dxfId="2104" priority="514" operator="equal">
      <formula>"NO VAR"</formula>
    </cfRule>
  </conditionalFormatting>
  <conditionalFormatting sqref="J78">
    <cfRule type="cellIs" dxfId="2103" priority="512" operator="equal">
      <formula>"HIDE-NO VAR"</formula>
    </cfRule>
  </conditionalFormatting>
  <conditionalFormatting sqref="J78">
    <cfRule type="cellIs" dxfId="2102" priority="511" operator="equal">
      <formula>"NO VAR"</formula>
    </cfRule>
  </conditionalFormatting>
  <conditionalFormatting sqref="J78">
    <cfRule type="cellIs" dxfId="2101" priority="509" operator="equal">
      <formula>"HIDE-NO VAR"</formula>
    </cfRule>
  </conditionalFormatting>
  <conditionalFormatting sqref="J78">
    <cfRule type="cellIs" dxfId="2100" priority="508" operator="equal">
      <formula>"NO VAR"</formula>
    </cfRule>
  </conditionalFormatting>
  <conditionalFormatting sqref="J78">
    <cfRule type="cellIs" dxfId="2099" priority="506" operator="equal">
      <formula>"HIDE-NO VAR"</formula>
    </cfRule>
  </conditionalFormatting>
  <conditionalFormatting sqref="J78">
    <cfRule type="cellIs" dxfId="2098" priority="505" operator="equal">
      <formula>"NO VAR"</formula>
    </cfRule>
  </conditionalFormatting>
  <conditionalFormatting sqref="K78">
    <cfRule type="cellIs" dxfId="2097" priority="501" operator="equal">
      <formula>"ERROR "</formula>
    </cfRule>
  </conditionalFormatting>
  <conditionalFormatting sqref="K78">
    <cfRule type="cellIs" dxfId="2096" priority="500" operator="equal">
      <formula>"HIDE-NO VAR"</formula>
    </cfRule>
  </conditionalFormatting>
  <conditionalFormatting sqref="K78">
    <cfRule type="cellIs" dxfId="2095" priority="497" operator="equal">
      <formula>"HIDE-NO VAR"</formula>
    </cfRule>
  </conditionalFormatting>
  <conditionalFormatting sqref="K78">
    <cfRule type="cellIs" dxfId="2094" priority="496" operator="equal">
      <formula>"NO VAR"</formula>
    </cfRule>
  </conditionalFormatting>
  <conditionalFormatting sqref="K78">
    <cfRule type="cellIs" dxfId="2093" priority="495" operator="equal">
      <formula>"HIDE-NO VAR"</formula>
    </cfRule>
  </conditionalFormatting>
  <conditionalFormatting sqref="K78">
    <cfRule type="cellIs" dxfId="2092" priority="493" operator="equal">
      <formula>"NO VAR"</formula>
    </cfRule>
  </conditionalFormatting>
  <conditionalFormatting sqref="K78">
    <cfRule type="cellIs" dxfId="2091" priority="492" operator="equal">
      <formula>"HIDE-NO VAR"</formula>
    </cfRule>
  </conditionalFormatting>
  <conditionalFormatting sqref="K78">
    <cfRule type="cellIs" dxfId="2090" priority="490" operator="equal">
      <formula>"NO VAR"</formula>
    </cfRule>
  </conditionalFormatting>
  <conditionalFormatting sqref="K78">
    <cfRule type="cellIs" dxfId="2089" priority="489" operator="equal">
      <formula>"HIDE-NO VAR"</formula>
    </cfRule>
  </conditionalFormatting>
  <conditionalFormatting sqref="K78">
    <cfRule type="cellIs" dxfId="2088" priority="488" operator="equal">
      <formula>"NO VAR"</formula>
    </cfRule>
  </conditionalFormatting>
  <conditionalFormatting sqref="K78">
    <cfRule type="cellIs" dxfId="2087" priority="487" operator="equal">
      <formula>"NO VAR"</formula>
    </cfRule>
  </conditionalFormatting>
  <conditionalFormatting sqref="K78">
    <cfRule type="cellIs" dxfId="2086" priority="486" operator="equal">
      <formula>"HIDE-NO VAR"</formula>
    </cfRule>
  </conditionalFormatting>
  <conditionalFormatting sqref="K78">
    <cfRule type="cellIs" dxfId="2085" priority="485" operator="equal">
      <formula>"NO VAR"</formula>
    </cfRule>
  </conditionalFormatting>
  <conditionalFormatting sqref="K78">
    <cfRule type="cellIs" dxfId="2084" priority="484" operator="equal">
      <formula>"NO VAR"</formula>
    </cfRule>
  </conditionalFormatting>
  <conditionalFormatting sqref="K78">
    <cfRule type="cellIs" dxfId="2083" priority="483" operator="equal">
      <formula>"HIDE-NO VAR"</formula>
    </cfRule>
  </conditionalFormatting>
  <conditionalFormatting sqref="K78">
    <cfRule type="cellIs" dxfId="2082" priority="482" operator="equal">
      <formula>"NO VAR"</formula>
    </cfRule>
  </conditionalFormatting>
  <conditionalFormatting sqref="K78">
    <cfRule type="cellIs" dxfId="2081" priority="481" operator="equal">
      <formula>"NO VAR"</formula>
    </cfRule>
  </conditionalFormatting>
  <conditionalFormatting sqref="K78">
    <cfRule type="cellIs" dxfId="2080" priority="480" operator="equal">
      <formula>"HIDE-NO VAR"</formula>
    </cfRule>
  </conditionalFormatting>
  <conditionalFormatting sqref="K78">
    <cfRule type="cellIs" dxfId="2079" priority="479" operator="equal">
      <formula>"NO VAR"</formula>
    </cfRule>
  </conditionalFormatting>
  <conditionalFormatting sqref="K78">
    <cfRule type="cellIs" dxfId="2078" priority="478" operator="equal">
      <formula>"NO VAR"</formula>
    </cfRule>
  </conditionalFormatting>
  <conditionalFormatting sqref="K78">
    <cfRule type="cellIs" dxfId="2077" priority="477" operator="equal">
      <formula>"HIDE-NO VAR"</formula>
    </cfRule>
  </conditionalFormatting>
  <conditionalFormatting sqref="K78">
    <cfRule type="cellIs" dxfId="2076" priority="476" operator="equal">
      <formula>"NO VAR"</formula>
    </cfRule>
  </conditionalFormatting>
  <conditionalFormatting sqref="K78">
    <cfRule type="cellIs" dxfId="2075" priority="475" operator="equal">
      <formula>"NO VAR"</formula>
    </cfRule>
  </conditionalFormatting>
  <conditionalFormatting sqref="K78">
    <cfRule type="cellIs" dxfId="2074" priority="474" operator="equal">
      <formula>"HIDE-NO VAR"</formula>
    </cfRule>
  </conditionalFormatting>
  <conditionalFormatting sqref="K78">
    <cfRule type="cellIs" dxfId="2073" priority="473" operator="equal">
      <formula>"NO VAR"</formula>
    </cfRule>
  </conditionalFormatting>
  <conditionalFormatting sqref="K78">
    <cfRule type="cellIs" dxfId="2072" priority="472" operator="equal">
      <formula>"NO VAR"</formula>
    </cfRule>
  </conditionalFormatting>
  <conditionalFormatting sqref="K78">
    <cfRule type="cellIs" dxfId="2071" priority="471" operator="equal">
      <formula>"HIDE-NO VAR"</formula>
    </cfRule>
  </conditionalFormatting>
  <conditionalFormatting sqref="K78">
    <cfRule type="cellIs" dxfId="2070" priority="470" operator="equal">
      <formula>"NO VAR"</formula>
    </cfRule>
  </conditionalFormatting>
  <conditionalFormatting sqref="K78">
    <cfRule type="cellIs" dxfId="2069" priority="469" operator="equal">
      <formula>"NO VAR"</formula>
    </cfRule>
  </conditionalFormatting>
  <conditionalFormatting sqref="K78">
    <cfRule type="cellIs" dxfId="2068" priority="468" operator="equal">
      <formula>"HIDE-NO VAR"</formula>
    </cfRule>
  </conditionalFormatting>
  <conditionalFormatting sqref="K78">
    <cfRule type="cellIs" dxfId="2067" priority="467" operator="equal">
      <formula>"NO VAR"</formula>
    </cfRule>
  </conditionalFormatting>
  <conditionalFormatting sqref="K78">
    <cfRule type="cellIs" dxfId="2066" priority="466" operator="equal">
      <formula>"NO VAR"</formula>
    </cfRule>
  </conditionalFormatting>
  <conditionalFormatting sqref="K78">
    <cfRule type="cellIs" dxfId="2065" priority="465" operator="equal">
      <formula>"HIDE-NO VAR"</formula>
    </cfRule>
  </conditionalFormatting>
  <conditionalFormatting sqref="K78">
    <cfRule type="cellIs" dxfId="2064" priority="464" operator="equal">
      <formula>"NO VAR"</formula>
    </cfRule>
  </conditionalFormatting>
  <conditionalFormatting sqref="K78">
    <cfRule type="cellIs" dxfId="2063" priority="463" operator="equal">
      <formula>"NO VAR"</formula>
    </cfRule>
  </conditionalFormatting>
  <conditionalFormatting sqref="K78">
    <cfRule type="cellIs" dxfId="2062" priority="462" operator="equal">
      <formula>"INCORRECT LINE BEING PICKED UP"</formula>
    </cfRule>
  </conditionalFormatting>
  <conditionalFormatting sqref="J79">
    <cfRule type="cellIs" dxfId="2061" priority="461" operator="equal">
      <formula>"NO VAR"</formula>
    </cfRule>
  </conditionalFormatting>
  <conditionalFormatting sqref="J79">
    <cfRule type="cellIs" dxfId="2060" priority="460" operator="equal">
      <formula>"HIDE-NO VAR"</formula>
    </cfRule>
  </conditionalFormatting>
  <conditionalFormatting sqref="J79">
    <cfRule type="cellIs" dxfId="2059" priority="459" operator="equal">
      <formula>"ERROR "</formula>
    </cfRule>
  </conditionalFormatting>
  <conditionalFormatting sqref="J79">
    <cfRule type="cellIs" dxfId="2058" priority="458" operator="equal">
      <formula>"HIDE-NO VAR"</formula>
    </cfRule>
  </conditionalFormatting>
  <conditionalFormatting sqref="J79">
    <cfRule type="cellIs" dxfId="2057" priority="457" operator="equal">
      <formula>"HIDE-NO VAR"</formula>
    </cfRule>
  </conditionalFormatting>
  <conditionalFormatting sqref="J79">
    <cfRule type="cellIs" dxfId="2056" priority="456" operator="equal">
      <formula>"NO VAR"</formula>
    </cfRule>
  </conditionalFormatting>
  <conditionalFormatting sqref="J79">
    <cfRule type="cellIs" dxfId="2055" priority="455" operator="equal">
      <formula>"HIDE-NO VAR"</formula>
    </cfRule>
  </conditionalFormatting>
  <conditionalFormatting sqref="J79">
    <cfRule type="cellIs" dxfId="2054" priority="454" operator="equal">
      <formula>"NO VAR"</formula>
    </cfRule>
  </conditionalFormatting>
  <conditionalFormatting sqref="J79">
    <cfRule type="cellIs" dxfId="2053" priority="453" operator="equal">
      <formula>"HIDE-NO VAR"</formula>
    </cfRule>
  </conditionalFormatting>
  <conditionalFormatting sqref="J79">
    <cfRule type="cellIs" dxfId="2052" priority="452" operator="equal">
      <formula>"NO VAR"</formula>
    </cfRule>
  </conditionalFormatting>
  <conditionalFormatting sqref="J79">
    <cfRule type="cellIs" dxfId="2051" priority="451" operator="equal">
      <formula>"NO VAR"</formula>
    </cfRule>
  </conditionalFormatting>
  <conditionalFormatting sqref="J79">
    <cfRule type="cellIs" dxfId="2050" priority="450" operator="equal">
      <formula>"HIDE-NO VAR"</formula>
    </cfRule>
  </conditionalFormatting>
  <conditionalFormatting sqref="J79">
    <cfRule type="cellIs" dxfId="2049" priority="449" operator="equal">
      <formula>"NO VAR"</formula>
    </cfRule>
  </conditionalFormatting>
  <conditionalFormatting sqref="J79">
    <cfRule type="cellIs" dxfId="2048" priority="448" operator="equal">
      <formula>"NO VAR"</formula>
    </cfRule>
  </conditionalFormatting>
  <conditionalFormatting sqref="J79">
    <cfRule type="cellIs" dxfId="2047" priority="447" operator="equal">
      <formula>"HIDE-NO VAR"</formula>
    </cfRule>
  </conditionalFormatting>
  <conditionalFormatting sqref="J79">
    <cfRule type="cellIs" dxfId="2046" priority="446" operator="equal">
      <formula>"NO VAR"</formula>
    </cfRule>
  </conditionalFormatting>
  <conditionalFormatting sqref="J79">
    <cfRule type="cellIs" dxfId="2045" priority="445" operator="equal">
      <formula>"NO VAR"</formula>
    </cfRule>
  </conditionalFormatting>
  <conditionalFormatting sqref="J79">
    <cfRule type="cellIs" dxfId="2044" priority="444" operator="equal">
      <formula>"HIDE-NO VAR"</formula>
    </cfRule>
  </conditionalFormatting>
  <conditionalFormatting sqref="J79">
    <cfRule type="cellIs" dxfId="2043" priority="443" operator="equal">
      <formula>"NO VAR"</formula>
    </cfRule>
  </conditionalFormatting>
  <conditionalFormatting sqref="J79">
    <cfRule type="cellIs" dxfId="2042" priority="442" operator="equal">
      <formula>"NO VAR"</formula>
    </cfRule>
  </conditionalFormatting>
  <conditionalFormatting sqref="J79">
    <cfRule type="cellIs" dxfId="2041" priority="441" operator="equal">
      <formula>"HIDE-NO VAR"</formula>
    </cfRule>
  </conditionalFormatting>
  <conditionalFormatting sqref="J79">
    <cfRule type="cellIs" dxfId="2040" priority="440" operator="equal">
      <formula>"NO VAR"</formula>
    </cfRule>
  </conditionalFormatting>
  <conditionalFormatting sqref="J79">
    <cfRule type="cellIs" dxfId="2039" priority="439" operator="equal">
      <formula>"NO VAR"</formula>
    </cfRule>
  </conditionalFormatting>
  <conditionalFormatting sqref="J79">
    <cfRule type="cellIs" dxfId="2038" priority="438" operator="equal">
      <formula>"HIDE-NO VAR"</formula>
    </cfRule>
  </conditionalFormatting>
  <conditionalFormatting sqref="J79">
    <cfRule type="cellIs" dxfId="2037" priority="437" operator="equal">
      <formula>"NO VAR"</formula>
    </cfRule>
  </conditionalFormatting>
  <conditionalFormatting sqref="J79">
    <cfRule type="cellIs" dxfId="2036" priority="436" operator="equal">
      <formula>"NO VAR"</formula>
    </cfRule>
  </conditionalFormatting>
  <conditionalFormatting sqref="J79">
    <cfRule type="cellIs" dxfId="2035" priority="435" operator="equal">
      <formula>"HIDE-NO VAR"</formula>
    </cfRule>
  </conditionalFormatting>
  <conditionalFormatting sqref="J79">
    <cfRule type="cellIs" dxfId="2034" priority="434" operator="equal">
      <formula>"NO VAR"</formula>
    </cfRule>
  </conditionalFormatting>
  <conditionalFormatting sqref="J79">
    <cfRule type="cellIs" dxfId="2033" priority="433" operator="equal">
      <formula>"NO VAR"</formula>
    </cfRule>
  </conditionalFormatting>
  <conditionalFormatting sqref="J79">
    <cfRule type="cellIs" dxfId="2032" priority="432" operator="equal">
      <formula>"HIDE-NO VAR"</formula>
    </cfRule>
  </conditionalFormatting>
  <conditionalFormatting sqref="J79">
    <cfRule type="cellIs" dxfId="2031" priority="431" operator="equal">
      <formula>"NO VAR"</formula>
    </cfRule>
  </conditionalFormatting>
  <conditionalFormatting sqref="J79">
    <cfRule type="cellIs" dxfId="2030" priority="430" operator="equal">
      <formula>"NO VAR"</formula>
    </cfRule>
  </conditionalFormatting>
  <conditionalFormatting sqref="K79">
    <cfRule type="cellIs" dxfId="2029" priority="429" operator="equal">
      <formula>"NO VAR"</formula>
    </cfRule>
  </conditionalFormatting>
  <conditionalFormatting sqref="K79">
    <cfRule type="cellIs" dxfId="2028" priority="428" operator="equal">
      <formula>"HIDE-NO VAR"</formula>
    </cfRule>
  </conditionalFormatting>
  <conditionalFormatting sqref="K79">
    <cfRule type="cellIs" dxfId="2027" priority="427" operator="equal">
      <formula>"ERROR "</formula>
    </cfRule>
  </conditionalFormatting>
  <conditionalFormatting sqref="K79">
    <cfRule type="cellIs" dxfId="2026" priority="426" operator="equal">
      <formula>"HIDE-NO VAR"</formula>
    </cfRule>
  </conditionalFormatting>
  <conditionalFormatting sqref="K79">
    <cfRule type="cellIs" dxfId="2025" priority="425" operator="equal">
      <formula>"HIDE-NO VAR"</formula>
    </cfRule>
  </conditionalFormatting>
  <conditionalFormatting sqref="K79">
    <cfRule type="cellIs" dxfId="2024" priority="424" operator="equal">
      <formula>"NO VAR"</formula>
    </cfRule>
  </conditionalFormatting>
  <conditionalFormatting sqref="K79">
    <cfRule type="cellIs" dxfId="2023" priority="423" operator="equal">
      <formula>"HIDE-NO VAR"</formula>
    </cfRule>
  </conditionalFormatting>
  <conditionalFormatting sqref="K79">
    <cfRule type="cellIs" dxfId="2022" priority="422" operator="equal">
      <formula>"NO VAR"</formula>
    </cfRule>
  </conditionalFormatting>
  <conditionalFormatting sqref="K79">
    <cfRule type="cellIs" dxfId="2021" priority="421" operator="equal">
      <formula>"HIDE-NO VAR"</formula>
    </cfRule>
  </conditionalFormatting>
  <conditionalFormatting sqref="K79">
    <cfRule type="cellIs" dxfId="2020" priority="420" operator="equal">
      <formula>"NO VAR"</formula>
    </cfRule>
  </conditionalFormatting>
  <conditionalFormatting sqref="K79">
    <cfRule type="cellIs" dxfId="2019" priority="419" operator="equal">
      <formula>"NO VAR"</formula>
    </cfRule>
  </conditionalFormatting>
  <conditionalFormatting sqref="K79">
    <cfRule type="cellIs" dxfId="2018" priority="418" operator="equal">
      <formula>"HIDE-NO VAR"</formula>
    </cfRule>
  </conditionalFormatting>
  <conditionalFormatting sqref="K79">
    <cfRule type="cellIs" dxfId="2017" priority="417" operator="equal">
      <formula>"NO VAR"</formula>
    </cfRule>
  </conditionalFormatting>
  <conditionalFormatting sqref="K79">
    <cfRule type="cellIs" dxfId="2016" priority="416" operator="equal">
      <formula>"NO VAR"</formula>
    </cfRule>
  </conditionalFormatting>
  <conditionalFormatting sqref="K79">
    <cfRule type="cellIs" dxfId="2015" priority="415" operator="equal">
      <formula>"HIDE-NO VAR"</formula>
    </cfRule>
  </conditionalFormatting>
  <conditionalFormatting sqref="K79">
    <cfRule type="cellIs" dxfId="2014" priority="414" operator="equal">
      <formula>"NO VAR"</formula>
    </cfRule>
  </conditionalFormatting>
  <conditionalFormatting sqref="K79">
    <cfRule type="cellIs" dxfId="2013" priority="413" operator="equal">
      <formula>"NO VAR"</formula>
    </cfRule>
  </conditionalFormatting>
  <conditionalFormatting sqref="K79">
    <cfRule type="cellIs" dxfId="2012" priority="412" operator="equal">
      <formula>"HIDE-NO VAR"</formula>
    </cfRule>
  </conditionalFormatting>
  <conditionalFormatting sqref="K79">
    <cfRule type="cellIs" dxfId="2011" priority="411" operator="equal">
      <formula>"NO VAR"</formula>
    </cfRule>
  </conditionalFormatting>
  <conditionalFormatting sqref="K79">
    <cfRule type="cellIs" dxfId="2010" priority="410" operator="equal">
      <formula>"NO VAR"</formula>
    </cfRule>
  </conditionalFormatting>
  <conditionalFormatting sqref="K79">
    <cfRule type="cellIs" dxfId="2009" priority="409" operator="equal">
      <formula>"HIDE-NO VAR"</formula>
    </cfRule>
  </conditionalFormatting>
  <conditionalFormatting sqref="K79">
    <cfRule type="cellIs" dxfId="2008" priority="408" operator="equal">
      <formula>"NO VAR"</formula>
    </cfRule>
  </conditionalFormatting>
  <conditionalFormatting sqref="K79">
    <cfRule type="cellIs" dxfId="2007" priority="407" operator="equal">
      <formula>"NO VAR"</formula>
    </cfRule>
  </conditionalFormatting>
  <conditionalFormatting sqref="K79">
    <cfRule type="cellIs" dxfId="2006" priority="406" operator="equal">
      <formula>"HIDE-NO VAR"</formula>
    </cfRule>
  </conditionalFormatting>
  <conditionalFormatting sqref="K79">
    <cfRule type="cellIs" dxfId="2005" priority="405" operator="equal">
      <formula>"NO VAR"</formula>
    </cfRule>
  </conditionalFormatting>
  <conditionalFormatting sqref="K79">
    <cfRule type="cellIs" dxfId="2004" priority="404" operator="equal">
      <formula>"NO VAR"</formula>
    </cfRule>
  </conditionalFormatting>
  <conditionalFormatting sqref="K79">
    <cfRule type="cellIs" dxfId="2003" priority="403" operator="equal">
      <formula>"HIDE-NO VAR"</formula>
    </cfRule>
  </conditionalFormatting>
  <conditionalFormatting sqref="K79">
    <cfRule type="cellIs" dxfId="2002" priority="402" operator="equal">
      <formula>"NO VAR"</formula>
    </cfRule>
  </conditionalFormatting>
  <conditionalFormatting sqref="K79">
    <cfRule type="cellIs" dxfId="2001" priority="401" operator="equal">
      <formula>"NO VAR"</formula>
    </cfRule>
  </conditionalFormatting>
  <conditionalFormatting sqref="K79">
    <cfRule type="cellIs" dxfId="2000" priority="400" operator="equal">
      <formula>"HIDE-NO VAR"</formula>
    </cfRule>
  </conditionalFormatting>
  <conditionalFormatting sqref="K79">
    <cfRule type="cellIs" dxfId="1999" priority="399" operator="equal">
      <formula>"NO VAR"</formula>
    </cfRule>
  </conditionalFormatting>
  <conditionalFormatting sqref="K79">
    <cfRule type="cellIs" dxfId="1998" priority="398" operator="equal">
      <formula>"NO VAR"</formula>
    </cfRule>
  </conditionalFormatting>
  <conditionalFormatting sqref="K79">
    <cfRule type="cellIs" dxfId="1997" priority="397" operator="equal">
      <formula>"HIDE-NO VAR"</formula>
    </cfRule>
  </conditionalFormatting>
  <conditionalFormatting sqref="K79">
    <cfRule type="cellIs" dxfId="1996" priority="396" operator="equal">
      <formula>"NO VAR"</formula>
    </cfRule>
  </conditionalFormatting>
  <conditionalFormatting sqref="K79">
    <cfRule type="cellIs" dxfId="1995" priority="395" operator="equal">
      <formula>"NO VAR"</formula>
    </cfRule>
  </conditionalFormatting>
  <conditionalFormatting sqref="K79">
    <cfRule type="cellIs" dxfId="1994" priority="394" operator="equal">
      <formula>"HIDE-NO VAR"</formula>
    </cfRule>
  </conditionalFormatting>
  <conditionalFormatting sqref="K79">
    <cfRule type="cellIs" dxfId="1993" priority="393" operator="equal">
      <formula>"NO VAR"</formula>
    </cfRule>
  </conditionalFormatting>
  <conditionalFormatting sqref="K79">
    <cfRule type="cellIs" dxfId="1992" priority="392" operator="equal">
      <formula>"NO VAR"</formula>
    </cfRule>
  </conditionalFormatting>
  <conditionalFormatting sqref="K79">
    <cfRule type="cellIs" dxfId="1991" priority="391" operator="equal">
      <formula>"HIDE-NO VAR"</formula>
    </cfRule>
  </conditionalFormatting>
  <conditionalFormatting sqref="K79">
    <cfRule type="cellIs" dxfId="1990" priority="390" operator="equal">
      <formula>"NO VAR"</formula>
    </cfRule>
  </conditionalFormatting>
  <conditionalFormatting sqref="K79">
    <cfRule type="cellIs" dxfId="1989" priority="389" operator="equal">
      <formula>"NO VAR"</formula>
    </cfRule>
  </conditionalFormatting>
  <conditionalFormatting sqref="K79">
    <cfRule type="cellIs" dxfId="1988" priority="388" operator="equal">
      <formula>"INCORRECT LINE BEING PICKED UP"</formula>
    </cfRule>
  </conditionalFormatting>
  <conditionalFormatting sqref="J80 J82">
    <cfRule type="cellIs" dxfId="1987" priority="387" operator="equal">
      <formula>"NO VAR"</formula>
    </cfRule>
  </conditionalFormatting>
  <conditionalFormatting sqref="J80 J82">
    <cfRule type="cellIs" dxfId="1986" priority="386" operator="equal">
      <formula>"HIDE-NO VAR"</formula>
    </cfRule>
  </conditionalFormatting>
  <conditionalFormatting sqref="J80 J82">
    <cfRule type="cellIs" dxfId="1985" priority="385" operator="equal">
      <formula>"ERROR "</formula>
    </cfRule>
  </conditionalFormatting>
  <conditionalFormatting sqref="J80 J82">
    <cfRule type="cellIs" dxfId="1984" priority="384" operator="equal">
      <formula>"HIDE-NO VAR"</formula>
    </cfRule>
  </conditionalFormatting>
  <conditionalFormatting sqref="J80 J82">
    <cfRule type="cellIs" dxfId="1983" priority="383" operator="equal">
      <formula>"HIDE-NO VAR"</formula>
    </cfRule>
  </conditionalFormatting>
  <conditionalFormatting sqref="J80 J82">
    <cfRule type="cellIs" dxfId="1982" priority="382" operator="equal">
      <formula>"NO VAR"</formula>
    </cfRule>
  </conditionalFormatting>
  <conditionalFormatting sqref="J80 J82">
    <cfRule type="cellIs" dxfId="1981" priority="381" operator="equal">
      <formula>"HIDE-NO VAR"</formula>
    </cfRule>
  </conditionalFormatting>
  <conditionalFormatting sqref="J80 J82">
    <cfRule type="cellIs" dxfId="1980" priority="380" operator="equal">
      <formula>"NO VAR"</formula>
    </cfRule>
  </conditionalFormatting>
  <conditionalFormatting sqref="J80 J82">
    <cfRule type="cellIs" dxfId="1979" priority="379" operator="equal">
      <formula>"HIDE-NO VAR"</formula>
    </cfRule>
  </conditionalFormatting>
  <conditionalFormatting sqref="J80 J82">
    <cfRule type="cellIs" dxfId="1978" priority="378" operator="equal">
      <formula>"NO VAR"</formula>
    </cfRule>
  </conditionalFormatting>
  <conditionalFormatting sqref="J80 J82">
    <cfRule type="cellIs" dxfId="1977" priority="377" operator="equal">
      <formula>"NO VAR"</formula>
    </cfRule>
  </conditionalFormatting>
  <conditionalFormatting sqref="J80 J82">
    <cfRule type="cellIs" dxfId="1976" priority="376" operator="equal">
      <formula>"HIDE-NO VAR"</formula>
    </cfRule>
  </conditionalFormatting>
  <conditionalFormatting sqref="J80 J82">
    <cfRule type="cellIs" dxfId="1975" priority="375" operator="equal">
      <formula>"NO VAR"</formula>
    </cfRule>
  </conditionalFormatting>
  <conditionalFormatting sqref="J80 J82">
    <cfRule type="cellIs" dxfId="1974" priority="374" operator="equal">
      <formula>"NO VAR"</formula>
    </cfRule>
  </conditionalFormatting>
  <conditionalFormatting sqref="J80 J82">
    <cfRule type="cellIs" dxfId="1973" priority="373" operator="equal">
      <formula>"HIDE-NO VAR"</formula>
    </cfRule>
  </conditionalFormatting>
  <conditionalFormatting sqref="J80 J82">
    <cfRule type="cellIs" dxfId="1972" priority="372" operator="equal">
      <formula>"NO VAR"</formula>
    </cfRule>
  </conditionalFormatting>
  <conditionalFormatting sqref="J80 J82">
    <cfRule type="cellIs" dxfId="1971" priority="371" operator="equal">
      <formula>"NO VAR"</formula>
    </cfRule>
  </conditionalFormatting>
  <conditionalFormatting sqref="J80 J82">
    <cfRule type="cellIs" dxfId="1970" priority="370" operator="equal">
      <formula>"HIDE-NO VAR"</formula>
    </cfRule>
  </conditionalFormatting>
  <conditionalFormatting sqref="J80 J82">
    <cfRule type="cellIs" dxfId="1969" priority="369" operator="equal">
      <formula>"NO VAR"</formula>
    </cfRule>
  </conditionalFormatting>
  <conditionalFormatting sqref="J80 J82">
    <cfRule type="cellIs" dxfId="1968" priority="368" operator="equal">
      <formula>"NO VAR"</formula>
    </cfRule>
  </conditionalFormatting>
  <conditionalFormatting sqref="J80 J82">
    <cfRule type="cellIs" dxfId="1967" priority="367" operator="equal">
      <formula>"HIDE-NO VAR"</formula>
    </cfRule>
  </conditionalFormatting>
  <conditionalFormatting sqref="J80 J82">
    <cfRule type="cellIs" dxfId="1966" priority="366" operator="equal">
      <formula>"NO VAR"</formula>
    </cfRule>
  </conditionalFormatting>
  <conditionalFormatting sqref="J80 J82">
    <cfRule type="cellIs" dxfId="1965" priority="365" operator="equal">
      <formula>"NO VAR"</formula>
    </cfRule>
  </conditionalFormatting>
  <conditionalFormatting sqref="J80 J82">
    <cfRule type="cellIs" dxfId="1964" priority="364" operator="equal">
      <formula>"HIDE-NO VAR"</formula>
    </cfRule>
  </conditionalFormatting>
  <conditionalFormatting sqref="J80 J82">
    <cfRule type="cellIs" dxfId="1963" priority="363" operator="equal">
      <formula>"NO VAR"</formula>
    </cfRule>
  </conditionalFormatting>
  <conditionalFormatting sqref="J80 J82">
    <cfRule type="cellIs" dxfId="1962" priority="362" operator="equal">
      <formula>"NO VAR"</formula>
    </cfRule>
  </conditionalFormatting>
  <conditionalFormatting sqref="J80 J82">
    <cfRule type="cellIs" dxfId="1961" priority="361" operator="equal">
      <formula>"HIDE-NO VAR"</formula>
    </cfRule>
  </conditionalFormatting>
  <conditionalFormatting sqref="J80 J82">
    <cfRule type="cellIs" dxfId="1960" priority="360" operator="equal">
      <formula>"NO VAR"</formula>
    </cfRule>
  </conditionalFormatting>
  <conditionalFormatting sqref="J80 J82">
    <cfRule type="cellIs" dxfId="1959" priority="359" operator="equal">
      <formula>"NO VAR"</formula>
    </cfRule>
  </conditionalFormatting>
  <conditionalFormatting sqref="J80 J82">
    <cfRule type="cellIs" dxfId="1958" priority="358" operator="equal">
      <formula>"HIDE-NO VAR"</formula>
    </cfRule>
  </conditionalFormatting>
  <conditionalFormatting sqref="J80 J82">
    <cfRule type="cellIs" dxfId="1957" priority="357" operator="equal">
      <formula>"NO VAR"</formula>
    </cfRule>
  </conditionalFormatting>
  <conditionalFormatting sqref="J80 J82">
    <cfRule type="cellIs" dxfId="1956" priority="356" operator="equal">
      <formula>"NO VAR"</formula>
    </cfRule>
  </conditionalFormatting>
  <conditionalFormatting sqref="K80 K82">
    <cfRule type="cellIs" dxfId="1955" priority="355" operator="equal">
      <formula>"NO VAR"</formula>
    </cfRule>
  </conditionalFormatting>
  <conditionalFormatting sqref="K80 K82">
    <cfRule type="cellIs" dxfId="1954" priority="354" operator="equal">
      <formula>"HIDE-NO VAR"</formula>
    </cfRule>
  </conditionalFormatting>
  <conditionalFormatting sqref="K80 K82">
    <cfRule type="cellIs" dxfId="1953" priority="353" operator="equal">
      <formula>"ERROR "</formula>
    </cfRule>
  </conditionalFormatting>
  <conditionalFormatting sqref="K80 K82">
    <cfRule type="cellIs" dxfId="1952" priority="352" operator="equal">
      <formula>"HIDE-NO VAR"</formula>
    </cfRule>
  </conditionalFormatting>
  <conditionalFormatting sqref="K80 K82">
    <cfRule type="cellIs" dxfId="1951" priority="351" operator="equal">
      <formula>"HIDE-NO VAR"</formula>
    </cfRule>
  </conditionalFormatting>
  <conditionalFormatting sqref="K80 K82">
    <cfRule type="cellIs" dxfId="1950" priority="350" operator="equal">
      <formula>"NO VAR"</formula>
    </cfRule>
  </conditionalFormatting>
  <conditionalFormatting sqref="K80 K82">
    <cfRule type="cellIs" dxfId="1949" priority="349" operator="equal">
      <formula>"HIDE-NO VAR"</formula>
    </cfRule>
  </conditionalFormatting>
  <conditionalFormatting sqref="K80 K82">
    <cfRule type="cellIs" dxfId="1948" priority="348" operator="equal">
      <formula>"NO VAR"</formula>
    </cfRule>
  </conditionalFormatting>
  <conditionalFormatting sqref="K80 K82">
    <cfRule type="cellIs" dxfId="1947" priority="347" operator="equal">
      <formula>"HIDE-NO VAR"</formula>
    </cfRule>
  </conditionalFormatting>
  <conditionalFormatting sqref="K80 K82">
    <cfRule type="cellIs" dxfId="1946" priority="346" operator="equal">
      <formula>"NO VAR"</formula>
    </cfRule>
  </conditionalFormatting>
  <conditionalFormatting sqref="K80 K82">
    <cfRule type="cellIs" dxfId="1945" priority="345" operator="equal">
      <formula>"NO VAR"</formula>
    </cfRule>
  </conditionalFormatting>
  <conditionalFormatting sqref="K80 K82">
    <cfRule type="cellIs" dxfId="1944" priority="344" operator="equal">
      <formula>"HIDE-NO VAR"</formula>
    </cfRule>
  </conditionalFormatting>
  <conditionalFormatting sqref="K80 K82">
    <cfRule type="cellIs" dxfId="1943" priority="343" operator="equal">
      <formula>"NO VAR"</formula>
    </cfRule>
  </conditionalFormatting>
  <conditionalFormatting sqref="K80 K82">
    <cfRule type="cellIs" dxfId="1942" priority="342" operator="equal">
      <formula>"NO VAR"</formula>
    </cfRule>
  </conditionalFormatting>
  <conditionalFormatting sqref="K80 K82">
    <cfRule type="cellIs" dxfId="1941" priority="341" operator="equal">
      <formula>"HIDE-NO VAR"</formula>
    </cfRule>
  </conditionalFormatting>
  <conditionalFormatting sqref="K80 K82">
    <cfRule type="cellIs" dxfId="1940" priority="340" operator="equal">
      <formula>"NO VAR"</formula>
    </cfRule>
  </conditionalFormatting>
  <conditionalFormatting sqref="K80 K82">
    <cfRule type="cellIs" dxfId="1939" priority="339" operator="equal">
      <formula>"NO VAR"</formula>
    </cfRule>
  </conditionalFormatting>
  <conditionalFormatting sqref="K80 K82">
    <cfRule type="cellIs" dxfId="1938" priority="338" operator="equal">
      <formula>"HIDE-NO VAR"</formula>
    </cfRule>
  </conditionalFormatting>
  <conditionalFormatting sqref="K80 K82">
    <cfRule type="cellIs" dxfId="1937" priority="337" operator="equal">
      <formula>"NO VAR"</formula>
    </cfRule>
  </conditionalFormatting>
  <conditionalFormatting sqref="K80 K82">
    <cfRule type="cellIs" dxfId="1936" priority="336" operator="equal">
      <formula>"NO VAR"</formula>
    </cfRule>
  </conditionalFormatting>
  <conditionalFormatting sqref="K80 K82">
    <cfRule type="cellIs" dxfId="1935" priority="335" operator="equal">
      <formula>"HIDE-NO VAR"</formula>
    </cfRule>
  </conditionalFormatting>
  <conditionalFormatting sqref="K80 K82">
    <cfRule type="cellIs" dxfId="1934" priority="334" operator="equal">
      <formula>"NO VAR"</formula>
    </cfRule>
  </conditionalFormatting>
  <conditionalFormatting sqref="K80 K82">
    <cfRule type="cellIs" dxfId="1933" priority="333" operator="equal">
      <formula>"NO VAR"</formula>
    </cfRule>
  </conditionalFormatting>
  <conditionalFormatting sqref="K80 K82">
    <cfRule type="cellIs" dxfId="1932" priority="332" operator="equal">
      <formula>"HIDE-NO VAR"</formula>
    </cfRule>
  </conditionalFormatting>
  <conditionalFormatting sqref="K80 K82">
    <cfRule type="cellIs" dxfId="1931" priority="331" operator="equal">
      <formula>"NO VAR"</formula>
    </cfRule>
  </conditionalFormatting>
  <conditionalFormatting sqref="K80 K82">
    <cfRule type="cellIs" dxfId="1930" priority="330" operator="equal">
      <formula>"NO VAR"</formula>
    </cfRule>
  </conditionalFormatting>
  <conditionalFormatting sqref="K80 K82">
    <cfRule type="cellIs" dxfId="1929" priority="329" operator="equal">
      <formula>"HIDE-NO VAR"</formula>
    </cfRule>
  </conditionalFormatting>
  <conditionalFormatting sqref="K80 K82">
    <cfRule type="cellIs" dxfId="1928" priority="328" operator="equal">
      <formula>"NO VAR"</formula>
    </cfRule>
  </conditionalFormatting>
  <conditionalFormatting sqref="K80 K82">
    <cfRule type="cellIs" dxfId="1927" priority="327" operator="equal">
      <formula>"NO VAR"</formula>
    </cfRule>
  </conditionalFormatting>
  <conditionalFormatting sqref="K80 K82">
    <cfRule type="cellIs" dxfId="1926" priority="326" operator="equal">
      <formula>"HIDE-NO VAR"</formula>
    </cfRule>
  </conditionalFormatting>
  <conditionalFormatting sqref="K80 K82">
    <cfRule type="cellIs" dxfId="1925" priority="325" operator="equal">
      <formula>"NO VAR"</formula>
    </cfRule>
  </conditionalFormatting>
  <conditionalFormatting sqref="K80 K82">
    <cfRule type="cellIs" dxfId="1924" priority="324" operator="equal">
      <formula>"NO VAR"</formula>
    </cfRule>
  </conditionalFormatting>
  <conditionalFormatting sqref="K80 K82">
    <cfRule type="cellIs" dxfId="1923" priority="323" operator="equal">
      <formula>"HIDE-NO VAR"</formula>
    </cfRule>
  </conditionalFormatting>
  <conditionalFormatting sqref="K80 K82">
    <cfRule type="cellIs" dxfId="1922" priority="322" operator="equal">
      <formula>"NO VAR"</formula>
    </cfRule>
  </conditionalFormatting>
  <conditionalFormatting sqref="K80 K82">
    <cfRule type="cellIs" dxfId="1921" priority="321" operator="equal">
      <formula>"NO VAR"</formula>
    </cfRule>
  </conditionalFormatting>
  <conditionalFormatting sqref="K80 K82">
    <cfRule type="cellIs" dxfId="1920" priority="320" operator="equal">
      <formula>"HIDE-NO VAR"</formula>
    </cfRule>
  </conditionalFormatting>
  <conditionalFormatting sqref="K80 K82">
    <cfRule type="cellIs" dxfId="1919" priority="319" operator="equal">
      <formula>"NO VAR"</formula>
    </cfRule>
  </conditionalFormatting>
  <conditionalFormatting sqref="K80 K82">
    <cfRule type="cellIs" dxfId="1918" priority="318" operator="equal">
      <formula>"NO VAR"</formula>
    </cfRule>
  </conditionalFormatting>
  <conditionalFormatting sqref="K80 K82">
    <cfRule type="cellIs" dxfId="1917" priority="317" operator="equal">
      <formula>"HIDE-NO VAR"</formula>
    </cfRule>
  </conditionalFormatting>
  <conditionalFormatting sqref="K80 K82">
    <cfRule type="cellIs" dxfId="1916" priority="316" operator="equal">
      <formula>"NO VAR"</formula>
    </cfRule>
  </conditionalFormatting>
  <conditionalFormatting sqref="K80 K82">
    <cfRule type="cellIs" dxfId="1915" priority="315" operator="equal">
      <formula>"NO VAR"</formula>
    </cfRule>
  </conditionalFormatting>
  <conditionalFormatting sqref="K80 K82">
    <cfRule type="cellIs" dxfId="1914" priority="314" operator="equal">
      <formula>"INCORRECT LINE BEING PICKED UP"</formula>
    </cfRule>
  </conditionalFormatting>
  <conditionalFormatting sqref="J81">
    <cfRule type="cellIs" dxfId="1913" priority="313" operator="equal">
      <formula>"NO VAR"</formula>
    </cfRule>
  </conditionalFormatting>
  <conditionalFormatting sqref="J81">
    <cfRule type="cellIs" dxfId="1912" priority="312" operator="equal">
      <formula>"HIDE-NO VAR"</formula>
    </cfRule>
  </conditionalFormatting>
  <conditionalFormatting sqref="J81">
    <cfRule type="cellIs" dxfId="1911" priority="311" operator="equal">
      <formula>"ERROR "</formula>
    </cfRule>
  </conditionalFormatting>
  <conditionalFormatting sqref="J81">
    <cfRule type="cellIs" dxfId="1910" priority="310" operator="equal">
      <formula>"HIDE-NO VAR"</formula>
    </cfRule>
  </conditionalFormatting>
  <conditionalFormatting sqref="J81">
    <cfRule type="cellIs" dxfId="1909" priority="309" operator="equal">
      <formula>"HIDE-NO VAR"</formula>
    </cfRule>
  </conditionalFormatting>
  <conditionalFormatting sqref="J81">
    <cfRule type="cellIs" dxfId="1908" priority="308" operator="equal">
      <formula>"NO VAR"</formula>
    </cfRule>
  </conditionalFormatting>
  <conditionalFormatting sqref="J81">
    <cfRule type="cellIs" dxfId="1907" priority="307" operator="equal">
      <formula>"HIDE-NO VAR"</formula>
    </cfRule>
  </conditionalFormatting>
  <conditionalFormatting sqref="J81">
    <cfRule type="cellIs" dxfId="1906" priority="306" operator="equal">
      <formula>"NO VAR"</formula>
    </cfRule>
  </conditionalFormatting>
  <conditionalFormatting sqref="J81">
    <cfRule type="cellIs" dxfId="1905" priority="305" operator="equal">
      <formula>"HIDE-NO VAR"</formula>
    </cfRule>
  </conditionalFormatting>
  <conditionalFormatting sqref="J81">
    <cfRule type="cellIs" dxfId="1904" priority="304" operator="equal">
      <formula>"NO VAR"</formula>
    </cfRule>
  </conditionalFormatting>
  <conditionalFormatting sqref="J81">
    <cfRule type="cellIs" dxfId="1903" priority="303" operator="equal">
      <formula>"NO VAR"</formula>
    </cfRule>
  </conditionalFormatting>
  <conditionalFormatting sqref="J81">
    <cfRule type="cellIs" dxfId="1902" priority="302" operator="equal">
      <formula>"HIDE-NO VAR"</formula>
    </cfRule>
  </conditionalFormatting>
  <conditionalFormatting sqref="J81">
    <cfRule type="cellIs" dxfId="1901" priority="301" operator="equal">
      <formula>"NO VAR"</formula>
    </cfRule>
  </conditionalFormatting>
  <conditionalFormatting sqref="J81">
    <cfRule type="cellIs" dxfId="1900" priority="300" operator="equal">
      <formula>"NO VAR"</formula>
    </cfRule>
  </conditionalFormatting>
  <conditionalFormatting sqref="J81">
    <cfRule type="cellIs" dxfId="1899" priority="299" operator="equal">
      <formula>"HIDE-NO VAR"</formula>
    </cfRule>
  </conditionalFormatting>
  <conditionalFormatting sqref="J81">
    <cfRule type="cellIs" dxfId="1898" priority="298" operator="equal">
      <formula>"NO VAR"</formula>
    </cfRule>
  </conditionalFormatting>
  <conditionalFormatting sqref="J81">
    <cfRule type="cellIs" dxfId="1897" priority="297" operator="equal">
      <formula>"NO VAR"</formula>
    </cfRule>
  </conditionalFormatting>
  <conditionalFormatting sqref="J81">
    <cfRule type="cellIs" dxfId="1896" priority="296" operator="equal">
      <formula>"HIDE-NO VAR"</formula>
    </cfRule>
  </conditionalFormatting>
  <conditionalFormatting sqref="J81">
    <cfRule type="cellIs" dxfId="1895" priority="295" operator="equal">
      <formula>"NO VAR"</formula>
    </cfRule>
  </conditionalFormatting>
  <conditionalFormatting sqref="J81">
    <cfRule type="cellIs" dxfId="1894" priority="294" operator="equal">
      <formula>"NO VAR"</formula>
    </cfRule>
  </conditionalFormatting>
  <conditionalFormatting sqref="J81">
    <cfRule type="cellIs" dxfId="1893" priority="293" operator="equal">
      <formula>"HIDE-NO VAR"</formula>
    </cfRule>
  </conditionalFormatting>
  <conditionalFormatting sqref="J81">
    <cfRule type="cellIs" dxfId="1892" priority="292" operator="equal">
      <formula>"NO VAR"</formula>
    </cfRule>
  </conditionalFormatting>
  <conditionalFormatting sqref="J81">
    <cfRule type="cellIs" dxfId="1891" priority="291" operator="equal">
      <formula>"NO VAR"</formula>
    </cfRule>
  </conditionalFormatting>
  <conditionalFormatting sqref="J81">
    <cfRule type="cellIs" dxfId="1890" priority="290" operator="equal">
      <formula>"HIDE-NO VAR"</formula>
    </cfRule>
  </conditionalFormatting>
  <conditionalFormatting sqref="J81">
    <cfRule type="cellIs" dxfId="1889" priority="289" operator="equal">
      <formula>"NO VAR"</formula>
    </cfRule>
  </conditionalFormatting>
  <conditionalFormatting sqref="J81">
    <cfRule type="cellIs" dxfId="1888" priority="288" operator="equal">
      <formula>"NO VAR"</formula>
    </cfRule>
  </conditionalFormatting>
  <conditionalFormatting sqref="J81">
    <cfRule type="cellIs" dxfId="1887" priority="287" operator="equal">
      <formula>"HIDE-NO VAR"</formula>
    </cfRule>
  </conditionalFormatting>
  <conditionalFormatting sqref="J81">
    <cfRule type="cellIs" dxfId="1886" priority="286" operator="equal">
      <formula>"NO VAR"</formula>
    </cfRule>
  </conditionalFormatting>
  <conditionalFormatting sqref="J81">
    <cfRule type="cellIs" dxfId="1885" priority="285" operator="equal">
      <formula>"NO VAR"</formula>
    </cfRule>
  </conditionalFormatting>
  <conditionalFormatting sqref="J81">
    <cfRule type="cellIs" dxfId="1884" priority="284" operator="equal">
      <formula>"HIDE-NO VAR"</formula>
    </cfRule>
  </conditionalFormatting>
  <conditionalFormatting sqref="J81">
    <cfRule type="cellIs" dxfId="1883" priority="283" operator="equal">
      <formula>"NO VAR"</formula>
    </cfRule>
  </conditionalFormatting>
  <conditionalFormatting sqref="J81">
    <cfRule type="cellIs" dxfId="1882" priority="282" operator="equal">
      <formula>"NO VAR"</formula>
    </cfRule>
  </conditionalFormatting>
  <conditionalFormatting sqref="K81">
    <cfRule type="cellIs" dxfId="1881" priority="281" operator="equal">
      <formula>"NO VAR"</formula>
    </cfRule>
  </conditionalFormatting>
  <conditionalFormatting sqref="K81">
    <cfRule type="cellIs" dxfId="1880" priority="280" operator="equal">
      <formula>"HIDE-NO VAR"</formula>
    </cfRule>
  </conditionalFormatting>
  <conditionalFormatting sqref="K81">
    <cfRule type="cellIs" dxfId="1879" priority="279" operator="equal">
      <formula>"ERROR "</formula>
    </cfRule>
  </conditionalFormatting>
  <conditionalFormatting sqref="K81">
    <cfRule type="cellIs" dxfId="1878" priority="278" operator="equal">
      <formula>"HIDE-NO VAR"</formula>
    </cfRule>
  </conditionalFormatting>
  <conditionalFormatting sqref="K81">
    <cfRule type="cellIs" dxfId="1877" priority="277" operator="equal">
      <formula>"HIDE-NO VAR"</formula>
    </cfRule>
  </conditionalFormatting>
  <conditionalFormatting sqref="K81">
    <cfRule type="cellIs" dxfId="1876" priority="276" operator="equal">
      <formula>"NO VAR"</formula>
    </cfRule>
  </conditionalFormatting>
  <conditionalFormatting sqref="K81">
    <cfRule type="cellIs" dxfId="1875" priority="275" operator="equal">
      <formula>"HIDE-NO VAR"</formula>
    </cfRule>
  </conditionalFormatting>
  <conditionalFormatting sqref="K81">
    <cfRule type="cellIs" dxfId="1874" priority="274" operator="equal">
      <formula>"NO VAR"</formula>
    </cfRule>
  </conditionalFormatting>
  <conditionalFormatting sqref="K81">
    <cfRule type="cellIs" dxfId="1873" priority="273" operator="equal">
      <formula>"HIDE-NO VAR"</formula>
    </cfRule>
  </conditionalFormatting>
  <conditionalFormatting sqref="K81">
    <cfRule type="cellIs" dxfId="1872" priority="272" operator="equal">
      <formula>"NO VAR"</formula>
    </cfRule>
  </conditionalFormatting>
  <conditionalFormatting sqref="K81">
    <cfRule type="cellIs" dxfId="1871" priority="271" operator="equal">
      <formula>"NO VAR"</formula>
    </cfRule>
  </conditionalFormatting>
  <conditionalFormatting sqref="K81">
    <cfRule type="cellIs" dxfId="1870" priority="270" operator="equal">
      <formula>"HIDE-NO VAR"</formula>
    </cfRule>
  </conditionalFormatting>
  <conditionalFormatting sqref="K81">
    <cfRule type="cellIs" dxfId="1869" priority="269" operator="equal">
      <formula>"NO VAR"</formula>
    </cfRule>
  </conditionalFormatting>
  <conditionalFormatting sqref="K81">
    <cfRule type="cellIs" dxfId="1868" priority="268" operator="equal">
      <formula>"NO VAR"</formula>
    </cfRule>
  </conditionalFormatting>
  <conditionalFormatting sqref="K81">
    <cfRule type="cellIs" dxfId="1867" priority="267" operator="equal">
      <formula>"HIDE-NO VAR"</formula>
    </cfRule>
  </conditionalFormatting>
  <conditionalFormatting sqref="K81">
    <cfRule type="cellIs" dxfId="1866" priority="266" operator="equal">
      <formula>"NO VAR"</formula>
    </cfRule>
  </conditionalFormatting>
  <conditionalFormatting sqref="K81">
    <cfRule type="cellIs" dxfId="1865" priority="265" operator="equal">
      <formula>"NO VAR"</formula>
    </cfRule>
  </conditionalFormatting>
  <conditionalFormatting sqref="K81">
    <cfRule type="cellIs" dxfId="1864" priority="264" operator="equal">
      <formula>"HIDE-NO VAR"</formula>
    </cfRule>
  </conditionalFormatting>
  <conditionalFormatting sqref="K81">
    <cfRule type="cellIs" dxfId="1863" priority="263" operator="equal">
      <formula>"NO VAR"</formula>
    </cfRule>
  </conditionalFormatting>
  <conditionalFormatting sqref="K81">
    <cfRule type="cellIs" dxfId="1862" priority="262" operator="equal">
      <formula>"NO VAR"</formula>
    </cfRule>
  </conditionalFormatting>
  <conditionalFormatting sqref="K81">
    <cfRule type="cellIs" dxfId="1861" priority="261" operator="equal">
      <formula>"HIDE-NO VAR"</formula>
    </cfRule>
  </conditionalFormatting>
  <conditionalFormatting sqref="K81">
    <cfRule type="cellIs" dxfId="1860" priority="260" operator="equal">
      <formula>"NO VAR"</formula>
    </cfRule>
  </conditionalFormatting>
  <conditionalFormatting sqref="K81">
    <cfRule type="cellIs" dxfId="1859" priority="259" operator="equal">
      <formula>"NO VAR"</formula>
    </cfRule>
  </conditionalFormatting>
  <conditionalFormatting sqref="K81">
    <cfRule type="cellIs" dxfId="1858" priority="258" operator="equal">
      <formula>"HIDE-NO VAR"</formula>
    </cfRule>
  </conditionalFormatting>
  <conditionalFormatting sqref="K81">
    <cfRule type="cellIs" dxfId="1857" priority="257" operator="equal">
      <formula>"NO VAR"</formula>
    </cfRule>
  </conditionalFormatting>
  <conditionalFormatting sqref="K81">
    <cfRule type="cellIs" dxfId="1856" priority="256" operator="equal">
      <formula>"NO VAR"</formula>
    </cfRule>
  </conditionalFormatting>
  <conditionalFormatting sqref="K81">
    <cfRule type="cellIs" dxfId="1855" priority="255" operator="equal">
      <formula>"HIDE-NO VAR"</formula>
    </cfRule>
  </conditionalFormatting>
  <conditionalFormatting sqref="K81">
    <cfRule type="cellIs" dxfId="1854" priority="254" operator="equal">
      <formula>"NO VAR"</formula>
    </cfRule>
  </conditionalFormatting>
  <conditionalFormatting sqref="K81">
    <cfRule type="cellIs" dxfId="1853" priority="253" operator="equal">
      <formula>"NO VAR"</formula>
    </cfRule>
  </conditionalFormatting>
  <conditionalFormatting sqref="K81">
    <cfRule type="cellIs" dxfId="1852" priority="252" operator="equal">
      <formula>"HIDE-NO VAR"</formula>
    </cfRule>
  </conditionalFormatting>
  <conditionalFormatting sqref="K81">
    <cfRule type="cellIs" dxfId="1851" priority="251" operator="equal">
      <formula>"NO VAR"</formula>
    </cfRule>
  </conditionalFormatting>
  <conditionalFormatting sqref="K81">
    <cfRule type="cellIs" dxfId="1850" priority="250" operator="equal">
      <formula>"NO VAR"</formula>
    </cfRule>
  </conditionalFormatting>
  <conditionalFormatting sqref="K81">
    <cfRule type="cellIs" dxfId="1849" priority="249" operator="equal">
      <formula>"HIDE-NO VAR"</formula>
    </cfRule>
  </conditionalFormatting>
  <conditionalFormatting sqref="K81">
    <cfRule type="cellIs" dxfId="1848" priority="248" operator="equal">
      <formula>"NO VAR"</formula>
    </cfRule>
  </conditionalFormatting>
  <conditionalFormatting sqref="K81">
    <cfRule type="cellIs" dxfId="1847" priority="247" operator="equal">
      <formula>"NO VAR"</formula>
    </cfRule>
  </conditionalFormatting>
  <conditionalFormatting sqref="K81">
    <cfRule type="cellIs" dxfId="1846" priority="246" operator="equal">
      <formula>"HIDE-NO VAR"</formula>
    </cfRule>
  </conditionalFormatting>
  <conditionalFormatting sqref="K81">
    <cfRule type="cellIs" dxfId="1845" priority="245" operator="equal">
      <formula>"NO VAR"</formula>
    </cfRule>
  </conditionalFormatting>
  <conditionalFormatting sqref="K81">
    <cfRule type="cellIs" dxfId="1844" priority="244" operator="equal">
      <formula>"NO VAR"</formula>
    </cfRule>
  </conditionalFormatting>
  <conditionalFormatting sqref="K81">
    <cfRule type="cellIs" dxfId="1843" priority="243" operator="equal">
      <formula>"HIDE-NO VAR"</formula>
    </cfRule>
  </conditionalFormatting>
  <conditionalFormatting sqref="K81">
    <cfRule type="cellIs" dxfId="1842" priority="242" operator="equal">
      <formula>"NO VAR"</formula>
    </cfRule>
  </conditionalFormatting>
  <conditionalFormatting sqref="K81">
    <cfRule type="cellIs" dxfId="1841" priority="241" operator="equal">
      <formula>"NO VAR"</formula>
    </cfRule>
  </conditionalFormatting>
  <conditionalFormatting sqref="K81">
    <cfRule type="cellIs" dxfId="1840" priority="240" operator="equal">
      <formula>"INCORRECT LINE BEING PICKED UP"</formula>
    </cfRule>
  </conditionalFormatting>
  <conditionalFormatting sqref="L23">
    <cfRule type="cellIs" dxfId="1839" priority="237" operator="equal">
      <formula>"NO VAR"</formula>
    </cfRule>
  </conditionalFormatting>
  <conditionalFormatting sqref="L23">
    <cfRule type="cellIs" dxfId="1838" priority="236" operator="equal">
      <formula>"HIDE-NO VAR"</formula>
    </cfRule>
  </conditionalFormatting>
  <conditionalFormatting sqref="L23">
    <cfRule type="cellIs" dxfId="1837" priority="235" operator="equal">
      <formula>"ERROR "</formula>
    </cfRule>
  </conditionalFormatting>
  <conditionalFormatting sqref="L23">
    <cfRule type="cellIs" dxfId="1836" priority="234" operator="equal">
      <formula>"HIDE-NO VAR"</formula>
    </cfRule>
  </conditionalFormatting>
  <conditionalFormatting sqref="L23">
    <cfRule type="cellIs" dxfId="1835" priority="233" operator="equal">
      <formula>"HIDE-NO VAR"</formula>
    </cfRule>
  </conditionalFormatting>
  <conditionalFormatting sqref="L23">
    <cfRule type="cellIs" dxfId="1834" priority="232" operator="equal">
      <formula>"NO VAR"</formula>
    </cfRule>
  </conditionalFormatting>
  <conditionalFormatting sqref="L23">
    <cfRule type="cellIs" dxfId="1833" priority="231" operator="equal">
      <formula>"HIDE-NO VAR"</formula>
    </cfRule>
  </conditionalFormatting>
  <conditionalFormatting sqref="L23">
    <cfRule type="cellIs" dxfId="1832" priority="230" operator="equal">
      <formula>"NO VAR"</formula>
    </cfRule>
  </conditionalFormatting>
  <conditionalFormatting sqref="L23">
    <cfRule type="cellIs" dxfId="1831" priority="229" operator="equal">
      <formula>"HIDE-NO VAR"</formula>
    </cfRule>
  </conditionalFormatting>
  <conditionalFormatting sqref="L23">
    <cfRule type="cellIs" dxfId="1830" priority="228" operator="equal">
      <formula>"NO VAR"</formula>
    </cfRule>
  </conditionalFormatting>
  <conditionalFormatting sqref="L23">
    <cfRule type="cellIs" dxfId="1829" priority="227" operator="equal">
      <formula>"NO VAR"</formula>
    </cfRule>
  </conditionalFormatting>
  <conditionalFormatting sqref="L23">
    <cfRule type="cellIs" dxfId="1828" priority="226" operator="equal">
      <formula>"HIDE-NO VAR"</formula>
    </cfRule>
  </conditionalFormatting>
  <conditionalFormatting sqref="L23">
    <cfRule type="cellIs" dxfId="1827" priority="225" operator="equal">
      <formula>"NO VAR"</formula>
    </cfRule>
  </conditionalFormatting>
  <conditionalFormatting sqref="L23">
    <cfRule type="cellIs" dxfId="1826" priority="224" operator="equal">
      <formula>"NO VAR"</formula>
    </cfRule>
  </conditionalFormatting>
  <conditionalFormatting sqref="L23">
    <cfRule type="cellIs" dxfId="1825" priority="223" operator="equal">
      <formula>"HIDE-NO VAR"</formula>
    </cfRule>
  </conditionalFormatting>
  <conditionalFormatting sqref="L23">
    <cfRule type="cellIs" dxfId="1824" priority="222" operator="equal">
      <formula>"NO VAR"</formula>
    </cfRule>
  </conditionalFormatting>
  <conditionalFormatting sqref="L23">
    <cfRule type="cellIs" dxfId="1823" priority="221" operator="equal">
      <formula>"NO VAR"</formula>
    </cfRule>
  </conditionalFormatting>
  <conditionalFormatting sqref="L23">
    <cfRule type="cellIs" dxfId="1822" priority="220" operator="equal">
      <formula>"HIDE-NO VAR"</formula>
    </cfRule>
  </conditionalFormatting>
  <conditionalFormatting sqref="L23">
    <cfRule type="cellIs" dxfId="1821" priority="219" operator="equal">
      <formula>"NO VAR"</formula>
    </cfRule>
  </conditionalFormatting>
  <conditionalFormatting sqref="L23">
    <cfRule type="cellIs" dxfId="1820" priority="218" operator="equal">
      <formula>"NO VAR"</formula>
    </cfRule>
  </conditionalFormatting>
  <conditionalFormatting sqref="L23">
    <cfRule type="cellIs" dxfId="1819" priority="217" operator="equal">
      <formula>"HIDE-NO VAR"</formula>
    </cfRule>
  </conditionalFormatting>
  <conditionalFormatting sqref="L23">
    <cfRule type="cellIs" dxfId="1818" priority="216" operator="equal">
      <formula>"NO VAR"</formula>
    </cfRule>
  </conditionalFormatting>
  <conditionalFormatting sqref="L23">
    <cfRule type="cellIs" dxfId="1817" priority="215" operator="equal">
      <formula>"NO VAR"</formula>
    </cfRule>
  </conditionalFormatting>
  <conditionalFormatting sqref="L23">
    <cfRule type="cellIs" dxfId="1816" priority="214" operator="equal">
      <formula>"HIDE-NO VAR"</formula>
    </cfRule>
  </conditionalFormatting>
  <conditionalFormatting sqref="L23">
    <cfRule type="cellIs" dxfId="1815" priority="213" operator="equal">
      <formula>"NO VAR"</formula>
    </cfRule>
  </conditionalFormatting>
  <conditionalFormatting sqref="L23">
    <cfRule type="cellIs" dxfId="1814" priority="212" operator="equal">
      <formula>"NO VAR"</formula>
    </cfRule>
  </conditionalFormatting>
  <conditionalFormatting sqref="L23">
    <cfRule type="cellIs" dxfId="1813" priority="211" operator="equal">
      <formula>"HIDE-NO VAR"</formula>
    </cfRule>
  </conditionalFormatting>
  <conditionalFormatting sqref="L23">
    <cfRule type="cellIs" dxfId="1812" priority="210" operator="equal">
      <formula>"NO VAR"</formula>
    </cfRule>
  </conditionalFormatting>
  <conditionalFormatting sqref="L23">
    <cfRule type="cellIs" dxfId="1811" priority="209" operator="equal">
      <formula>"NO VAR"</formula>
    </cfRule>
  </conditionalFormatting>
  <conditionalFormatting sqref="L23">
    <cfRule type="cellIs" dxfId="1810" priority="208" operator="equal">
      <formula>"HIDE-NO VAR"</formula>
    </cfRule>
  </conditionalFormatting>
  <conditionalFormatting sqref="L23">
    <cfRule type="cellIs" dxfId="1809" priority="207" operator="equal">
      <formula>"NO VAR"</formula>
    </cfRule>
  </conditionalFormatting>
  <conditionalFormatting sqref="L23">
    <cfRule type="cellIs" dxfId="1808" priority="206" operator="equal">
      <formula>"NO VAR"</formula>
    </cfRule>
  </conditionalFormatting>
  <conditionalFormatting sqref="K65">
    <cfRule type="cellIs" dxfId="1807" priority="205" operator="equal">
      <formula>"NO VAR"</formula>
    </cfRule>
  </conditionalFormatting>
  <conditionalFormatting sqref="K65">
    <cfRule type="cellIs" dxfId="1806" priority="204" operator="equal">
      <formula>"HIDE-NO VAR"</formula>
    </cfRule>
  </conditionalFormatting>
  <conditionalFormatting sqref="K65">
    <cfRule type="cellIs" dxfId="1805" priority="203" operator="equal">
      <formula>"ERROR "</formula>
    </cfRule>
  </conditionalFormatting>
  <conditionalFormatting sqref="K65">
    <cfRule type="cellIs" dxfId="1804" priority="202" operator="equal">
      <formula>"HIDE-NO VAR"</formula>
    </cfRule>
  </conditionalFormatting>
  <conditionalFormatting sqref="K65">
    <cfRule type="cellIs" dxfId="1803" priority="201" operator="equal">
      <formula>"HIDE-NO VAR"</formula>
    </cfRule>
  </conditionalFormatting>
  <conditionalFormatting sqref="K65">
    <cfRule type="cellIs" dxfId="1802" priority="200" operator="equal">
      <formula>"NO VAR"</formula>
    </cfRule>
  </conditionalFormatting>
  <conditionalFormatting sqref="K65">
    <cfRule type="cellIs" dxfId="1801" priority="199" operator="equal">
      <formula>"HIDE-NO VAR"</formula>
    </cfRule>
  </conditionalFormatting>
  <conditionalFormatting sqref="K65">
    <cfRule type="cellIs" dxfId="1800" priority="198" operator="equal">
      <formula>"NO VAR"</formula>
    </cfRule>
  </conditionalFormatting>
  <conditionalFormatting sqref="K65">
    <cfRule type="cellIs" dxfId="1799" priority="197" operator="equal">
      <formula>"HIDE-NO VAR"</formula>
    </cfRule>
  </conditionalFormatting>
  <conditionalFormatting sqref="K65">
    <cfRule type="cellIs" dxfId="1798" priority="196" operator="equal">
      <formula>"NO VAR"</formula>
    </cfRule>
  </conditionalFormatting>
  <conditionalFormatting sqref="K65">
    <cfRule type="cellIs" dxfId="1797" priority="195" operator="equal">
      <formula>"NO VAR"</formula>
    </cfRule>
  </conditionalFormatting>
  <conditionalFormatting sqref="K65">
    <cfRule type="cellIs" dxfId="1796" priority="194" operator="equal">
      <formula>"HIDE-NO VAR"</formula>
    </cfRule>
  </conditionalFormatting>
  <conditionalFormatting sqref="K65">
    <cfRule type="cellIs" dxfId="1795" priority="193" operator="equal">
      <formula>"NO VAR"</formula>
    </cfRule>
  </conditionalFormatting>
  <conditionalFormatting sqref="K65">
    <cfRule type="cellIs" dxfId="1794" priority="192" operator="equal">
      <formula>"NO VAR"</formula>
    </cfRule>
  </conditionalFormatting>
  <conditionalFormatting sqref="K65">
    <cfRule type="cellIs" dxfId="1793" priority="191" operator="equal">
      <formula>"HIDE-NO VAR"</formula>
    </cfRule>
  </conditionalFormatting>
  <conditionalFormatting sqref="K65">
    <cfRule type="cellIs" dxfId="1792" priority="190" operator="equal">
      <formula>"NO VAR"</formula>
    </cfRule>
  </conditionalFormatting>
  <conditionalFormatting sqref="K65">
    <cfRule type="cellIs" dxfId="1791" priority="189" operator="equal">
      <formula>"NO VAR"</formula>
    </cfRule>
  </conditionalFormatting>
  <conditionalFormatting sqref="K65">
    <cfRule type="cellIs" dxfId="1790" priority="188" operator="equal">
      <formula>"HIDE-NO VAR"</formula>
    </cfRule>
  </conditionalFormatting>
  <conditionalFormatting sqref="K65">
    <cfRule type="cellIs" dxfId="1789" priority="187" operator="equal">
      <formula>"NO VAR"</formula>
    </cfRule>
  </conditionalFormatting>
  <conditionalFormatting sqref="K65">
    <cfRule type="cellIs" dxfId="1788" priority="186" operator="equal">
      <formula>"NO VAR"</formula>
    </cfRule>
  </conditionalFormatting>
  <conditionalFormatting sqref="K65">
    <cfRule type="cellIs" dxfId="1787" priority="185" operator="equal">
      <formula>"HIDE-NO VAR"</formula>
    </cfRule>
  </conditionalFormatting>
  <conditionalFormatting sqref="K65">
    <cfRule type="cellIs" dxfId="1786" priority="184" operator="equal">
      <formula>"NO VAR"</formula>
    </cfRule>
  </conditionalFormatting>
  <conditionalFormatting sqref="K65">
    <cfRule type="cellIs" dxfId="1785" priority="183" operator="equal">
      <formula>"NO VAR"</formula>
    </cfRule>
  </conditionalFormatting>
  <conditionalFormatting sqref="K65">
    <cfRule type="cellIs" dxfId="1784" priority="182" operator="equal">
      <formula>"HIDE-NO VAR"</formula>
    </cfRule>
  </conditionalFormatting>
  <conditionalFormatting sqref="K65">
    <cfRule type="cellIs" dxfId="1783" priority="181" operator="equal">
      <formula>"NO VAR"</formula>
    </cfRule>
  </conditionalFormatting>
  <conditionalFormatting sqref="K65">
    <cfRule type="cellIs" dxfId="1782" priority="180" operator="equal">
      <formula>"NO VAR"</formula>
    </cfRule>
  </conditionalFormatting>
  <conditionalFormatting sqref="K65">
    <cfRule type="cellIs" dxfId="1781" priority="179" operator="equal">
      <formula>"HIDE-NO VAR"</formula>
    </cfRule>
  </conditionalFormatting>
  <conditionalFormatting sqref="K65">
    <cfRule type="cellIs" dxfId="1780" priority="178" operator="equal">
      <formula>"NO VAR"</formula>
    </cfRule>
  </conditionalFormatting>
  <conditionalFormatting sqref="K65">
    <cfRule type="cellIs" dxfId="1779" priority="177" operator="equal">
      <formula>"NO VAR"</formula>
    </cfRule>
  </conditionalFormatting>
  <conditionalFormatting sqref="K65">
    <cfRule type="cellIs" dxfId="1778" priority="176" operator="equal">
      <formula>"HIDE-NO VAR"</formula>
    </cfRule>
  </conditionalFormatting>
  <conditionalFormatting sqref="K65">
    <cfRule type="cellIs" dxfId="1777" priority="175" operator="equal">
      <formula>"NO VAR"</formula>
    </cfRule>
  </conditionalFormatting>
  <conditionalFormatting sqref="K65">
    <cfRule type="cellIs" dxfId="1776" priority="174" operator="equal">
      <formula>"NO VAR"</formula>
    </cfRule>
  </conditionalFormatting>
  <conditionalFormatting sqref="K65">
    <cfRule type="cellIs" dxfId="1775" priority="173" operator="equal">
      <formula>"HIDE-NO VAR"</formula>
    </cfRule>
  </conditionalFormatting>
  <conditionalFormatting sqref="K65">
    <cfRule type="cellIs" dxfId="1774" priority="172" operator="equal">
      <formula>"NO VAR"</formula>
    </cfRule>
  </conditionalFormatting>
  <conditionalFormatting sqref="K65">
    <cfRule type="cellIs" dxfId="1773" priority="171" operator="equal">
      <formula>"NO VAR"</formula>
    </cfRule>
  </conditionalFormatting>
  <conditionalFormatting sqref="K65">
    <cfRule type="cellIs" dxfId="1772" priority="170" operator="equal">
      <formula>"HIDE-NO VAR"</formula>
    </cfRule>
  </conditionalFormatting>
  <conditionalFormatting sqref="K65">
    <cfRule type="cellIs" dxfId="1771" priority="169" operator="equal">
      <formula>"NO VAR"</formula>
    </cfRule>
  </conditionalFormatting>
  <conditionalFormatting sqref="K65">
    <cfRule type="cellIs" dxfId="1770" priority="168" operator="equal">
      <formula>"NO VAR"</formula>
    </cfRule>
  </conditionalFormatting>
  <conditionalFormatting sqref="K65">
    <cfRule type="cellIs" dxfId="1769" priority="167" operator="equal">
      <formula>"HIDE-NO VAR"</formula>
    </cfRule>
  </conditionalFormatting>
  <conditionalFormatting sqref="K65">
    <cfRule type="cellIs" dxfId="1768" priority="166" operator="equal">
      <formula>"NO VAR"</formula>
    </cfRule>
  </conditionalFormatting>
  <conditionalFormatting sqref="K65">
    <cfRule type="cellIs" dxfId="1767" priority="165" operator="equal">
      <formula>"NO VAR"</formula>
    </cfRule>
  </conditionalFormatting>
  <conditionalFormatting sqref="K65">
    <cfRule type="cellIs" dxfId="1766" priority="164" operator="equal">
      <formula>"INCORRECT LINE BEING PICKED UP"</formula>
    </cfRule>
  </conditionalFormatting>
  <conditionalFormatting sqref="K53">
    <cfRule type="cellIs" dxfId="1765" priority="163" operator="equal">
      <formula>"HIDE-NO VAR"</formula>
    </cfRule>
  </conditionalFormatting>
  <conditionalFormatting sqref="K53">
    <cfRule type="cellIs" dxfId="1764" priority="162" operator="equal">
      <formula>"NO VAR"</formula>
    </cfRule>
  </conditionalFormatting>
  <conditionalFormatting sqref="K53">
    <cfRule type="cellIs" dxfId="1763" priority="161" operator="equal">
      <formula>"NO VAR"</formula>
    </cfRule>
  </conditionalFormatting>
  <conditionalFormatting sqref="K53">
    <cfRule type="cellIs" dxfId="1762" priority="160" operator="equal">
      <formula>"HIDE-NO VAR"</formula>
    </cfRule>
  </conditionalFormatting>
  <conditionalFormatting sqref="K53">
    <cfRule type="cellIs" dxfId="1761" priority="159" operator="equal">
      <formula>"HIDE-NO VAR"</formula>
    </cfRule>
  </conditionalFormatting>
  <conditionalFormatting sqref="K53">
    <cfRule type="cellIs" dxfId="1760" priority="158" operator="equal">
      <formula>"NO VAR"</formula>
    </cfRule>
  </conditionalFormatting>
  <conditionalFormatting sqref="K53">
    <cfRule type="cellIs" dxfId="1759" priority="157" operator="equal">
      <formula>"HIDE-NO VAR"</formula>
    </cfRule>
  </conditionalFormatting>
  <conditionalFormatting sqref="K53">
    <cfRule type="cellIs" dxfId="1758" priority="156" operator="equal">
      <formula>"NO VAR"</formula>
    </cfRule>
  </conditionalFormatting>
  <conditionalFormatting sqref="K53">
    <cfRule type="cellIs" dxfId="1757" priority="155" operator="equal">
      <formula>"HIDE-NO VAR"</formula>
    </cfRule>
  </conditionalFormatting>
  <conditionalFormatting sqref="K53">
    <cfRule type="cellIs" dxfId="1756" priority="154" operator="equal">
      <formula>"NO VAR"</formula>
    </cfRule>
  </conditionalFormatting>
  <conditionalFormatting sqref="K53">
    <cfRule type="cellIs" dxfId="1755" priority="153" operator="equal">
      <formula>"NO VAR"</formula>
    </cfRule>
  </conditionalFormatting>
  <conditionalFormatting sqref="D25">
    <cfRule type="cellIs" dxfId="1754" priority="77" operator="equal">
      <formula>"HIDE "</formula>
    </cfRule>
  </conditionalFormatting>
  <conditionalFormatting sqref="B25 E25">
    <cfRule type="cellIs" dxfId="1753" priority="152" operator="equal">
      <formula>"HIDE "</formula>
    </cfRule>
  </conditionalFormatting>
  <conditionalFormatting sqref="J25">
    <cfRule type="cellIs" dxfId="1752" priority="151" operator="equal">
      <formula>"NO VAR"</formula>
    </cfRule>
  </conditionalFormatting>
  <conditionalFormatting sqref="J25">
    <cfRule type="cellIs" dxfId="1751" priority="150" operator="equal">
      <formula>"HIDE-NO VAR"</formula>
    </cfRule>
  </conditionalFormatting>
  <conditionalFormatting sqref="J25">
    <cfRule type="cellIs" dxfId="1750" priority="149" operator="equal">
      <formula>"ERROR "</formula>
    </cfRule>
  </conditionalFormatting>
  <conditionalFormatting sqref="J25">
    <cfRule type="cellIs" dxfId="1749" priority="148" operator="equal">
      <formula>"HIDE-NO VAR"</formula>
    </cfRule>
  </conditionalFormatting>
  <conditionalFormatting sqref="J25">
    <cfRule type="cellIs" dxfId="1748" priority="147" operator="equal">
      <formula>"HIDE-NO VAR"</formula>
    </cfRule>
  </conditionalFormatting>
  <conditionalFormatting sqref="J25">
    <cfRule type="cellIs" dxfId="1747" priority="146" operator="equal">
      <formula>"NO VAR"</formula>
    </cfRule>
  </conditionalFormatting>
  <conditionalFormatting sqref="J25">
    <cfRule type="cellIs" dxfId="1746" priority="145" operator="equal">
      <formula>"HIDE-NO VAR"</formula>
    </cfRule>
  </conditionalFormatting>
  <conditionalFormatting sqref="J25">
    <cfRule type="cellIs" dxfId="1745" priority="144" operator="equal">
      <formula>"NO VAR"</formula>
    </cfRule>
  </conditionalFormatting>
  <conditionalFormatting sqref="J25">
    <cfRule type="cellIs" dxfId="1744" priority="143" operator="equal">
      <formula>"HIDE-NO VAR"</formula>
    </cfRule>
  </conditionalFormatting>
  <conditionalFormatting sqref="J25">
    <cfRule type="cellIs" dxfId="1743" priority="142" operator="equal">
      <formula>"NO VAR"</formula>
    </cfRule>
  </conditionalFormatting>
  <conditionalFormatting sqref="J25">
    <cfRule type="cellIs" dxfId="1742" priority="141" operator="equal">
      <formula>"NO VAR"</formula>
    </cfRule>
  </conditionalFormatting>
  <conditionalFormatting sqref="J25">
    <cfRule type="cellIs" dxfId="1741" priority="140" operator="equal">
      <formula>"HIDE-NO VAR"</formula>
    </cfRule>
  </conditionalFormatting>
  <conditionalFormatting sqref="J25">
    <cfRule type="cellIs" dxfId="1740" priority="139" operator="equal">
      <formula>"NO VAR"</formula>
    </cfRule>
  </conditionalFormatting>
  <conditionalFormatting sqref="J25">
    <cfRule type="cellIs" dxfId="1739" priority="138" operator="equal">
      <formula>"NO VAR"</formula>
    </cfRule>
  </conditionalFormatting>
  <conditionalFormatting sqref="J25">
    <cfRule type="cellIs" dxfId="1738" priority="137" operator="equal">
      <formula>"HIDE-NO VAR"</formula>
    </cfRule>
  </conditionalFormatting>
  <conditionalFormatting sqref="J25">
    <cfRule type="cellIs" dxfId="1737" priority="136" operator="equal">
      <formula>"NO VAR"</formula>
    </cfRule>
  </conditionalFormatting>
  <conditionalFormatting sqref="J25">
    <cfRule type="cellIs" dxfId="1736" priority="135" operator="equal">
      <formula>"NO VAR"</formula>
    </cfRule>
  </conditionalFormatting>
  <conditionalFormatting sqref="J25">
    <cfRule type="cellIs" dxfId="1735" priority="134" operator="equal">
      <formula>"HIDE-NO VAR"</formula>
    </cfRule>
  </conditionalFormatting>
  <conditionalFormatting sqref="J25">
    <cfRule type="cellIs" dxfId="1734" priority="133" operator="equal">
      <formula>"NO VAR"</formula>
    </cfRule>
  </conditionalFormatting>
  <conditionalFormatting sqref="J25">
    <cfRule type="cellIs" dxfId="1733" priority="132" operator="equal">
      <formula>"NO VAR"</formula>
    </cfRule>
  </conditionalFormatting>
  <conditionalFormatting sqref="J25">
    <cfRule type="cellIs" dxfId="1732" priority="131" operator="equal">
      <formula>"HIDE-NO VAR"</formula>
    </cfRule>
  </conditionalFormatting>
  <conditionalFormatting sqref="J25">
    <cfRule type="cellIs" dxfId="1731" priority="130" operator="equal">
      <formula>"NO VAR"</formula>
    </cfRule>
  </conditionalFormatting>
  <conditionalFormatting sqref="J25">
    <cfRule type="cellIs" dxfId="1730" priority="129" operator="equal">
      <formula>"NO VAR"</formula>
    </cfRule>
  </conditionalFormatting>
  <conditionalFormatting sqref="J25">
    <cfRule type="cellIs" dxfId="1729" priority="128" operator="equal">
      <formula>"HIDE-NO VAR"</formula>
    </cfRule>
  </conditionalFormatting>
  <conditionalFormatting sqref="J25">
    <cfRule type="cellIs" dxfId="1728" priority="127" operator="equal">
      <formula>"NO VAR"</formula>
    </cfRule>
  </conditionalFormatting>
  <conditionalFormatting sqref="J25">
    <cfRule type="cellIs" dxfId="1727" priority="126" operator="equal">
      <formula>"NO VAR"</formula>
    </cfRule>
  </conditionalFormatting>
  <conditionalFormatting sqref="J25">
    <cfRule type="cellIs" dxfId="1726" priority="125" operator="equal">
      <formula>"HIDE-NO VAR"</formula>
    </cfRule>
  </conditionalFormatting>
  <conditionalFormatting sqref="J25">
    <cfRule type="cellIs" dxfId="1725" priority="124" operator="equal">
      <formula>"NO VAR"</formula>
    </cfRule>
  </conditionalFormatting>
  <conditionalFormatting sqref="J25">
    <cfRule type="cellIs" dxfId="1724" priority="123" operator="equal">
      <formula>"NO VAR"</formula>
    </cfRule>
  </conditionalFormatting>
  <conditionalFormatting sqref="J25">
    <cfRule type="cellIs" dxfId="1723" priority="122" operator="equal">
      <formula>"HIDE-NO VAR"</formula>
    </cfRule>
  </conditionalFormatting>
  <conditionalFormatting sqref="J25">
    <cfRule type="cellIs" dxfId="1722" priority="121" operator="equal">
      <formula>"NO VAR"</formula>
    </cfRule>
  </conditionalFormatting>
  <conditionalFormatting sqref="J25">
    <cfRule type="cellIs" dxfId="1721" priority="120" operator="equal">
      <formula>"NO VAR"</formula>
    </cfRule>
  </conditionalFormatting>
  <conditionalFormatting sqref="K25">
    <cfRule type="cellIs" dxfId="1720" priority="119" operator="equal">
      <formula>"NO VAR"</formula>
    </cfRule>
  </conditionalFormatting>
  <conditionalFormatting sqref="K25">
    <cfRule type="cellIs" dxfId="1719" priority="118" operator="equal">
      <formula>"HIDE-NO VAR"</formula>
    </cfRule>
  </conditionalFormatting>
  <conditionalFormatting sqref="K25">
    <cfRule type="cellIs" dxfId="1718" priority="117" operator="equal">
      <formula>"ERROR "</formula>
    </cfRule>
  </conditionalFormatting>
  <conditionalFormatting sqref="K25">
    <cfRule type="cellIs" dxfId="1717" priority="116" operator="equal">
      <formula>"HIDE-NO VAR"</formula>
    </cfRule>
  </conditionalFormatting>
  <conditionalFormatting sqref="K25">
    <cfRule type="cellIs" dxfId="1716" priority="115" operator="equal">
      <formula>"HIDE-NO VAR"</formula>
    </cfRule>
  </conditionalFormatting>
  <conditionalFormatting sqref="K25">
    <cfRule type="cellIs" dxfId="1715" priority="114" operator="equal">
      <formula>"NO VAR"</formula>
    </cfRule>
  </conditionalFormatting>
  <conditionalFormatting sqref="K25">
    <cfRule type="cellIs" dxfId="1714" priority="113" operator="equal">
      <formula>"HIDE-NO VAR"</formula>
    </cfRule>
  </conditionalFormatting>
  <conditionalFormatting sqref="K25">
    <cfRule type="cellIs" dxfId="1713" priority="112" operator="equal">
      <formula>"NO VAR"</formula>
    </cfRule>
  </conditionalFormatting>
  <conditionalFormatting sqref="K25">
    <cfRule type="cellIs" dxfId="1712" priority="111" operator="equal">
      <formula>"HIDE-NO VAR"</formula>
    </cfRule>
  </conditionalFormatting>
  <conditionalFormatting sqref="K25">
    <cfRule type="cellIs" dxfId="1711" priority="110" operator="equal">
      <formula>"NO VAR"</formula>
    </cfRule>
  </conditionalFormatting>
  <conditionalFormatting sqref="K25">
    <cfRule type="cellIs" dxfId="1710" priority="109" operator="equal">
      <formula>"NO VAR"</formula>
    </cfRule>
  </conditionalFormatting>
  <conditionalFormatting sqref="K25">
    <cfRule type="cellIs" dxfId="1709" priority="108" operator="equal">
      <formula>"HIDE-NO VAR"</formula>
    </cfRule>
  </conditionalFormatting>
  <conditionalFormatting sqref="K25">
    <cfRule type="cellIs" dxfId="1708" priority="107" operator="equal">
      <formula>"NO VAR"</formula>
    </cfRule>
  </conditionalFormatting>
  <conditionalFormatting sqref="K25">
    <cfRule type="cellIs" dxfId="1707" priority="106" operator="equal">
      <formula>"NO VAR"</formula>
    </cfRule>
  </conditionalFormatting>
  <conditionalFormatting sqref="K25">
    <cfRule type="cellIs" dxfId="1706" priority="105" operator="equal">
      <formula>"HIDE-NO VAR"</formula>
    </cfRule>
  </conditionalFormatting>
  <conditionalFormatting sqref="K25">
    <cfRule type="cellIs" dxfId="1705" priority="104" operator="equal">
      <formula>"NO VAR"</formula>
    </cfRule>
  </conditionalFormatting>
  <conditionalFormatting sqref="K25">
    <cfRule type="cellIs" dxfId="1704" priority="103" operator="equal">
      <formula>"NO VAR"</formula>
    </cfRule>
  </conditionalFormatting>
  <conditionalFormatting sqref="K25">
    <cfRule type="cellIs" dxfId="1703" priority="102" operator="equal">
      <formula>"HIDE-NO VAR"</formula>
    </cfRule>
  </conditionalFormatting>
  <conditionalFormatting sqref="K25">
    <cfRule type="cellIs" dxfId="1702" priority="101" operator="equal">
      <formula>"NO VAR"</formula>
    </cfRule>
  </conditionalFormatting>
  <conditionalFormatting sqref="K25">
    <cfRule type="cellIs" dxfId="1701" priority="100" operator="equal">
      <formula>"NO VAR"</formula>
    </cfRule>
  </conditionalFormatting>
  <conditionalFormatting sqref="K25">
    <cfRule type="cellIs" dxfId="1700" priority="99" operator="equal">
      <formula>"HIDE-NO VAR"</formula>
    </cfRule>
  </conditionalFormatting>
  <conditionalFormatting sqref="K25">
    <cfRule type="cellIs" dxfId="1699" priority="98" operator="equal">
      <formula>"NO VAR"</formula>
    </cfRule>
  </conditionalFormatting>
  <conditionalFormatting sqref="K25">
    <cfRule type="cellIs" dxfId="1698" priority="97" operator="equal">
      <formula>"NO VAR"</formula>
    </cfRule>
  </conditionalFormatting>
  <conditionalFormatting sqref="K25">
    <cfRule type="cellIs" dxfId="1697" priority="96" operator="equal">
      <formula>"HIDE-NO VAR"</formula>
    </cfRule>
  </conditionalFormatting>
  <conditionalFormatting sqref="K25">
    <cfRule type="cellIs" dxfId="1696" priority="95" operator="equal">
      <formula>"NO VAR"</formula>
    </cfRule>
  </conditionalFormatting>
  <conditionalFormatting sqref="K25">
    <cfRule type="cellIs" dxfId="1695" priority="94" operator="equal">
      <formula>"NO VAR"</formula>
    </cfRule>
  </conditionalFormatting>
  <conditionalFormatting sqref="K25">
    <cfRule type="cellIs" dxfId="1694" priority="93" operator="equal">
      <formula>"HIDE-NO VAR"</formula>
    </cfRule>
  </conditionalFormatting>
  <conditionalFormatting sqref="K25">
    <cfRule type="cellIs" dxfId="1693" priority="92" operator="equal">
      <formula>"NO VAR"</formula>
    </cfRule>
  </conditionalFormatting>
  <conditionalFormatting sqref="K25">
    <cfRule type="cellIs" dxfId="1692" priority="91" operator="equal">
      <formula>"NO VAR"</formula>
    </cfRule>
  </conditionalFormatting>
  <conditionalFormatting sqref="K25">
    <cfRule type="cellIs" dxfId="1691" priority="90" operator="equal">
      <formula>"HIDE-NO VAR"</formula>
    </cfRule>
  </conditionalFormatting>
  <conditionalFormatting sqref="K25">
    <cfRule type="cellIs" dxfId="1690" priority="89" operator="equal">
      <formula>"NO VAR"</formula>
    </cfRule>
  </conditionalFormatting>
  <conditionalFormatting sqref="K25">
    <cfRule type="cellIs" dxfId="1689" priority="88" operator="equal">
      <formula>"NO VAR"</formula>
    </cfRule>
  </conditionalFormatting>
  <conditionalFormatting sqref="K25">
    <cfRule type="cellIs" dxfId="1688" priority="87" operator="equal">
      <formula>"HIDE-NO VAR"</formula>
    </cfRule>
  </conditionalFormatting>
  <conditionalFormatting sqref="K25">
    <cfRule type="cellIs" dxfId="1687" priority="86" operator="equal">
      <formula>"NO VAR"</formula>
    </cfRule>
  </conditionalFormatting>
  <conditionalFormatting sqref="K25">
    <cfRule type="cellIs" dxfId="1686" priority="85" operator="equal">
      <formula>"NO VAR"</formula>
    </cfRule>
  </conditionalFormatting>
  <conditionalFormatting sqref="K25">
    <cfRule type="cellIs" dxfId="1685" priority="84" operator="equal">
      <formula>"HIDE-NO VAR"</formula>
    </cfRule>
  </conditionalFormatting>
  <conditionalFormatting sqref="K25">
    <cfRule type="cellIs" dxfId="1684" priority="83" operator="equal">
      <formula>"NO VAR"</formula>
    </cfRule>
  </conditionalFormatting>
  <conditionalFormatting sqref="K25">
    <cfRule type="cellIs" dxfId="1683" priority="82" operator="equal">
      <formula>"NO VAR"</formula>
    </cfRule>
  </conditionalFormatting>
  <conditionalFormatting sqref="K25">
    <cfRule type="cellIs" dxfId="1682" priority="81" operator="equal">
      <formula>"HIDE-NO VAR"</formula>
    </cfRule>
  </conditionalFormatting>
  <conditionalFormatting sqref="K25">
    <cfRule type="cellIs" dxfId="1681" priority="80" operator="equal">
      <formula>"NO VAR"</formula>
    </cfRule>
  </conditionalFormatting>
  <conditionalFormatting sqref="K25">
    <cfRule type="cellIs" dxfId="1680" priority="79" operator="equal">
      <formula>"NO VAR"</formula>
    </cfRule>
  </conditionalFormatting>
  <conditionalFormatting sqref="K25">
    <cfRule type="cellIs" dxfId="1679" priority="78" operator="equal">
      <formula>"INCORRECT LINE BEING PICKED UP"</formula>
    </cfRule>
  </conditionalFormatting>
  <conditionalFormatting sqref="D64">
    <cfRule type="cellIs" dxfId="1678" priority="1" operator="equal">
      <formula>"HIDE "</formula>
    </cfRule>
  </conditionalFormatting>
  <conditionalFormatting sqref="B64 E64">
    <cfRule type="cellIs" dxfId="1677" priority="76" operator="equal">
      <formula>"HIDE "</formula>
    </cfRule>
  </conditionalFormatting>
  <conditionalFormatting sqref="J64">
    <cfRule type="cellIs" dxfId="1676" priority="75" operator="equal">
      <formula>"NO VAR"</formula>
    </cfRule>
  </conditionalFormatting>
  <conditionalFormatting sqref="J64">
    <cfRule type="cellIs" dxfId="1675" priority="74" operator="equal">
      <formula>"HIDE-NO VAR"</formula>
    </cfRule>
  </conditionalFormatting>
  <conditionalFormatting sqref="J64">
    <cfRule type="cellIs" dxfId="1674" priority="73" operator="equal">
      <formula>"ERROR "</formula>
    </cfRule>
  </conditionalFormatting>
  <conditionalFormatting sqref="J64">
    <cfRule type="cellIs" dxfId="1673" priority="72" operator="equal">
      <formula>"HIDE-NO VAR"</formula>
    </cfRule>
  </conditionalFormatting>
  <conditionalFormatting sqref="J64">
    <cfRule type="cellIs" dxfId="1672" priority="71" operator="equal">
      <formula>"HIDE-NO VAR"</formula>
    </cfRule>
  </conditionalFormatting>
  <conditionalFormatting sqref="J64">
    <cfRule type="cellIs" dxfId="1671" priority="70" operator="equal">
      <formula>"NO VAR"</formula>
    </cfRule>
  </conditionalFormatting>
  <conditionalFormatting sqref="J64">
    <cfRule type="cellIs" dxfId="1670" priority="69" operator="equal">
      <formula>"HIDE-NO VAR"</formula>
    </cfRule>
  </conditionalFormatting>
  <conditionalFormatting sqref="J64">
    <cfRule type="cellIs" dxfId="1669" priority="68" operator="equal">
      <formula>"NO VAR"</formula>
    </cfRule>
  </conditionalFormatting>
  <conditionalFormatting sqref="J64">
    <cfRule type="cellIs" dxfId="1668" priority="67" operator="equal">
      <formula>"HIDE-NO VAR"</formula>
    </cfRule>
  </conditionalFormatting>
  <conditionalFormatting sqref="J64">
    <cfRule type="cellIs" dxfId="1667" priority="66" operator="equal">
      <formula>"NO VAR"</formula>
    </cfRule>
  </conditionalFormatting>
  <conditionalFormatting sqref="J64">
    <cfRule type="cellIs" dxfId="1666" priority="65" operator="equal">
      <formula>"NO VAR"</formula>
    </cfRule>
  </conditionalFormatting>
  <conditionalFormatting sqref="J64">
    <cfRule type="cellIs" dxfId="1665" priority="64" operator="equal">
      <formula>"HIDE-NO VAR"</formula>
    </cfRule>
  </conditionalFormatting>
  <conditionalFormatting sqref="J64">
    <cfRule type="cellIs" dxfId="1664" priority="63" operator="equal">
      <formula>"NO VAR"</formula>
    </cfRule>
  </conditionalFormatting>
  <conditionalFormatting sqref="J64">
    <cfRule type="cellIs" dxfId="1663" priority="62" operator="equal">
      <formula>"NO VAR"</formula>
    </cfRule>
  </conditionalFormatting>
  <conditionalFormatting sqref="J64">
    <cfRule type="cellIs" dxfId="1662" priority="61" operator="equal">
      <formula>"HIDE-NO VAR"</formula>
    </cfRule>
  </conditionalFormatting>
  <conditionalFormatting sqref="J64">
    <cfRule type="cellIs" dxfId="1661" priority="60" operator="equal">
      <formula>"NO VAR"</formula>
    </cfRule>
  </conditionalFormatting>
  <conditionalFormatting sqref="J64">
    <cfRule type="cellIs" dxfId="1660" priority="59" operator="equal">
      <formula>"NO VAR"</formula>
    </cfRule>
  </conditionalFormatting>
  <conditionalFormatting sqref="J64">
    <cfRule type="cellIs" dxfId="1659" priority="58" operator="equal">
      <formula>"HIDE-NO VAR"</formula>
    </cfRule>
  </conditionalFormatting>
  <conditionalFormatting sqref="J64">
    <cfRule type="cellIs" dxfId="1658" priority="57" operator="equal">
      <formula>"NO VAR"</formula>
    </cfRule>
  </conditionalFormatting>
  <conditionalFormatting sqref="J64">
    <cfRule type="cellIs" dxfId="1657" priority="56" operator="equal">
      <formula>"NO VAR"</formula>
    </cfRule>
  </conditionalFormatting>
  <conditionalFormatting sqref="J64">
    <cfRule type="cellIs" dxfId="1656" priority="55" operator="equal">
      <formula>"HIDE-NO VAR"</formula>
    </cfRule>
  </conditionalFormatting>
  <conditionalFormatting sqref="J64">
    <cfRule type="cellIs" dxfId="1655" priority="54" operator="equal">
      <formula>"NO VAR"</formula>
    </cfRule>
  </conditionalFormatting>
  <conditionalFormatting sqref="J64">
    <cfRule type="cellIs" dxfId="1654" priority="53" operator="equal">
      <formula>"NO VAR"</formula>
    </cfRule>
  </conditionalFormatting>
  <conditionalFormatting sqref="J64">
    <cfRule type="cellIs" dxfId="1653" priority="52" operator="equal">
      <formula>"HIDE-NO VAR"</formula>
    </cfRule>
  </conditionalFormatting>
  <conditionalFormatting sqref="J64">
    <cfRule type="cellIs" dxfId="1652" priority="51" operator="equal">
      <formula>"NO VAR"</formula>
    </cfRule>
  </conditionalFormatting>
  <conditionalFormatting sqref="J64">
    <cfRule type="cellIs" dxfId="1651" priority="50" operator="equal">
      <formula>"NO VAR"</formula>
    </cfRule>
  </conditionalFormatting>
  <conditionalFormatting sqref="J64">
    <cfRule type="cellIs" dxfId="1650" priority="49" operator="equal">
      <formula>"HIDE-NO VAR"</formula>
    </cfRule>
  </conditionalFormatting>
  <conditionalFormatting sqref="J64">
    <cfRule type="cellIs" dxfId="1649" priority="48" operator="equal">
      <formula>"NO VAR"</formula>
    </cfRule>
  </conditionalFormatting>
  <conditionalFormatting sqref="J64">
    <cfRule type="cellIs" dxfId="1648" priority="47" operator="equal">
      <formula>"NO VAR"</formula>
    </cfRule>
  </conditionalFormatting>
  <conditionalFormatting sqref="J64">
    <cfRule type="cellIs" dxfId="1647" priority="46" operator="equal">
      <formula>"HIDE-NO VAR"</formula>
    </cfRule>
  </conditionalFormatting>
  <conditionalFormatting sqref="J64">
    <cfRule type="cellIs" dxfId="1646" priority="45" operator="equal">
      <formula>"NO VAR"</formula>
    </cfRule>
  </conditionalFormatting>
  <conditionalFormatting sqref="J64">
    <cfRule type="cellIs" dxfId="1645" priority="44" operator="equal">
      <formula>"NO VAR"</formula>
    </cfRule>
  </conditionalFormatting>
  <conditionalFormatting sqref="K64">
    <cfRule type="cellIs" dxfId="1644" priority="43" operator="equal">
      <formula>"NO VAR"</formula>
    </cfRule>
  </conditionalFormatting>
  <conditionalFormatting sqref="K64">
    <cfRule type="cellIs" dxfId="1643" priority="42" operator="equal">
      <formula>"HIDE-NO VAR"</formula>
    </cfRule>
  </conditionalFormatting>
  <conditionalFormatting sqref="K64">
    <cfRule type="cellIs" dxfId="1642" priority="41" operator="equal">
      <formula>"ERROR "</formula>
    </cfRule>
  </conditionalFormatting>
  <conditionalFormatting sqref="K64">
    <cfRule type="cellIs" dxfId="1641" priority="40" operator="equal">
      <formula>"HIDE-NO VAR"</formula>
    </cfRule>
  </conditionalFormatting>
  <conditionalFormatting sqref="K64">
    <cfRule type="cellIs" dxfId="1640" priority="39" operator="equal">
      <formula>"HIDE-NO VAR"</formula>
    </cfRule>
  </conditionalFormatting>
  <conditionalFormatting sqref="K64">
    <cfRule type="cellIs" dxfId="1639" priority="38" operator="equal">
      <formula>"NO VAR"</formula>
    </cfRule>
  </conditionalFormatting>
  <conditionalFormatting sqref="K64">
    <cfRule type="cellIs" dxfId="1638" priority="37" operator="equal">
      <formula>"HIDE-NO VAR"</formula>
    </cfRule>
  </conditionalFormatting>
  <conditionalFormatting sqref="K64">
    <cfRule type="cellIs" dxfId="1637" priority="36" operator="equal">
      <formula>"NO VAR"</formula>
    </cfRule>
  </conditionalFormatting>
  <conditionalFormatting sqref="K64">
    <cfRule type="cellIs" dxfId="1636" priority="35" operator="equal">
      <formula>"HIDE-NO VAR"</formula>
    </cfRule>
  </conditionalFormatting>
  <conditionalFormatting sqref="K64">
    <cfRule type="cellIs" dxfId="1635" priority="34" operator="equal">
      <formula>"NO VAR"</formula>
    </cfRule>
  </conditionalFormatting>
  <conditionalFormatting sqref="K64">
    <cfRule type="cellIs" dxfId="1634" priority="33" operator="equal">
      <formula>"NO VAR"</formula>
    </cfRule>
  </conditionalFormatting>
  <conditionalFormatting sqref="K64">
    <cfRule type="cellIs" dxfId="1633" priority="32" operator="equal">
      <formula>"HIDE-NO VAR"</formula>
    </cfRule>
  </conditionalFormatting>
  <conditionalFormatting sqref="K64">
    <cfRule type="cellIs" dxfId="1632" priority="31" operator="equal">
      <formula>"NO VAR"</formula>
    </cfRule>
  </conditionalFormatting>
  <conditionalFormatting sqref="K64">
    <cfRule type="cellIs" dxfId="1631" priority="30" operator="equal">
      <formula>"NO VAR"</formula>
    </cfRule>
  </conditionalFormatting>
  <conditionalFormatting sqref="K64">
    <cfRule type="cellIs" dxfId="1630" priority="29" operator="equal">
      <formula>"HIDE-NO VAR"</formula>
    </cfRule>
  </conditionalFormatting>
  <conditionalFormatting sqref="K64">
    <cfRule type="cellIs" dxfId="1629" priority="28" operator="equal">
      <formula>"NO VAR"</formula>
    </cfRule>
  </conditionalFormatting>
  <conditionalFormatting sqref="K64">
    <cfRule type="cellIs" dxfId="1628" priority="27" operator="equal">
      <formula>"NO VAR"</formula>
    </cfRule>
  </conditionalFormatting>
  <conditionalFormatting sqref="K64">
    <cfRule type="cellIs" dxfId="1627" priority="26" operator="equal">
      <formula>"HIDE-NO VAR"</formula>
    </cfRule>
  </conditionalFormatting>
  <conditionalFormatting sqref="K64">
    <cfRule type="cellIs" dxfId="1626" priority="25" operator="equal">
      <formula>"NO VAR"</formula>
    </cfRule>
  </conditionalFormatting>
  <conditionalFormatting sqref="K64">
    <cfRule type="cellIs" dxfId="1625" priority="24" operator="equal">
      <formula>"NO VAR"</formula>
    </cfRule>
  </conditionalFormatting>
  <conditionalFormatting sqref="K64">
    <cfRule type="cellIs" dxfId="1624" priority="23" operator="equal">
      <formula>"HIDE-NO VAR"</formula>
    </cfRule>
  </conditionalFormatting>
  <conditionalFormatting sqref="K64">
    <cfRule type="cellIs" dxfId="1623" priority="22" operator="equal">
      <formula>"NO VAR"</formula>
    </cfRule>
  </conditionalFormatting>
  <conditionalFormatting sqref="K64">
    <cfRule type="cellIs" dxfId="1622" priority="21" operator="equal">
      <formula>"NO VAR"</formula>
    </cfRule>
  </conditionalFormatting>
  <conditionalFormatting sqref="K64">
    <cfRule type="cellIs" dxfId="1621" priority="20" operator="equal">
      <formula>"HIDE-NO VAR"</formula>
    </cfRule>
  </conditionalFormatting>
  <conditionalFormatting sqref="K64">
    <cfRule type="cellIs" dxfId="1620" priority="19" operator="equal">
      <formula>"NO VAR"</formula>
    </cfRule>
  </conditionalFormatting>
  <conditionalFormatting sqref="K64">
    <cfRule type="cellIs" dxfId="1619" priority="18" operator="equal">
      <formula>"NO VAR"</formula>
    </cfRule>
  </conditionalFormatting>
  <conditionalFormatting sqref="K64">
    <cfRule type="cellIs" dxfId="1618" priority="17" operator="equal">
      <formula>"HIDE-NO VAR"</formula>
    </cfRule>
  </conditionalFormatting>
  <conditionalFormatting sqref="K64">
    <cfRule type="cellIs" dxfId="1617" priority="16" operator="equal">
      <formula>"NO VAR"</formula>
    </cfRule>
  </conditionalFormatting>
  <conditionalFormatting sqref="K64">
    <cfRule type="cellIs" dxfId="1616" priority="15" operator="equal">
      <formula>"NO VAR"</formula>
    </cfRule>
  </conditionalFormatting>
  <conditionalFormatting sqref="K64">
    <cfRule type="cellIs" dxfId="1615" priority="14" operator="equal">
      <formula>"HIDE-NO VAR"</formula>
    </cfRule>
  </conditionalFormatting>
  <conditionalFormatting sqref="K64">
    <cfRule type="cellIs" dxfId="1614" priority="13" operator="equal">
      <formula>"NO VAR"</formula>
    </cfRule>
  </conditionalFormatting>
  <conditionalFormatting sqref="K64">
    <cfRule type="cellIs" dxfId="1613" priority="12" operator="equal">
      <formula>"NO VAR"</formula>
    </cfRule>
  </conditionalFormatting>
  <conditionalFormatting sqref="K64">
    <cfRule type="cellIs" dxfId="1612" priority="11" operator="equal">
      <formula>"HIDE-NO VAR"</formula>
    </cfRule>
  </conditionalFormatting>
  <conditionalFormatting sqref="K64">
    <cfRule type="cellIs" dxfId="1611" priority="10" operator="equal">
      <formula>"NO VAR"</formula>
    </cfRule>
  </conditionalFormatting>
  <conditionalFormatting sqref="K64">
    <cfRule type="cellIs" dxfId="1610" priority="9" operator="equal">
      <formula>"NO VAR"</formula>
    </cfRule>
  </conditionalFormatting>
  <conditionalFormatting sqref="K64">
    <cfRule type="cellIs" dxfId="1609" priority="8" operator="equal">
      <formula>"HIDE-NO VAR"</formula>
    </cfRule>
  </conditionalFormatting>
  <conditionalFormatting sqref="K64">
    <cfRule type="cellIs" dxfId="1608" priority="7" operator="equal">
      <formula>"NO VAR"</formula>
    </cfRule>
  </conditionalFormatting>
  <conditionalFormatting sqref="K64">
    <cfRule type="cellIs" dxfId="1607" priority="6" operator="equal">
      <formula>"NO VAR"</formula>
    </cfRule>
  </conditionalFormatting>
  <conditionalFormatting sqref="K64">
    <cfRule type="cellIs" dxfId="1606" priority="5" operator="equal">
      <formula>"HIDE-NO VAR"</formula>
    </cfRule>
  </conditionalFormatting>
  <conditionalFormatting sqref="K64">
    <cfRule type="cellIs" dxfId="1605" priority="4" operator="equal">
      <formula>"NO VAR"</formula>
    </cfRule>
  </conditionalFormatting>
  <conditionalFormatting sqref="K64">
    <cfRule type="cellIs" dxfId="1604" priority="3" operator="equal">
      <formula>"NO VAR"</formula>
    </cfRule>
  </conditionalFormatting>
  <conditionalFormatting sqref="K64">
    <cfRule type="cellIs" dxfId="1603" priority="2" operator="equal">
      <formula>"INCORRECT LINE BEING PICKED UP"</formula>
    </cfRule>
  </conditionalFormatting>
  <printOptions horizontalCentered="1"/>
  <pageMargins left="0.7" right="0.7" top="0.75" bottom="0.75" header="0.3" footer="0.3"/>
  <pageSetup scale="65" orientation="landscape" r:id="rId1"/>
  <drawing r:id="rId2"/>
  <legacyDrawing r:id="rId3"/>
  <controls>
    <mc:AlternateContent xmlns:mc="http://schemas.openxmlformats.org/markup-compatibility/2006">
      <mc:Choice Requires="x14">
        <control shapeId="4098" r:id="rId4" name="CommandButton2">
          <controlPr defaultSize="0" autoLine="0" r:id="rId5">
            <anchor moveWithCells="1">
              <from>
                <xdr:col>7</xdr:col>
                <xdr:colOff>28575</xdr:colOff>
                <xdr:row>2</xdr:row>
                <xdr:rowOff>190500</xdr:rowOff>
              </from>
              <to>
                <xdr:col>8</xdr:col>
                <xdr:colOff>942975</xdr:colOff>
                <xdr:row>4</xdr:row>
                <xdr:rowOff>171450</xdr:rowOff>
              </to>
            </anchor>
          </controlPr>
        </control>
      </mc:Choice>
      <mc:Fallback>
        <control shapeId="4098" r:id="rId4" name="CommandButton2"/>
      </mc:Fallback>
    </mc:AlternateContent>
    <mc:AlternateContent xmlns:mc="http://schemas.openxmlformats.org/markup-compatibility/2006">
      <mc:Choice Requires="x14">
        <control shapeId="4097" r:id="rId6" name="CommandButton1">
          <controlPr defaultSize="0" autoLine="0" r:id="rId7">
            <anchor moveWithCells="1">
              <from>
                <xdr:col>7</xdr:col>
                <xdr:colOff>38100</xdr:colOff>
                <xdr:row>0</xdr:row>
                <xdr:rowOff>133350</xdr:rowOff>
              </from>
              <to>
                <xdr:col>8</xdr:col>
                <xdr:colOff>962025</xdr:colOff>
                <xdr:row>2</xdr:row>
                <xdr:rowOff>9525</xdr:rowOff>
              </to>
            </anchor>
          </controlPr>
        </control>
      </mc:Choice>
      <mc:Fallback>
        <control shapeId="4097" r:id="rId6" name="CommandButton1"/>
      </mc:Fallback>
    </mc:AlternateContent>
    <mc:AlternateContent xmlns:mc="http://schemas.openxmlformats.org/markup-compatibility/2006">
      <mc:Choice Requires="x14">
        <control shapeId="4099" r:id="rId8" name="Button 3">
          <controlPr defaultSize="0" print="0" autoFill="0" autoPict="0" macro="[0]!Macro8">
            <anchor moveWithCells="1" sizeWithCells="1">
              <from>
                <xdr:col>9</xdr:col>
                <xdr:colOff>28575</xdr:colOff>
                <xdr:row>0</xdr:row>
                <xdr:rowOff>133350</xdr:rowOff>
              </from>
              <to>
                <xdr:col>10</xdr:col>
                <xdr:colOff>1295400</xdr:colOff>
                <xdr:row>1</xdr:row>
                <xdr:rowOff>276225</xdr:rowOff>
              </to>
            </anchor>
          </controlPr>
        </control>
      </mc:Choice>
    </mc:AlternateContent>
    <mc:AlternateContent xmlns:mc="http://schemas.openxmlformats.org/markup-compatibility/2006">
      <mc:Choice Requires="x14">
        <control shapeId="4100" r:id="rId9" name="Button 4">
          <controlPr defaultSize="0" print="0" autoFill="0" autoPict="0" macro="[0]!Macro9">
            <anchor moveWithCells="1" sizeWithCells="1">
              <from>
                <xdr:col>9</xdr:col>
                <xdr:colOff>28575</xdr:colOff>
                <xdr:row>2</xdr:row>
                <xdr:rowOff>209550</xdr:rowOff>
              </from>
              <to>
                <xdr:col>10</xdr:col>
                <xdr:colOff>1314450</xdr:colOff>
                <xdr:row>4</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6" tint="-0.249977111117893"/>
  </sheetPr>
  <dimension ref="A1:AE153"/>
  <sheetViews>
    <sheetView zoomScale="70" zoomScaleNormal="70" workbookViewId="0">
      <selection activeCell="B131" sqref="B131"/>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31" s="64" customFormat="1" ht="28.5" x14ac:dyDescent="0.45">
      <c r="A1" s="166" t="s">
        <v>0</v>
      </c>
      <c r="B1" s="166"/>
      <c r="C1" s="166"/>
      <c r="D1" s="166"/>
      <c r="E1" s="166"/>
      <c r="F1" s="166"/>
      <c r="G1" s="166"/>
      <c r="H1" s="166"/>
      <c r="I1" s="166"/>
      <c r="J1" s="166"/>
      <c r="K1" s="166"/>
      <c r="L1" s="166"/>
      <c r="M1" s="166"/>
      <c r="N1" s="166"/>
      <c r="O1" s="166"/>
      <c r="P1" s="166"/>
      <c r="Q1" s="166"/>
      <c r="R1" s="166"/>
      <c r="S1" s="166"/>
      <c r="T1" s="166"/>
      <c r="U1" s="166"/>
      <c r="V1" s="166"/>
    </row>
    <row r="2" spans="1:31" s="6" customFormat="1" ht="22.5" customHeight="1" x14ac:dyDescent="0.4">
      <c r="A2" s="173" t="s">
        <v>81</v>
      </c>
      <c r="B2" s="173"/>
      <c r="C2" s="173"/>
      <c r="D2" s="173"/>
      <c r="E2" s="173"/>
      <c r="F2" s="173"/>
      <c r="G2" s="173"/>
      <c r="H2" s="173"/>
      <c r="I2" s="173"/>
      <c r="J2" s="173"/>
      <c r="K2" s="173"/>
      <c r="L2" s="173"/>
      <c r="M2" s="173"/>
      <c r="N2" s="173"/>
      <c r="O2" s="173"/>
      <c r="P2" s="173"/>
      <c r="Q2" s="173"/>
      <c r="R2" s="173"/>
      <c r="S2" s="173"/>
      <c r="T2" s="173"/>
      <c r="U2" s="173"/>
      <c r="V2" s="75"/>
    </row>
    <row r="3" spans="1:31" s="65" customFormat="1" ht="22.5" customHeight="1" x14ac:dyDescent="0.4">
      <c r="A3" s="167" t="s">
        <v>58</v>
      </c>
      <c r="B3" s="167"/>
      <c r="C3" s="167"/>
      <c r="D3" s="167"/>
      <c r="E3" s="167"/>
      <c r="F3" s="167"/>
      <c r="G3" s="167"/>
      <c r="H3" s="167"/>
      <c r="I3" s="167"/>
      <c r="J3" s="167"/>
      <c r="K3" s="167"/>
      <c r="L3" s="167"/>
      <c r="M3" s="167"/>
      <c r="N3" s="167"/>
      <c r="O3" s="167"/>
      <c r="P3" s="167"/>
      <c r="Q3" s="167"/>
      <c r="R3" s="167"/>
      <c r="S3" s="167"/>
      <c r="T3" s="167"/>
      <c r="U3" s="167"/>
      <c r="V3" s="167"/>
    </row>
    <row r="4" spans="1:31" s="66" customFormat="1" ht="22.5" customHeight="1" x14ac:dyDescent="0.35">
      <c r="A4" s="168" t="s">
        <v>85</v>
      </c>
      <c r="B4" s="191"/>
      <c r="C4" s="191"/>
      <c r="D4" s="191"/>
      <c r="E4" s="191"/>
      <c r="F4" s="191"/>
      <c r="G4" s="191"/>
      <c r="H4" s="191"/>
      <c r="I4" s="191"/>
      <c r="J4" s="191"/>
      <c r="K4" s="191"/>
      <c r="L4" s="191"/>
      <c r="M4" s="191"/>
      <c r="N4" s="191"/>
      <c r="O4" s="191"/>
      <c r="P4" s="191"/>
      <c r="Q4" s="191"/>
      <c r="R4" s="191"/>
      <c r="S4" s="191"/>
      <c r="T4" s="191"/>
      <c r="U4" s="191"/>
      <c r="V4" s="191"/>
    </row>
    <row r="5" spans="1:31" s="67" customFormat="1" ht="20.25" customHeight="1" x14ac:dyDescent="0.35">
      <c r="A5" s="169" t="s">
        <v>5</v>
      </c>
      <c r="B5" s="201"/>
      <c r="C5" s="201"/>
      <c r="D5" s="201"/>
      <c r="E5" s="201"/>
      <c r="F5" s="201"/>
      <c r="G5" s="201"/>
      <c r="H5" s="201"/>
      <c r="I5" s="201"/>
      <c r="J5" s="201"/>
      <c r="K5" s="201"/>
      <c r="L5" s="201"/>
      <c r="M5" s="201"/>
      <c r="N5" s="201"/>
      <c r="O5" s="201"/>
      <c r="P5" s="201"/>
      <c r="Q5" s="201"/>
      <c r="R5" s="201"/>
      <c r="S5" s="201"/>
      <c r="T5" s="201"/>
      <c r="U5" s="201"/>
      <c r="V5" s="201"/>
    </row>
    <row r="7" spans="1:31" ht="17.25" customHeight="1" x14ac:dyDescent="0.25"/>
    <row r="8" spans="1:31" s="71" customFormat="1" ht="22.5" customHeight="1" x14ac:dyDescent="0.25">
      <c r="A8" s="68"/>
      <c r="B8" s="69"/>
      <c r="C8" s="70"/>
      <c r="D8" s="198" t="s">
        <v>49</v>
      </c>
      <c r="E8" s="199"/>
      <c r="F8" s="199"/>
      <c r="G8" s="198" t="s">
        <v>50</v>
      </c>
      <c r="H8" s="199"/>
      <c r="I8" s="199"/>
      <c r="J8" s="198" t="s">
        <v>51</v>
      </c>
      <c r="K8" s="199"/>
      <c r="L8" s="199"/>
      <c r="M8" s="198" t="s">
        <v>52</v>
      </c>
      <c r="N8" s="199"/>
      <c r="O8" s="200"/>
      <c r="P8" s="198" t="s">
        <v>53</v>
      </c>
      <c r="Q8" s="199"/>
      <c r="R8" s="200"/>
      <c r="S8" s="198" t="s">
        <v>54</v>
      </c>
      <c r="T8" s="199"/>
      <c r="U8" s="200"/>
    </row>
    <row r="9" spans="1:31" s="1" customFormat="1" ht="18" customHeight="1" x14ac:dyDescent="0.3">
      <c r="A9" s="15"/>
      <c r="B9" s="16"/>
      <c r="C9" s="16"/>
      <c r="D9" s="38" t="s">
        <v>83</v>
      </c>
      <c r="E9" s="196" t="s">
        <v>72</v>
      </c>
      <c r="F9" s="194" t="s">
        <v>4</v>
      </c>
      <c r="G9" s="38" t="s">
        <v>83</v>
      </c>
      <c r="H9" s="196" t="s">
        <v>72</v>
      </c>
      <c r="I9" s="194" t="s">
        <v>4</v>
      </c>
      <c r="J9" s="38" t="s">
        <v>83</v>
      </c>
      <c r="K9" s="196" t="s">
        <v>72</v>
      </c>
      <c r="L9" s="194" t="s">
        <v>4</v>
      </c>
      <c r="M9" s="38" t="s">
        <v>83</v>
      </c>
      <c r="N9" s="196" t="s">
        <v>72</v>
      </c>
      <c r="O9" s="194" t="s">
        <v>4</v>
      </c>
      <c r="P9" s="38" t="s">
        <v>83</v>
      </c>
      <c r="Q9" s="196" t="s">
        <v>72</v>
      </c>
      <c r="R9" s="194" t="s">
        <v>4</v>
      </c>
      <c r="S9" s="38" t="s">
        <v>83</v>
      </c>
      <c r="T9" s="196" t="s">
        <v>72</v>
      </c>
      <c r="U9" s="194" t="s">
        <v>4</v>
      </c>
      <c r="X9" s="71"/>
      <c r="Y9" s="71"/>
      <c r="Z9" s="71"/>
      <c r="AA9" s="71"/>
      <c r="AB9" s="71"/>
      <c r="AC9" s="71"/>
      <c r="AD9" s="71"/>
    </row>
    <row r="10" spans="1:31" s="1" customFormat="1" ht="15.75" customHeight="1" x14ac:dyDescent="0.3">
      <c r="A10" s="15"/>
      <c r="B10" s="16"/>
      <c r="C10" s="16"/>
      <c r="D10" s="39" t="s">
        <v>84</v>
      </c>
      <c r="E10" s="197"/>
      <c r="F10" s="195"/>
      <c r="G10" s="40" t="s">
        <v>84</v>
      </c>
      <c r="H10" s="197"/>
      <c r="I10" s="195"/>
      <c r="J10" s="40" t="s">
        <v>84</v>
      </c>
      <c r="K10" s="197"/>
      <c r="L10" s="195"/>
      <c r="M10" s="40" t="s">
        <v>84</v>
      </c>
      <c r="N10" s="197"/>
      <c r="O10" s="195"/>
      <c r="P10" s="40" t="s">
        <v>84</v>
      </c>
      <c r="Q10" s="197"/>
      <c r="R10" s="195"/>
      <c r="S10" s="40" t="s">
        <v>84</v>
      </c>
      <c r="T10" s="197"/>
      <c r="U10" s="195"/>
      <c r="X10" s="71"/>
      <c r="Y10" s="71"/>
      <c r="Z10" s="71"/>
      <c r="AA10" s="71"/>
      <c r="AB10" s="71"/>
      <c r="AC10" s="71"/>
      <c r="AD10" s="71"/>
    </row>
    <row r="11" spans="1:31" s="1" customFormat="1" ht="15" customHeight="1" x14ac:dyDescent="0.3">
      <c r="A11" s="15"/>
      <c r="B11" s="16"/>
      <c r="C11" s="16"/>
      <c r="D11" s="11"/>
      <c r="E11" s="41"/>
      <c r="F11" s="42"/>
      <c r="G11" s="11"/>
      <c r="H11" s="41"/>
      <c r="I11" s="42"/>
      <c r="J11" s="11"/>
      <c r="K11" s="41"/>
      <c r="L11" s="42"/>
      <c r="M11" s="11"/>
      <c r="N11" s="41"/>
      <c r="O11" s="42"/>
      <c r="P11" s="11"/>
      <c r="Q11" s="41"/>
      <c r="R11" s="42"/>
      <c r="S11" s="11"/>
      <c r="T11" s="41"/>
      <c r="U11" s="42"/>
      <c r="X11" s="71"/>
      <c r="Y11" s="71"/>
      <c r="Z11" s="71"/>
      <c r="AA11" s="71"/>
      <c r="AB11" s="71"/>
      <c r="AC11" s="71"/>
      <c r="AD11" s="71"/>
    </row>
    <row r="12" spans="1:31" s="1" customFormat="1" ht="18" customHeight="1" x14ac:dyDescent="0.3">
      <c r="A12" s="15"/>
      <c r="B12" s="23" t="s">
        <v>1</v>
      </c>
      <c r="C12" s="16"/>
      <c r="D12" s="15"/>
      <c r="E12" s="43"/>
      <c r="F12" s="44"/>
      <c r="G12" s="15"/>
      <c r="H12" s="43"/>
      <c r="I12" s="44"/>
      <c r="J12" s="15"/>
      <c r="K12" s="43"/>
      <c r="L12" s="44"/>
      <c r="M12" s="15"/>
      <c r="N12" s="43"/>
      <c r="O12" s="44"/>
      <c r="P12" s="15"/>
      <c r="Q12" s="43"/>
      <c r="R12" s="44"/>
      <c r="S12" s="15"/>
      <c r="T12" s="43"/>
      <c r="U12" s="44"/>
      <c r="X12" s="71"/>
      <c r="Y12" s="71"/>
      <c r="Z12" s="71"/>
      <c r="AA12" s="71"/>
      <c r="AB12" s="71"/>
      <c r="AC12" s="71"/>
      <c r="AD12" s="71"/>
    </row>
    <row r="13" spans="1:31" s="1" customFormat="1" ht="18" customHeight="1" x14ac:dyDescent="0.3">
      <c r="A13" s="15"/>
      <c r="B13" s="35" t="s">
        <v>2</v>
      </c>
      <c r="C13" s="16"/>
      <c r="D13" s="128">
        <v>314.38094566029639</v>
      </c>
      <c r="E13" s="129">
        <v>313.95003617999998</v>
      </c>
      <c r="F13" s="130">
        <v>-0.43090948029640685</v>
      </c>
      <c r="G13" s="128">
        <v>146.35066751980125</v>
      </c>
      <c r="H13" s="129">
        <v>146.74343999999999</v>
      </c>
      <c r="I13" s="130">
        <v>0.39277248019874378</v>
      </c>
      <c r="J13" s="128">
        <v>1.1281468199023301</v>
      </c>
      <c r="K13" s="129">
        <v>1.1226038200000001</v>
      </c>
      <c r="L13" s="130">
        <v>-5.5429999023299814E-3</v>
      </c>
      <c r="M13" s="128">
        <v>0</v>
      </c>
      <c r="N13" s="129">
        <v>0</v>
      </c>
      <c r="O13" s="130">
        <v>0</v>
      </c>
      <c r="P13" s="128">
        <v>0</v>
      </c>
      <c r="Q13" s="129">
        <v>0</v>
      </c>
      <c r="R13" s="130">
        <v>0</v>
      </c>
      <c r="S13" s="128">
        <v>461.85975999999994</v>
      </c>
      <c r="T13" s="129">
        <v>461.81607999999994</v>
      </c>
      <c r="U13" s="130">
        <v>-4.3679999999994834E-2</v>
      </c>
      <c r="X13" s="71"/>
      <c r="Y13" s="71"/>
      <c r="Z13" s="71"/>
      <c r="AA13" s="71"/>
      <c r="AB13" s="71"/>
      <c r="AC13" s="71"/>
      <c r="AD13" s="71"/>
    </row>
    <row r="14" spans="1:31" s="1" customFormat="1" ht="18" customHeight="1" x14ac:dyDescent="0.3">
      <c r="A14" s="15"/>
      <c r="B14" s="35" t="s">
        <v>3</v>
      </c>
      <c r="C14" s="16"/>
      <c r="D14" s="128">
        <v>29.095176817378171</v>
      </c>
      <c r="E14" s="129">
        <v>43.265000000000001</v>
      </c>
      <c r="F14" s="130">
        <v>14.16982318262183</v>
      </c>
      <c r="G14" s="128">
        <v>5.1344429677726184</v>
      </c>
      <c r="H14" s="129">
        <v>7.6349999999999998</v>
      </c>
      <c r="I14" s="130">
        <v>2.5005570322273813</v>
      </c>
      <c r="J14" s="128">
        <v>0</v>
      </c>
      <c r="K14" s="129">
        <v>0</v>
      </c>
      <c r="L14" s="130">
        <v>0</v>
      </c>
      <c r="M14" s="128">
        <v>0</v>
      </c>
      <c r="N14" s="129">
        <v>0</v>
      </c>
      <c r="O14" s="130">
        <v>0</v>
      </c>
      <c r="P14" s="128">
        <v>0</v>
      </c>
      <c r="Q14" s="129">
        <v>0</v>
      </c>
      <c r="R14" s="130">
        <v>0</v>
      </c>
      <c r="S14" s="128">
        <v>34.229619785150788</v>
      </c>
      <c r="T14" s="129">
        <v>50.9</v>
      </c>
      <c r="U14" s="130">
        <v>16.67038021484921</v>
      </c>
      <c r="V14" s="46"/>
      <c r="W14" s="46"/>
      <c r="X14" s="71"/>
      <c r="Y14" s="71"/>
      <c r="Z14" s="71"/>
      <c r="AA14" s="71"/>
      <c r="AB14" s="71"/>
      <c r="AC14" s="71"/>
      <c r="AD14" s="71"/>
      <c r="AE14" s="46"/>
    </row>
    <row r="15" spans="1:31" s="1" customFormat="1" ht="18" customHeight="1" x14ac:dyDescent="0.3">
      <c r="A15" s="15"/>
      <c r="B15" s="35" t="s">
        <v>63</v>
      </c>
      <c r="C15" s="16"/>
      <c r="D15" s="128">
        <v>0</v>
      </c>
      <c r="E15" s="129">
        <v>0</v>
      </c>
      <c r="F15" s="130">
        <v>0</v>
      </c>
      <c r="G15" s="128">
        <v>0</v>
      </c>
      <c r="H15" s="129">
        <v>0</v>
      </c>
      <c r="I15" s="130">
        <v>0</v>
      </c>
      <c r="J15" s="128">
        <v>0</v>
      </c>
      <c r="K15" s="129">
        <v>0</v>
      </c>
      <c r="L15" s="130">
        <v>0</v>
      </c>
      <c r="M15" s="128">
        <v>0</v>
      </c>
      <c r="N15" s="129">
        <v>0</v>
      </c>
      <c r="O15" s="130">
        <v>0</v>
      </c>
      <c r="P15" s="128">
        <v>15.152548427987954</v>
      </c>
      <c r="Q15" s="129">
        <v>24.471971</v>
      </c>
      <c r="R15" s="130">
        <v>9.319422572012046</v>
      </c>
      <c r="S15" s="128">
        <v>15.152548427987954</v>
      </c>
      <c r="T15" s="129">
        <v>24.471971</v>
      </c>
      <c r="U15" s="130">
        <v>9.319422572012046</v>
      </c>
      <c r="V15" s="46"/>
      <c r="W15" s="46"/>
      <c r="X15" s="71"/>
      <c r="Y15" s="71"/>
      <c r="Z15" s="71"/>
      <c r="AA15" s="71"/>
      <c r="AB15" s="71"/>
      <c r="AC15" s="71"/>
      <c r="AD15" s="71"/>
      <c r="AE15" s="46"/>
    </row>
    <row r="16" spans="1:31" s="1" customFormat="1" ht="18" customHeight="1" x14ac:dyDescent="0.3">
      <c r="A16" s="15"/>
      <c r="B16" s="35" t="s">
        <v>64</v>
      </c>
      <c r="C16" s="16"/>
      <c r="D16" s="128">
        <v>0</v>
      </c>
      <c r="E16" s="129">
        <v>0</v>
      </c>
      <c r="F16" s="130">
        <v>0</v>
      </c>
      <c r="G16" s="128">
        <v>0</v>
      </c>
      <c r="H16" s="129">
        <v>0</v>
      </c>
      <c r="I16" s="130">
        <v>0</v>
      </c>
      <c r="J16" s="128">
        <v>0</v>
      </c>
      <c r="K16" s="129">
        <v>0</v>
      </c>
      <c r="L16" s="130">
        <v>0</v>
      </c>
      <c r="M16" s="128">
        <v>0</v>
      </c>
      <c r="N16" s="129">
        <v>0</v>
      </c>
      <c r="O16" s="130">
        <v>0</v>
      </c>
      <c r="P16" s="128">
        <v>6.3776374316316007</v>
      </c>
      <c r="Q16" s="129">
        <v>12.969570549999998</v>
      </c>
      <c r="R16" s="130">
        <v>6.5919331183683978</v>
      </c>
      <c r="S16" s="128">
        <v>6.3776374316316007</v>
      </c>
      <c r="T16" s="129">
        <v>12.969570549999998</v>
      </c>
      <c r="U16" s="130">
        <v>6.5919331183683978</v>
      </c>
      <c r="V16" s="46"/>
      <c r="W16" s="46"/>
      <c r="X16" s="46"/>
      <c r="Y16" s="46"/>
      <c r="Z16" s="46"/>
      <c r="AA16" s="46"/>
      <c r="AB16" s="46"/>
      <c r="AC16" s="46"/>
      <c r="AD16" s="46"/>
      <c r="AE16" s="46"/>
    </row>
    <row r="17" spans="1:31" s="1" customFormat="1" ht="18" customHeight="1" x14ac:dyDescent="0.3">
      <c r="A17" s="15"/>
      <c r="B17" s="35" t="s">
        <v>6</v>
      </c>
      <c r="C17" s="16"/>
      <c r="D17" s="128">
        <v>0</v>
      </c>
      <c r="E17" s="129">
        <v>0</v>
      </c>
      <c r="F17" s="130">
        <v>0</v>
      </c>
      <c r="G17" s="128">
        <v>0</v>
      </c>
      <c r="H17" s="129">
        <v>0</v>
      </c>
      <c r="I17" s="130">
        <v>0</v>
      </c>
      <c r="J17" s="128">
        <v>0</v>
      </c>
      <c r="K17" s="129">
        <v>0</v>
      </c>
      <c r="L17" s="130">
        <v>0</v>
      </c>
      <c r="M17" s="128">
        <v>0</v>
      </c>
      <c r="N17" s="129">
        <v>0</v>
      </c>
      <c r="O17" s="130">
        <v>0</v>
      </c>
      <c r="P17" s="128">
        <v>0</v>
      </c>
      <c r="Q17" s="129">
        <v>0</v>
      </c>
      <c r="R17" s="130">
        <v>0</v>
      </c>
      <c r="S17" s="128">
        <v>0</v>
      </c>
      <c r="T17" s="129">
        <v>0</v>
      </c>
      <c r="U17" s="130">
        <v>0</v>
      </c>
      <c r="V17" s="46"/>
      <c r="W17" s="46"/>
      <c r="X17" s="46"/>
      <c r="Y17" s="46"/>
      <c r="Z17" s="46"/>
      <c r="AA17" s="46"/>
      <c r="AB17" s="46"/>
      <c r="AC17" s="46"/>
      <c r="AD17" s="46"/>
      <c r="AE17" s="46"/>
    </row>
    <row r="18" spans="1:31" s="1" customFormat="1" ht="18" customHeight="1" x14ac:dyDescent="0.3">
      <c r="A18" s="15"/>
      <c r="B18" s="35" t="s">
        <v>7</v>
      </c>
      <c r="C18" s="16"/>
      <c r="D18" s="128">
        <v>21.482792377500001</v>
      </c>
      <c r="E18" s="129">
        <v>26.499202199999999</v>
      </c>
      <c r="F18" s="130">
        <v>5.0164098224999982</v>
      </c>
      <c r="G18" s="128">
        <v>0</v>
      </c>
      <c r="H18" s="129">
        <v>0</v>
      </c>
      <c r="I18" s="130">
        <v>0</v>
      </c>
      <c r="J18" s="128">
        <v>0</v>
      </c>
      <c r="K18" s="129">
        <v>0</v>
      </c>
      <c r="L18" s="130">
        <v>0</v>
      </c>
      <c r="M18" s="128">
        <v>0</v>
      </c>
      <c r="N18" s="129">
        <v>0</v>
      </c>
      <c r="O18" s="130">
        <v>0</v>
      </c>
      <c r="P18" s="128">
        <v>0</v>
      </c>
      <c r="Q18" s="129">
        <v>0</v>
      </c>
      <c r="R18" s="130">
        <v>0</v>
      </c>
      <c r="S18" s="128">
        <v>21.482792377500001</v>
      </c>
      <c r="T18" s="129">
        <v>26.499202199999999</v>
      </c>
      <c r="U18" s="130">
        <v>5.0164098224999982</v>
      </c>
      <c r="V18" s="46"/>
      <c r="W18" s="46"/>
      <c r="X18" s="46"/>
      <c r="Y18" s="46"/>
      <c r="Z18" s="46"/>
      <c r="AA18" s="46"/>
      <c r="AB18" s="46"/>
      <c r="AC18" s="46"/>
      <c r="AD18" s="46"/>
      <c r="AE18" s="46"/>
    </row>
    <row r="19" spans="1:31" s="1" customFormat="1" ht="18" customHeight="1" x14ac:dyDescent="0.3">
      <c r="A19" s="15"/>
      <c r="B19" s="35" t="s">
        <v>8</v>
      </c>
      <c r="C19" s="16"/>
      <c r="D19" s="128">
        <v>0</v>
      </c>
      <c r="E19" s="129">
        <v>0</v>
      </c>
      <c r="F19" s="130">
        <v>0</v>
      </c>
      <c r="G19" s="128">
        <v>0</v>
      </c>
      <c r="H19" s="129">
        <v>0</v>
      </c>
      <c r="I19" s="130">
        <v>0</v>
      </c>
      <c r="J19" s="128">
        <v>0</v>
      </c>
      <c r="K19" s="129">
        <v>0</v>
      </c>
      <c r="L19" s="130">
        <v>0</v>
      </c>
      <c r="M19" s="128">
        <v>0</v>
      </c>
      <c r="N19" s="129">
        <v>0</v>
      </c>
      <c r="O19" s="130">
        <v>0</v>
      </c>
      <c r="P19" s="128">
        <v>0</v>
      </c>
      <c r="Q19" s="129">
        <v>0</v>
      </c>
      <c r="R19" s="130">
        <v>0</v>
      </c>
      <c r="S19" s="128">
        <v>0</v>
      </c>
      <c r="T19" s="129">
        <v>0</v>
      </c>
      <c r="U19" s="130">
        <v>0</v>
      </c>
      <c r="V19" s="46"/>
      <c r="W19" s="46"/>
      <c r="X19" s="46"/>
      <c r="Y19" s="46"/>
      <c r="Z19" s="46"/>
      <c r="AA19" s="46"/>
      <c r="AB19" s="46"/>
      <c r="AC19" s="46"/>
      <c r="AD19" s="46"/>
      <c r="AE19" s="46"/>
    </row>
    <row r="20" spans="1:31" s="49" customFormat="1" ht="18" customHeight="1" x14ac:dyDescent="0.3">
      <c r="A20" s="47"/>
      <c r="B20" s="16"/>
      <c r="C20" s="48"/>
      <c r="D20" s="141">
        <f>SUM(D13:D19)</f>
        <v>364.95891485517456</v>
      </c>
      <c r="E20" s="142">
        <f>SUM(E13:E19)</f>
        <v>383.71423837999998</v>
      </c>
      <c r="F20" s="143">
        <f t="shared" ref="F20" si="0">E20-D20</f>
        <v>18.755323524825428</v>
      </c>
      <c r="G20" s="141">
        <f>SUM(G13:G19)</f>
        <v>151.48511048757388</v>
      </c>
      <c r="H20" s="142">
        <f>SUM(H13:H19)</f>
        <v>154.37843999999998</v>
      </c>
      <c r="I20" s="143">
        <f t="shared" ref="I20" si="1">H20-G20</f>
        <v>2.8933295124261065</v>
      </c>
      <c r="J20" s="141">
        <f>SUM(J13:J19)</f>
        <v>1.1281468199023301</v>
      </c>
      <c r="K20" s="142">
        <f>SUM(K13:K19)</f>
        <v>1.1226038200000001</v>
      </c>
      <c r="L20" s="143">
        <f t="shared" ref="L20" si="2">K20-J20</f>
        <v>-5.5429999023299814E-3</v>
      </c>
      <c r="M20" s="141">
        <f>SUM(M13:M19)</f>
        <v>0</v>
      </c>
      <c r="N20" s="142">
        <f>SUM(N13:N19)</f>
        <v>0</v>
      </c>
      <c r="O20" s="143">
        <f t="shared" ref="O20" si="3">N20-M20</f>
        <v>0</v>
      </c>
      <c r="P20" s="141">
        <f>SUM(P13:P19)</f>
        <v>21.530185859619554</v>
      </c>
      <c r="Q20" s="142">
        <f>SUM(Q13:Q19)</f>
        <v>37.441541549999997</v>
      </c>
      <c r="R20" s="143">
        <f t="shared" ref="R20" si="4">Q20-P20</f>
        <v>15.911355690380443</v>
      </c>
      <c r="S20" s="141">
        <f>SUM(S13:S19)</f>
        <v>539.10235802227032</v>
      </c>
      <c r="T20" s="142">
        <f>SUM(T13:T19)</f>
        <v>576.65682374999994</v>
      </c>
      <c r="U20" s="143">
        <f t="shared" ref="U20" si="5">T20-S20</f>
        <v>37.554465727729621</v>
      </c>
      <c r="V20" s="49">
        <f>SUM(D20:U20)</f>
        <v>2306.6272949999998</v>
      </c>
    </row>
    <row r="21" spans="1:31" s="49" customFormat="1" ht="15" customHeight="1" x14ac:dyDescent="0.3">
      <c r="A21" s="47"/>
      <c r="B21" s="16"/>
      <c r="C21" s="48"/>
      <c r="D21" s="47"/>
      <c r="E21" s="50"/>
      <c r="F21" s="51"/>
      <c r="G21" s="47"/>
      <c r="H21" s="50"/>
      <c r="I21" s="51"/>
      <c r="J21" s="47"/>
      <c r="K21" s="50"/>
      <c r="L21" s="51"/>
      <c r="M21" s="47"/>
      <c r="N21" s="50"/>
      <c r="O21" s="51"/>
      <c r="P21" s="47"/>
      <c r="Q21" s="50"/>
      <c r="R21" s="51"/>
      <c r="S21" s="47"/>
      <c r="T21" s="50"/>
      <c r="U21" s="51"/>
    </row>
    <row r="22" spans="1:31" s="49" customFormat="1" ht="18" customHeight="1" x14ac:dyDescent="0.3">
      <c r="A22" s="47"/>
      <c r="B22" s="23" t="s">
        <v>11</v>
      </c>
      <c r="C22" s="48"/>
      <c r="D22" s="47"/>
      <c r="E22" s="50"/>
      <c r="F22" s="51"/>
      <c r="G22" s="47"/>
      <c r="H22" s="50"/>
      <c r="I22" s="51"/>
      <c r="J22" s="47"/>
      <c r="K22" s="50"/>
      <c r="L22" s="51"/>
      <c r="M22" s="47"/>
      <c r="N22" s="50"/>
      <c r="O22" s="51"/>
      <c r="P22" s="47"/>
      <c r="Q22" s="50"/>
      <c r="R22" s="51"/>
      <c r="S22" s="47"/>
      <c r="T22" s="50"/>
      <c r="U22" s="51"/>
    </row>
    <row r="23" spans="1:31" s="49" customFormat="1" ht="18" customHeight="1" x14ac:dyDescent="0.3">
      <c r="A23" s="47"/>
      <c r="B23" s="35" t="s">
        <v>12</v>
      </c>
      <c r="C23" s="48"/>
      <c r="D23" s="128">
        <v>48.449272056846063</v>
      </c>
      <c r="E23" s="129">
        <v>56.079374890000004</v>
      </c>
      <c r="F23" s="130">
        <v>7.6301028331539413</v>
      </c>
      <c r="G23" s="128">
        <v>40.990033936962433</v>
      </c>
      <c r="H23" s="129">
        <v>47.445408</v>
      </c>
      <c r="I23" s="130">
        <v>6.4553740630375671</v>
      </c>
      <c r="J23" s="128">
        <v>0</v>
      </c>
      <c r="K23" s="129">
        <v>0</v>
      </c>
      <c r="L23" s="130">
        <v>0</v>
      </c>
      <c r="M23" s="128">
        <v>0</v>
      </c>
      <c r="N23" s="129">
        <v>0</v>
      </c>
      <c r="O23" s="130">
        <v>0</v>
      </c>
      <c r="P23" s="128">
        <v>0</v>
      </c>
      <c r="Q23" s="129">
        <v>0</v>
      </c>
      <c r="R23" s="130">
        <v>0</v>
      </c>
      <c r="S23" s="128">
        <v>89.439305993808489</v>
      </c>
      <c r="T23" s="129">
        <v>103.52478289000001</v>
      </c>
      <c r="U23" s="130">
        <v>14.085476896191523</v>
      </c>
    </row>
    <row r="24" spans="1:31" s="49" customFormat="1" ht="18" customHeight="1" x14ac:dyDescent="0.3">
      <c r="A24" s="47"/>
      <c r="B24" s="35" t="s">
        <v>67</v>
      </c>
      <c r="C24" s="48"/>
      <c r="D24" s="128">
        <v>0</v>
      </c>
      <c r="E24" s="129">
        <v>0</v>
      </c>
      <c r="F24" s="130">
        <v>0</v>
      </c>
      <c r="G24" s="128">
        <v>0</v>
      </c>
      <c r="H24" s="129">
        <v>0</v>
      </c>
      <c r="I24" s="130">
        <v>0</v>
      </c>
      <c r="J24" s="128">
        <v>0</v>
      </c>
      <c r="K24" s="129">
        <v>0</v>
      </c>
      <c r="L24" s="130">
        <v>0</v>
      </c>
      <c r="M24" s="128">
        <v>0</v>
      </c>
      <c r="N24" s="129">
        <v>0</v>
      </c>
      <c r="O24" s="130">
        <v>0</v>
      </c>
      <c r="P24" s="128">
        <v>0</v>
      </c>
      <c r="Q24" s="129">
        <v>0</v>
      </c>
      <c r="R24" s="130">
        <v>0</v>
      </c>
      <c r="S24" s="128">
        <v>0</v>
      </c>
      <c r="T24" s="129">
        <v>0</v>
      </c>
      <c r="U24" s="130">
        <v>0</v>
      </c>
    </row>
    <row r="25" spans="1:31" s="49" customFormat="1" ht="18" customHeight="1" x14ac:dyDescent="0.3">
      <c r="A25" s="47"/>
      <c r="B25" s="35" t="s">
        <v>14</v>
      </c>
      <c r="C25" s="48"/>
      <c r="D25" s="128">
        <v>0</v>
      </c>
      <c r="E25" s="129">
        <v>0</v>
      </c>
      <c r="F25" s="130">
        <v>0</v>
      </c>
      <c r="G25" s="128">
        <v>0</v>
      </c>
      <c r="H25" s="129">
        <v>0</v>
      </c>
      <c r="I25" s="130">
        <v>0</v>
      </c>
      <c r="J25" s="128">
        <v>0</v>
      </c>
      <c r="K25" s="129">
        <v>0</v>
      </c>
      <c r="L25" s="130">
        <v>0</v>
      </c>
      <c r="M25" s="128">
        <v>0</v>
      </c>
      <c r="N25" s="129">
        <v>0</v>
      </c>
      <c r="O25" s="130">
        <v>0</v>
      </c>
      <c r="P25" s="128">
        <v>0</v>
      </c>
      <c r="Q25" s="129">
        <v>0</v>
      </c>
      <c r="R25" s="130">
        <v>0</v>
      </c>
      <c r="S25" s="128">
        <v>0</v>
      </c>
      <c r="T25" s="129">
        <v>0</v>
      </c>
      <c r="U25" s="130">
        <v>0</v>
      </c>
    </row>
    <row r="26" spans="1:31" s="49" customFormat="1" ht="18" customHeight="1" x14ac:dyDescent="0.3">
      <c r="A26" s="47"/>
      <c r="B26" s="16"/>
      <c r="C26" s="48"/>
      <c r="D26" s="141">
        <f>SUM(D23:D25)</f>
        <v>48.449272056846063</v>
      </c>
      <c r="E26" s="142">
        <f>SUM(E23:E25)</f>
        <v>56.079374890000004</v>
      </c>
      <c r="F26" s="143">
        <f t="shared" ref="F26" si="6">E26-D26</f>
        <v>7.6301028331539413</v>
      </c>
      <c r="G26" s="141">
        <f>SUM(G23:G25)</f>
        <v>40.990033936962433</v>
      </c>
      <c r="H26" s="142">
        <f>SUM(H23:H25)</f>
        <v>47.445408</v>
      </c>
      <c r="I26" s="143">
        <f t="shared" ref="I26" si="7">H26-G26</f>
        <v>6.4553740630375671</v>
      </c>
      <c r="J26" s="141">
        <f>SUM(J23:J25)</f>
        <v>0</v>
      </c>
      <c r="K26" s="142">
        <f>SUM(K23:K25)</f>
        <v>0</v>
      </c>
      <c r="L26" s="143">
        <f t="shared" ref="L26" si="8">K26-J26</f>
        <v>0</v>
      </c>
      <c r="M26" s="141">
        <f>SUM(M23:M25)</f>
        <v>0</v>
      </c>
      <c r="N26" s="142">
        <f>SUM(N23:N25)</f>
        <v>0</v>
      </c>
      <c r="O26" s="143">
        <f t="shared" ref="O26" si="9">N26-M26</f>
        <v>0</v>
      </c>
      <c r="P26" s="141">
        <f>SUM(P23:P25)</f>
        <v>0</v>
      </c>
      <c r="Q26" s="142">
        <f>SUM(Q23:Q25)</f>
        <v>0</v>
      </c>
      <c r="R26" s="143">
        <f t="shared" ref="R26" si="10">Q26-P26</f>
        <v>0</v>
      </c>
      <c r="S26" s="141">
        <f>SUM(S23:S25)</f>
        <v>89.439305993808489</v>
      </c>
      <c r="T26" s="142">
        <f>SUM(T23:T25)</f>
        <v>103.52478289000001</v>
      </c>
      <c r="U26" s="143">
        <f t="shared" ref="U26" si="11">T26-S26</f>
        <v>14.085476896191523</v>
      </c>
      <c r="V26" s="49">
        <f>SUM(D26:U26)</f>
        <v>414.09913155999993</v>
      </c>
    </row>
    <row r="27" spans="1:31" s="49" customFormat="1" ht="15" customHeight="1" x14ac:dyDescent="0.3">
      <c r="A27" s="47"/>
      <c r="B27" s="16"/>
      <c r="C27" s="48"/>
      <c r="D27" s="52"/>
      <c r="E27" s="53"/>
      <c r="F27" s="45"/>
      <c r="G27" s="52"/>
      <c r="H27" s="53"/>
      <c r="I27" s="45"/>
      <c r="J27" s="52"/>
      <c r="K27" s="53"/>
      <c r="L27" s="45"/>
      <c r="M27" s="52"/>
      <c r="N27" s="53"/>
      <c r="O27" s="45"/>
      <c r="P27" s="52"/>
      <c r="Q27" s="53"/>
      <c r="R27" s="45"/>
      <c r="S27" s="52"/>
      <c r="T27" s="53"/>
      <c r="U27" s="45"/>
    </row>
    <row r="28" spans="1:31" s="49" customFormat="1" ht="18" customHeight="1" x14ac:dyDescent="0.3">
      <c r="A28" s="47"/>
      <c r="B28" s="23" t="s">
        <v>15</v>
      </c>
      <c r="C28" s="48"/>
      <c r="D28" s="52"/>
      <c r="E28" s="53"/>
      <c r="F28" s="45"/>
      <c r="G28" s="52"/>
      <c r="H28" s="53"/>
      <c r="I28" s="45"/>
      <c r="J28" s="52"/>
      <c r="K28" s="53"/>
      <c r="L28" s="45"/>
      <c r="M28" s="52"/>
      <c r="N28" s="53"/>
      <c r="O28" s="45"/>
      <c r="P28" s="52"/>
      <c r="Q28" s="53"/>
      <c r="R28" s="45"/>
      <c r="S28" s="52"/>
      <c r="T28" s="53"/>
      <c r="U28" s="45"/>
    </row>
    <row r="29" spans="1:31" s="49" customFormat="1" ht="18" customHeight="1" x14ac:dyDescent="0.3">
      <c r="A29" s="47"/>
      <c r="B29" s="36" t="s">
        <v>18</v>
      </c>
      <c r="C29" s="48"/>
      <c r="D29" s="47"/>
      <c r="E29" s="50"/>
      <c r="F29" s="51"/>
      <c r="G29" s="47"/>
      <c r="H29" s="50"/>
      <c r="I29" s="51"/>
      <c r="J29" s="47"/>
      <c r="K29" s="50"/>
      <c r="L29" s="51"/>
      <c r="M29" s="47"/>
      <c r="N29" s="50"/>
      <c r="O29" s="51"/>
      <c r="P29" s="47"/>
      <c r="Q29" s="50"/>
      <c r="R29" s="51"/>
      <c r="S29" s="47"/>
      <c r="T29" s="50"/>
      <c r="U29" s="51"/>
    </row>
    <row r="30" spans="1:31" s="49" customFormat="1" ht="18" customHeight="1" x14ac:dyDescent="0.3">
      <c r="A30" s="47"/>
      <c r="B30" s="25" t="s">
        <v>16</v>
      </c>
      <c r="C30" s="48"/>
      <c r="D30" s="131">
        <f>SUM(D31:D35)</f>
        <v>4.7654923988577895</v>
      </c>
      <c r="E30" s="132">
        <f>SUM(E31:E35)</f>
        <v>4.7484886799999995</v>
      </c>
      <c r="F30" s="130">
        <f t="shared" ref="F30" si="12">E30-D30</f>
        <v>-1.7003718857790062E-2</v>
      </c>
      <c r="G30" s="131">
        <f>SUM(G31:G35)</f>
        <v>0</v>
      </c>
      <c r="H30" s="132">
        <f>SUM(H31:H35)</f>
        <v>0</v>
      </c>
      <c r="I30" s="130">
        <f t="shared" ref="I30" si="13">H30-G30</f>
        <v>0</v>
      </c>
      <c r="J30" s="131">
        <f>SUM(J31:J35)</f>
        <v>0</v>
      </c>
      <c r="K30" s="132">
        <f>SUM(K31:K35)</f>
        <v>0</v>
      </c>
      <c r="L30" s="130">
        <f t="shared" ref="L30" si="14">K30-J30</f>
        <v>0</v>
      </c>
      <c r="M30" s="131">
        <f>SUM(M31:M35)</f>
        <v>0</v>
      </c>
      <c r="N30" s="132">
        <f>SUM(N31:N35)</f>
        <v>0</v>
      </c>
      <c r="O30" s="130">
        <f t="shared" ref="O30" si="15">N30-M30</f>
        <v>0</v>
      </c>
      <c r="P30" s="131">
        <f>SUM(P31:P35)</f>
        <v>0</v>
      </c>
      <c r="Q30" s="132">
        <f>SUM(Q31:Q35)</f>
        <v>0</v>
      </c>
      <c r="R30" s="130">
        <f t="shared" ref="R30" si="16">Q30-P30</f>
        <v>0</v>
      </c>
      <c r="S30" s="131">
        <f>SUM(S31:S35)</f>
        <v>4.7654923988577895</v>
      </c>
      <c r="T30" s="132">
        <f>SUM(T31:T35)</f>
        <v>4.7484886799999995</v>
      </c>
      <c r="U30" s="130">
        <f t="shared" ref="U30" si="17">T30-S30</f>
        <v>-1.7003718857790062E-2</v>
      </c>
    </row>
    <row r="31" spans="1:31" s="57" customFormat="1" ht="18" customHeight="1" x14ac:dyDescent="0.3">
      <c r="A31" s="55"/>
      <c r="B31" s="37" t="s">
        <v>19</v>
      </c>
      <c r="C31" s="56"/>
      <c r="D31" s="133">
        <v>4.7654923988577895</v>
      </c>
      <c r="E31" s="134">
        <v>4.7484886799999995</v>
      </c>
      <c r="F31" s="135">
        <v>-1.7003718857790062E-2</v>
      </c>
      <c r="G31" s="133">
        <v>0</v>
      </c>
      <c r="H31" s="134">
        <v>0</v>
      </c>
      <c r="I31" s="135">
        <v>0</v>
      </c>
      <c r="J31" s="133">
        <v>0</v>
      </c>
      <c r="K31" s="134">
        <v>0</v>
      </c>
      <c r="L31" s="135">
        <v>0</v>
      </c>
      <c r="M31" s="133">
        <v>0</v>
      </c>
      <c r="N31" s="134">
        <v>0</v>
      </c>
      <c r="O31" s="135">
        <v>0</v>
      </c>
      <c r="P31" s="133">
        <v>0</v>
      </c>
      <c r="Q31" s="134">
        <v>0</v>
      </c>
      <c r="R31" s="135">
        <v>0</v>
      </c>
      <c r="S31" s="133">
        <v>4.7654923988577895</v>
      </c>
      <c r="T31" s="134">
        <v>4.7484886799999995</v>
      </c>
      <c r="U31" s="135">
        <v>-1.7003718857790062E-2</v>
      </c>
    </row>
    <row r="32" spans="1:31" s="57" customFormat="1" ht="18" customHeight="1" x14ac:dyDescent="0.3">
      <c r="A32" s="55"/>
      <c r="B32" s="37" t="s">
        <v>20</v>
      </c>
      <c r="C32" s="56"/>
      <c r="D32" s="133">
        <v>0</v>
      </c>
      <c r="E32" s="134">
        <v>0</v>
      </c>
      <c r="F32" s="135">
        <v>0</v>
      </c>
      <c r="G32" s="133">
        <v>0</v>
      </c>
      <c r="H32" s="134">
        <v>0</v>
      </c>
      <c r="I32" s="135">
        <v>0</v>
      </c>
      <c r="J32" s="133">
        <v>0</v>
      </c>
      <c r="K32" s="134">
        <v>0</v>
      </c>
      <c r="L32" s="135">
        <v>0</v>
      </c>
      <c r="M32" s="133">
        <v>0</v>
      </c>
      <c r="N32" s="134">
        <v>0</v>
      </c>
      <c r="O32" s="135">
        <v>0</v>
      </c>
      <c r="P32" s="133">
        <v>0</v>
      </c>
      <c r="Q32" s="134">
        <v>0</v>
      </c>
      <c r="R32" s="135">
        <v>0</v>
      </c>
      <c r="S32" s="133">
        <v>0</v>
      </c>
      <c r="T32" s="134">
        <v>0</v>
      </c>
      <c r="U32" s="135">
        <v>0</v>
      </c>
    </row>
    <row r="33" spans="1:21" s="57" customFormat="1" ht="18" customHeight="1" x14ac:dyDescent="0.3">
      <c r="A33" s="55"/>
      <c r="B33" s="37" t="s">
        <v>21</v>
      </c>
      <c r="C33" s="56"/>
      <c r="D33" s="133">
        <v>0</v>
      </c>
      <c r="E33" s="134">
        <v>0</v>
      </c>
      <c r="F33" s="135">
        <v>0</v>
      </c>
      <c r="G33" s="133">
        <v>0</v>
      </c>
      <c r="H33" s="134">
        <v>0</v>
      </c>
      <c r="I33" s="135">
        <v>0</v>
      </c>
      <c r="J33" s="133">
        <v>0</v>
      </c>
      <c r="K33" s="134">
        <v>0</v>
      </c>
      <c r="L33" s="135">
        <v>0</v>
      </c>
      <c r="M33" s="133">
        <v>0</v>
      </c>
      <c r="N33" s="134">
        <v>0</v>
      </c>
      <c r="O33" s="135">
        <v>0</v>
      </c>
      <c r="P33" s="133">
        <v>0</v>
      </c>
      <c r="Q33" s="134">
        <v>0</v>
      </c>
      <c r="R33" s="135">
        <v>0</v>
      </c>
      <c r="S33" s="133">
        <v>0</v>
      </c>
      <c r="T33" s="134">
        <v>0</v>
      </c>
      <c r="U33" s="135">
        <v>0</v>
      </c>
    </row>
    <row r="34" spans="1:21" s="57" customFormat="1" ht="18" customHeight="1" x14ac:dyDescent="0.3">
      <c r="A34" s="55"/>
      <c r="B34" s="37" t="s">
        <v>22</v>
      </c>
      <c r="C34" s="56"/>
      <c r="D34" s="133">
        <v>0</v>
      </c>
      <c r="E34" s="134">
        <v>0</v>
      </c>
      <c r="F34" s="135">
        <v>0</v>
      </c>
      <c r="G34" s="133">
        <v>0</v>
      </c>
      <c r="H34" s="134">
        <v>0</v>
      </c>
      <c r="I34" s="135">
        <v>0</v>
      </c>
      <c r="J34" s="133">
        <v>0</v>
      </c>
      <c r="K34" s="134">
        <v>0</v>
      </c>
      <c r="L34" s="135">
        <v>0</v>
      </c>
      <c r="M34" s="133">
        <v>0</v>
      </c>
      <c r="N34" s="134">
        <v>0</v>
      </c>
      <c r="O34" s="135">
        <v>0</v>
      </c>
      <c r="P34" s="133">
        <v>0</v>
      </c>
      <c r="Q34" s="134">
        <v>0</v>
      </c>
      <c r="R34" s="135">
        <v>0</v>
      </c>
      <c r="S34" s="133">
        <v>0</v>
      </c>
      <c r="T34" s="134">
        <v>0</v>
      </c>
      <c r="U34" s="135">
        <v>0</v>
      </c>
    </row>
    <row r="35" spans="1:21" s="57" customFormat="1" ht="18" customHeight="1" x14ac:dyDescent="0.3">
      <c r="A35" s="55"/>
      <c r="B35" s="37" t="s">
        <v>23</v>
      </c>
      <c r="C35" s="56"/>
      <c r="D35" s="133">
        <v>0</v>
      </c>
      <c r="E35" s="134">
        <v>0</v>
      </c>
      <c r="F35" s="135">
        <v>0</v>
      </c>
      <c r="G35" s="133">
        <v>0</v>
      </c>
      <c r="H35" s="134">
        <v>0</v>
      </c>
      <c r="I35" s="135">
        <v>0</v>
      </c>
      <c r="J35" s="133">
        <v>0</v>
      </c>
      <c r="K35" s="134">
        <v>0</v>
      </c>
      <c r="L35" s="135">
        <v>0</v>
      </c>
      <c r="M35" s="133">
        <v>0</v>
      </c>
      <c r="N35" s="134">
        <v>0</v>
      </c>
      <c r="O35" s="135">
        <v>0</v>
      </c>
      <c r="P35" s="133">
        <v>0</v>
      </c>
      <c r="Q35" s="134">
        <v>0</v>
      </c>
      <c r="R35" s="135">
        <v>0</v>
      </c>
      <c r="S35" s="133">
        <v>0</v>
      </c>
      <c r="T35" s="134">
        <v>0</v>
      </c>
      <c r="U35" s="135">
        <v>0</v>
      </c>
    </row>
    <row r="36" spans="1:21" s="49" customFormat="1" ht="18" customHeight="1" x14ac:dyDescent="0.3">
      <c r="A36" s="47"/>
      <c r="B36" s="36" t="s">
        <v>68</v>
      </c>
      <c r="C36" s="48"/>
      <c r="D36" s="131">
        <f>SUM(D37:D40)</f>
        <v>0</v>
      </c>
      <c r="E36" s="132">
        <f t="shared" ref="E36:R36" si="18">SUM(E37:E40)</f>
        <v>0</v>
      </c>
      <c r="F36" s="130">
        <f t="shared" si="18"/>
        <v>0</v>
      </c>
      <c r="G36" s="131">
        <f t="shared" si="18"/>
        <v>0</v>
      </c>
      <c r="H36" s="132">
        <f t="shared" si="18"/>
        <v>0</v>
      </c>
      <c r="I36" s="130">
        <f t="shared" si="18"/>
        <v>-8.8817841970012523E-16</v>
      </c>
      <c r="J36" s="131">
        <f t="shared" si="18"/>
        <v>0</v>
      </c>
      <c r="K36" s="132">
        <f t="shared" si="18"/>
        <v>0</v>
      </c>
      <c r="L36" s="130">
        <f t="shared" si="18"/>
        <v>0</v>
      </c>
      <c r="M36" s="131">
        <f t="shared" si="18"/>
        <v>0</v>
      </c>
      <c r="N36" s="132">
        <f t="shared" si="18"/>
        <v>0</v>
      </c>
      <c r="O36" s="130">
        <f t="shared" si="18"/>
        <v>0</v>
      </c>
      <c r="P36" s="131">
        <f t="shared" si="18"/>
        <v>0</v>
      </c>
      <c r="Q36" s="132">
        <f t="shared" si="18"/>
        <v>0</v>
      </c>
      <c r="R36" s="130">
        <f t="shared" si="18"/>
        <v>0</v>
      </c>
      <c r="S36" s="131">
        <f t="shared" ref="S36" si="19">SUM(S37:S40)</f>
        <v>0</v>
      </c>
      <c r="T36" s="132">
        <f t="shared" ref="T36" si="20">SUM(T37:T40)</f>
        <v>0</v>
      </c>
      <c r="U36" s="130">
        <f t="shared" ref="U36" si="21">SUM(U37:U40)</f>
        <v>0</v>
      </c>
    </row>
    <row r="37" spans="1:21" s="57" customFormat="1" ht="18" customHeight="1" x14ac:dyDescent="0.3">
      <c r="A37" s="55"/>
      <c r="B37" s="37" t="s">
        <v>17</v>
      </c>
      <c r="C37" s="56"/>
      <c r="D37" s="158">
        <v>0</v>
      </c>
      <c r="E37" s="159">
        <v>0</v>
      </c>
      <c r="F37" s="135">
        <v>0</v>
      </c>
      <c r="G37" s="158">
        <v>0</v>
      </c>
      <c r="H37" s="159">
        <v>0</v>
      </c>
      <c r="I37" s="135">
        <v>0</v>
      </c>
      <c r="J37" s="158">
        <v>0</v>
      </c>
      <c r="K37" s="159">
        <v>0</v>
      </c>
      <c r="L37" s="135">
        <v>0</v>
      </c>
      <c r="M37" s="158">
        <v>0</v>
      </c>
      <c r="N37" s="159">
        <v>0</v>
      </c>
      <c r="O37" s="135">
        <v>0</v>
      </c>
      <c r="P37" s="158">
        <v>0</v>
      </c>
      <c r="Q37" s="159">
        <v>0</v>
      </c>
      <c r="R37" s="135">
        <v>0</v>
      </c>
      <c r="S37" s="158">
        <v>0</v>
      </c>
      <c r="T37" s="159">
        <v>0</v>
      </c>
      <c r="U37" s="135">
        <v>0</v>
      </c>
    </row>
    <row r="38" spans="1:21" s="57" customFormat="1" ht="18" customHeight="1" x14ac:dyDescent="0.3">
      <c r="A38" s="55"/>
      <c r="B38" s="37" t="s">
        <v>25</v>
      </c>
      <c r="C38" s="56"/>
      <c r="D38" s="158">
        <v>12.449916</v>
      </c>
      <c r="E38" s="159">
        <v>9.2520505899999996</v>
      </c>
      <c r="F38" s="135">
        <v>-3.1978654100000004</v>
      </c>
      <c r="G38" s="158">
        <v>3.112479</v>
      </c>
      <c r="H38" s="159">
        <v>2.3130126500000001</v>
      </c>
      <c r="I38" s="135">
        <v>-0.79946634999999988</v>
      </c>
      <c r="J38" s="158">
        <v>0</v>
      </c>
      <c r="K38" s="159">
        <v>0</v>
      </c>
      <c r="L38" s="135">
        <v>0</v>
      </c>
      <c r="M38" s="158">
        <v>0</v>
      </c>
      <c r="N38" s="159">
        <v>0</v>
      </c>
      <c r="O38" s="135">
        <v>0</v>
      </c>
      <c r="P38" s="158">
        <v>0</v>
      </c>
      <c r="Q38" s="159">
        <v>0</v>
      </c>
      <c r="R38" s="135">
        <v>0</v>
      </c>
      <c r="S38" s="158">
        <v>15.562395</v>
      </c>
      <c r="T38" s="159">
        <v>11.565063240000001</v>
      </c>
      <c r="U38" s="135">
        <v>-3.9973317599999998</v>
      </c>
    </row>
    <row r="39" spans="1:21" s="57" customFormat="1" ht="18" customHeight="1" x14ac:dyDescent="0.3">
      <c r="A39" s="55"/>
      <c r="B39" s="37" t="s">
        <v>26</v>
      </c>
      <c r="C39" s="56"/>
      <c r="D39" s="158">
        <v>11.333282361111134</v>
      </c>
      <c r="E39" s="159">
        <v>11.333333339999999</v>
      </c>
      <c r="F39" s="135">
        <v>5.0978888864960936E-5</v>
      </c>
      <c r="G39" s="158">
        <v>2.8333205902777836</v>
      </c>
      <c r="H39" s="159">
        <v>2.8333333299999999</v>
      </c>
      <c r="I39" s="135">
        <v>1.2739722216270621E-5</v>
      </c>
      <c r="J39" s="158">
        <v>0</v>
      </c>
      <c r="K39" s="159">
        <v>0</v>
      </c>
      <c r="L39" s="135">
        <v>0</v>
      </c>
      <c r="M39" s="158">
        <v>0</v>
      </c>
      <c r="N39" s="159">
        <v>0</v>
      </c>
      <c r="O39" s="135">
        <v>0</v>
      </c>
      <c r="P39" s="158">
        <v>0</v>
      </c>
      <c r="Q39" s="159">
        <v>0</v>
      </c>
      <c r="R39" s="135">
        <v>0</v>
      </c>
      <c r="S39" s="158">
        <v>14.166602951388917</v>
      </c>
      <c r="T39" s="159">
        <v>14.16666667</v>
      </c>
      <c r="U39" s="135">
        <v>6.3718611082563825E-5</v>
      </c>
    </row>
    <row r="40" spans="1:21" s="57" customFormat="1" ht="18" customHeight="1" x14ac:dyDescent="0.3">
      <c r="A40" s="55"/>
      <c r="B40" s="37" t="s">
        <v>27</v>
      </c>
      <c r="C40" s="56"/>
      <c r="D40" s="158">
        <v>-23.783198361111133</v>
      </c>
      <c r="E40" s="159">
        <v>-20.585383929999999</v>
      </c>
      <c r="F40" s="135">
        <v>3.1978144311111336</v>
      </c>
      <c r="G40" s="158">
        <v>-5.9457995902777832</v>
      </c>
      <c r="H40" s="159">
        <v>-5.1463459800000004</v>
      </c>
      <c r="I40" s="135">
        <v>0.79945361027778272</v>
      </c>
      <c r="J40" s="158">
        <v>0</v>
      </c>
      <c r="K40" s="159">
        <v>0</v>
      </c>
      <c r="L40" s="135">
        <v>0</v>
      </c>
      <c r="M40" s="158">
        <v>0</v>
      </c>
      <c r="N40" s="159">
        <v>0</v>
      </c>
      <c r="O40" s="135">
        <v>0</v>
      </c>
      <c r="P40" s="158">
        <v>0</v>
      </c>
      <c r="Q40" s="159">
        <v>0</v>
      </c>
      <c r="R40" s="135">
        <v>0</v>
      </c>
      <c r="S40" s="158">
        <v>-29.728997951388916</v>
      </c>
      <c r="T40" s="159">
        <v>-25.731729909999999</v>
      </c>
      <c r="U40" s="135">
        <v>3.9972680413889172</v>
      </c>
    </row>
    <row r="41" spans="1:21" s="49" customFormat="1" ht="18" customHeight="1" x14ac:dyDescent="0.3">
      <c r="A41" s="47"/>
      <c r="B41" s="25"/>
      <c r="C41" s="48"/>
      <c r="D41" s="141">
        <f t="shared" ref="D41:U41" si="22">SUM(D30:D30,D36)</f>
        <v>4.7654923988577895</v>
      </c>
      <c r="E41" s="142">
        <f t="shared" si="22"/>
        <v>4.7484886799999995</v>
      </c>
      <c r="F41" s="143">
        <f t="shared" si="22"/>
        <v>-1.7003718857790062E-2</v>
      </c>
      <c r="G41" s="141">
        <f t="shared" si="22"/>
        <v>0</v>
      </c>
      <c r="H41" s="142">
        <f t="shared" si="22"/>
        <v>0</v>
      </c>
      <c r="I41" s="143">
        <f t="shared" si="22"/>
        <v>-8.8817841970012523E-16</v>
      </c>
      <c r="J41" s="141">
        <f t="shared" si="22"/>
        <v>0</v>
      </c>
      <c r="K41" s="142">
        <f t="shared" si="22"/>
        <v>0</v>
      </c>
      <c r="L41" s="143">
        <f t="shared" si="22"/>
        <v>0</v>
      </c>
      <c r="M41" s="141">
        <f t="shared" si="22"/>
        <v>0</v>
      </c>
      <c r="N41" s="142">
        <f t="shared" si="22"/>
        <v>0</v>
      </c>
      <c r="O41" s="143">
        <f t="shared" si="22"/>
        <v>0</v>
      </c>
      <c r="P41" s="141">
        <f t="shared" si="22"/>
        <v>0</v>
      </c>
      <c r="Q41" s="142">
        <f t="shared" si="22"/>
        <v>0</v>
      </c>
      <c r="R41" s="143">
        <f t="shared" si="22"/>
        <v>0</v>
      </c>
      <c r="S41" s="141">
        <f t="shared" si="22"/>
        <v>4.7654923988577895</v>
      </c>
      <c r="T41" s="142">
        <f t="shared" si="22"/>
        <v>4.7484886799999995</v>
      </c>
      <c r="U41" s="143">
        <f t="shared" si="22"/>
        <v>-1.7003718857790062E-2</v>
      </c>
    </row>
    <row r="42" spans="1:21" s="49" customFormat="1" ht="15" customHeight="1" x14ac:dyDescent="0.3">
      <c r="A42" s="47"/>
      <c r="B42" s="25"/>
      <c r="C42" s="48"/>
      <c r="D42" s="58"/>
      <c r="E42" s="59"/>
      <c r="F42" s="60"/>
      <c r="G42" s="58"/>
      <c r="H42" s="59"/>
      <c r="I42" s="60"/>
      <c r="J42" s="58"/>
      <c r="K42" s="59"/>
      <c r="L42" s="60"/>
      <c r="M42" s="58"/>
      <c r="N42" s="59"/>
      <c r="O42" s="60"/>
      <c r="P42" s="58"/>
      <c r="Q42" s="59"/>
      <c r="R42" s="60"/>
      <c r="S42" s="58"/>
      <c r="T42" s="59"/>
      <c r="U42" s="60"/>
    </row>
    <row r="43" spans="1:21" s="49" customFormat="1" ht="18" customHeight="1" x14ac:dyDescent="0.3">
      <c r="A43" s="47"/>
      <c r="B43" s="23" t="s">
        <v>28</v>
      </c>
      <c r="C43" s="48"/>
      <c r="D43" s="47"/>
      <c r="E43" s="50"/>
      <c r="F43" s="51"/>
      <c r="G43" s="47"/>
      <c r="H43" s="50"/>
      <c r="I43" s="51"/>
      <c r="J43" s="47"/>
      <c r="K43" s="50"/>
      <c r="L43" s="51"/>
      <c r="M43" s="47"/>
      <c r="N43" s="50"/>
      <c r="O43" s="51"/>
      <c r="P43" s="47"/>
      <c r="Q43" s="50"/>
      <c r="R43" s="51"/>
      <c r="S43" s="47"/>
      <c r="T43" s="50"/>
      <c r="U43" s="51"/>
    </row>
    <row r="44" spans="1:21" s="49" customFormat="1" ht="18" customHeight="1" x14ac:dyDescent="0.3">
      <c r="A44" s="47"/>
      <c r="B44" s="35" t="s">
        <v>29</v>
      </c>
      <c r="C44" s="48"/>
      <c r="D44" s="128">
        <v>31.631345</v>
      </c>
      <c r="E44" s="129">
        <v>31.621345000000002</v>
      </c>
      <c r="F44" s="130">
        <v>-9.9999999999980105E-3</v>
      </c>
      <c r="G44" s="128">
        <v>5.8403999999999998</v>
      </c>
      <c r="H44" s="129">
        <v>5.8503999999999996</v>
      </c>
      <c r="I44" s="130">
        <v>9.9999999999997868E-3</v>
      </c>
      <c r="J44" s="128">
        <v>0.113055</v>
      </c>
      <c r="K44" s="129">
        <v>0.113055</v>
      </c>
      <c r="L44" s="130">
        <v>0</v>
      </c>
      <c r="M44" s="128">
        <v>0</v>
      </c>
      <c r="N44" s="129">
        <v>0</v>
      </c>
      <c r="O44" s="130">
        <v>0</v>
      </c>
      <c r="P44" s="128">
        <v>0</v>
      </c>
      <c r="Q44" s="129">
        <v>0</v>
      </c>
      <c r="R44" s="130">
        <v>0</v>
      </c>
      <c r="S44" s="128">
        <v>37.584800000000001</v>
      </c>
      <c r="T44" s="129">
        <v>37.584800000000001</v>
      </c>
      <c r="U44" s="130">
        <v>0</v>
      </c>
    </row>
    <row r="45" spans="1:21" s="49" customFormat="1" ht="18" customHeight="1" x14ac:dyDescent="0.3">
      <c r="A45" s="47"/>
      <c r="B45" s="35" t="s">
        <v>30</v>
      </c>
      <c r="C45" s="48"/>
      <c r="D45" s="136"/>
      <c r="E45" s="137"/>
      <c r="F45" s="138"/>
      <c r="G45" s="136"/>
      <c r="H45" s="137"/>
      <c r="I45" s="138"/>
      <c r="J45" s="136"/>
      <c r="K45" s="137"/>
      <c r="L45" s="138"/>
      <c r="M45" s="136"/>
      <c r="N45" s="137"/>
      <c r="O45" s="138"/>
      <c r="P45" s="136"/>
      <c r="Q45" s="137"/>
      <c r="R45" s="138"/>
      <c r="S45" s="136"/>
      <c r="T45" s="137"/>
      <c r="U45" s="138"/>
    </row>
    <row r="46" spans="1:21" s="49" customFormat="1" ht="18" hidden="1" customHeight="1" x14ac:dyDescent="0.3">
      <c r="A46" s="47"/>
      <c r="B46" s="76"/>
      <c r="C46" s="77"/>
      <c r="D46" s="139">
        <v>94.797072659999998</v>
      </c>
      <c r="E46" s="140">
        <v>123.23135666</v>
      </c>
      <c r="F46" s="119">
        <v>28.434284000000005</v>
      </c>
      <c r="G46" s="139">
        <v>0</v>
      </c>
      <c r="H46" s="140">
        <v>0</v>
      </c>
      <c r="I46" s="119">
        <v>0</v>
      </c>
      <c r="J46" s="139">
        <v>0</v>
      </c>
      <c r="K46" s="140">
        <v>0</v>
      </c>
      <c r="L46" s="119">
        <v>0</v>
      </c>
      <c r="M46" s="139">
        <v>0</v>
      </c>
      <c r="N46" s="140">
        <v>0</v>
      </c>
      <c r="O46" s="119">
        <v>0</v>
      </c>
      <c r="P46" s="139">
        <v>0</v>
      </c>
      <c r="Q46" s="140">
        <v>0</v>
      </c>
      <c r="R46" s="119">
        <v>0</v>
      </c>
      <c r="S46" s="139">
        <v>94.797072659999998</v>
      </c>
      <c r="T46" s="140">
        <v>123.23135666</v>
      </c>
      <c r="U46" s="119">
        <v>28.434284000000005</v>
      </c>
    </row>
    <row r="47" spans="1:21" s="49" customFormat="1" ht="18" hidden="1" customHeight="1" x14ac:dyDescent="0.3">
      <c r="A47" s="47"/>
      <c r="B47" s="76"/>
      <c r="C47" s="77"/>
      <c r="D47" s="139">
        <v>0</v>
      </c>
      <c r="E47" s="140">
        <v>0</v>
      </c>
      <c r="F47" s="119">
        <v>0</v>
      </c>
      <c r="G47" s="139">
        <v>0</v>
      </c>
      <c r="H47" s="140">
        <v>0</v>
      </c>
      <c r="I47" s="119">
        <v>0</v>
      </c>
      <c r="J47" s="139">
        <v>0</v>
      </c>
      <c r="K47" s="140">
        <v>0</v>
      </c>
      <c r="L47" s="119">
        <v>0</v>
      </c>
      <c r="M47" s="139">
        <v>0</v>
      </c>
      <c r="N47" s="140">
        <v>0</v>
      </c>
      <c r="O47" s="119">
        <v>0</v>
      </c>
      <c r="P47" s="139">
        <v>0</v>
      </c>
      <c r="Q47" s="140">
        <v>0</v>
      </c>
      <c r="R47" s="119">
        <v>0</v>
      </c>
      <c r="S47" s="139">
        <v>0</v>
      </c>
      <c r="T47" s="140">
        <v>0</v>
      </c>
      <c r="U47" s="119">
        <v>0</v>
      </c>
    </row>
    <row r="48" spans="1:21" s="49" customFormat="1" ht="18" hidden="1" customHeight="1" x14ac:dyDescent="0.3">
      <c r="A48" s="47"/>
      <c r="B48" s="76"/>
      <c r="C48" s="77"/>
      <c r="D48" s="139">
        <v>0</v>
      </c>
      <c r="E48" s="140">
        <v>0</v>
      </c>
      <c r="F48" s="119">
        <v>0</v>
      </c>
      <c r="G48" s="139">
        <v>0</v>
      </c>
      <c r="H48" s="140">
        <v>0</v>
      </c>
      <c r="I48" s="119">
        <v>0</v>
      </c>
      <c r="J48" s="139">
        <v>0.44064334000000005</v>
      </c>
      <c r="K48" s="140">
        <v>0.44064334000000005</v>
      </c>
      <c r="L48" s="119">
        <v>0</v>
      </c>
      <c r="M48" s="139">
        <v>0</v>
      </c>
      <c r="N48" s="140">
        <v>0</v>
      </c>
      <c r="O48" s="119">
        <v>0</v>
      </c>
      <c r="P48" s="139">
        <v>0</v>
      </c>
      <c r="Q48" s="140">
        <v>0</v>
      </c>
      <c r="R48" s="119">
        <v>0</v>
      </c>
      <c r="S48" s="139">
        <v>0.44064334000000005</v>
      </c>
      <c r="T48" s="140">
        <v>0.44064334000000005</v>
      </c>
      <c r="U48" s="119">
        <v>0</v>
      </c>
    </row>
    <row r="49" spans="1:21" s="49" customFormat="1" ht="18" customHeight="1" x14ac:dyDescent="0.3">
      <c r="A49" s="47"/>
      <c r="B49" s="25" t="s">
        <v>31</v>
      </c>
      <c r="C49" s="48"/>
      <c r="D49" s="128">
        <v>94.797072659999998</v>
      </c>
      <c r="E49" s="129">
        <v>123.23135666</v>
      </c>
      <c r="F49" s="130">
        <v>28.434284000000005</v>
      </c>
      <c r="G49" s="128">
        <v>0.46800000000000003</v>
      </c>
      <c r="H49" s="129">
        <v>0.46800000000000003</v>
      </c>
      <c r="I49" s="130">
        <v>0</v>
      </c>
      <c r="J49" s="128">
        <v>0.44064334000000005</v>
      </c>
      <c r="K49" s="129">
        <v>0.44064334000000005</v>
      </c>
      <c r="L49" s="130">
        <v>0</v>
      </c>
      <c r="M49" s="128">
        <v>0</v>
      </c>
      <c r="N49" s="129">
        <v>0</v>
      </c>
      <c r="O49" s="130">
        <v>0</v>
      </c>
      <c r="P49" s="128">
        <v>0</v>
      </c>
      <c r="Q49" s="129">
        <v>0</v>
      </c>
      <c r="R49" s="130">
        <v>0</v>
      </c>
      <c r="S49" s="128">
        <v>95.705715999999995</v>
      </c>
      <c r="T49" s="129">
        <v>124.14</v>
      </c>
      <c r="U49" s="130">
        <v>28.434284000000005</v>
      </c>
    </row>
    <row r="50" spans="1:21" s="49" customFormat="1" ht="18" customHeight="1" x14ac:dyDescent="0.3">
      <c r="A50" s="47"/>
      <c r="B50" s="25" t="s">
        <v>32</v>
      </c>
      <c r="C50" s="48"/>
      <c r="D50" s="128">
        <v>0</v>
      </c>
      <c r="E50" s="129">
        <v>0</v>
      </c>
      <c r="F50" s="130">
        <v>0</v>
      </c>
      <c r="G50" s="128">
        <v>0</v>
      </c>
      <c r="H50" s="129">
        <v>0</v>
      </c>
      <c r="I50" s="130">
        <v>0</v>
      </c>
      <c r="J50" s="128">
        <v>0</v>
      </c>
      <c r="K50" s="129">
        <v>0</v>
      </c>
      <c r="L50" s="130">
        <v>0</v>
      </c>
      <c r="M50" s="128">
        <v>0</v>
      </c>
      <c r="N50" s="129">
        <v>0</v>
      </c>
      <c r="O50" s="130">
        <v>0</v>
      </c>
      <c r="P50" s="128">
        <v>0</v>
      </c>
      <c r="Q50" s="129">
        <v>0</v>
      </c>
      <c r="R50" s="130">
        <v>0</v>
      </c>
      <c r="S50" s="128">
        <v>0</v>
      </c>
      <c r="T50" s="129">
        <v>0</v>
      </c>
      <c r="U50" s="130">
        <v>0</v>
      </c>
    </row>
    <row r="51" spans="1:21" s="49" customFormat="1" ht="18" customHeight="1" x14ac:dyDescent="0.3">
      <c r="A51" s="47"/>
      <c r="B51" s="25" t="s">
        <v>33</v>
      </c>
      <c r="C51" s="48"/>
      <c r="D51" s="128">
        <v>0</v>
      </c>
      <c r="E51" s="129">
        <v>0</v>
      </c>
      <c r="F51" s="130">
        <v>0</v>
      </c>
      <c r="G51" s="128">
        <v>1.8794409999999999</v>
      </c>
      <c r="H51" s="129">
        <v>1.8794409999999999</v>
      </c>
      <c r="I51" s="130">
        <v>0</v>
      </c>
      <c r="J51" s="128">
        <v>0</v>
      </c>
      <c r="K51" s="129">
        <v>0</v>
      </c>
      <c r="L51" s="130">
        <v>0</v>
      </c>
      <c r="M51" s="128">
        <v>0</v>
      </c>
      <c r="N51" s="129">
        <v>0</v>
      </c>
      <c r="O51" s="130">
        <v>0</v>
      </c>
      <c r="P51" s="128">
        <v>0</v>
      </c>
      <c r="Q51" s="129">
        <v>0</v>
      </c>
      <c r="R51" s="130">
        <v>0</v>
      </c>
      <c r="S51" s="128">
        <v>1.8794409999999999</v>
      </c>
      <c r="T51" s="129">
        <v>1.8794409999999999</v>
      </c>
      <c r="U51" s="130">
        <v>0</v>
      </c>
    </row>
    <row r="52" spans="1:21" s="49" customFormat="1" ht="18" customHeight="1" x14ac:dyDescent="0.3">
      <c r="A52" s="47"/>
      <c r="B52" s="25" t="s">
        <v>34</v>
      </c>
      <c r="C52" s="48"/>
      <c r="D52" s="128">
        <v>0</v>
      </c>
      <c r="E52" s="129">
        <v>0</v>
      </c>
      <c r="F52" s="130">
        <v>0</v>
      </c>
      <c r="G52" s="128">
        <v>1.8355630000000001</v>
      </c>
      <c r="H52" s="129">
        <v>1.8355630000000001</v>
      </c>
      <c r="I52" s="130">
        <v>0</v>
      </c>
      <c r="J52" s="128">
        <v>0</v>
      </c>
      <c r="K52" s="129">
        <v>0</v>
      </c>
      <c r="L52" s="130">
        <v>0</v>
      </c>
      <c r="M52" s="128">
        <v>0</v>
      </c>
      <c r="N52" s="129">
        <v>0</v>
      </c>
      <c r="O52" s="130">
        <v>0</v>
      </c>
      <c r="P52" s="128">
        <v>0</v>
      </c>
      <c r="Q52" s="129">
        <v>0</v>
      </c>
      <c r="R52" s="130">
        <v>0</v>
      </c>
      <c r="S52" s="128">
        <v>1.8355630000000001</v>
      </c>
      <c r="T52" s="129">
        <v>1.8355630000000001</v>
      </c>
      <c r="U52" s="130">
        <v>0</v>
      </c>
    </row>
    <row r="53" spans="1:21" s="49" customFormat="1" ht="18" customHeight="1" x14ac:dyDescent="0.3">
      <c r="A53" s="47"/>
      <c r="B53" s="25" t="s">
        <v>35</v>
      </c>
      <c r="C53" s="48"/>
      <c r="D53" s="128">
        <v>0</v>
      </c>
      <c r="E53" s="129">
        <v>0</v>
      </c>
      <c r="F53" s="130">
        <v>0</v>
      </c>
      <c r="G53" s="128">
        <v>0.190138</v>
      </c>
      <c r="H53" s="129">
        <v>0.190138</v>
      </c>
      <c r="I53" s="130">
        <v>0</v>
      </c>
      <c r="J53" s="128">
        <v>0</v>
      </c>
      <c r="K53" s="129">
        <v>0</v>
      </c>
      <c r="L53" s="130">
        <v>0</v>
      </c>
      <c r="M53" s="128">
        <v>0</v>
      </c>
      <c r="N53" s="129">
        <v>0</v>
      </c>
      <c r="O53" s="130">
        <v>0</v>
      </c>
      <c r="P53" s="128">
        <v>0</v>
      </c>
      <c r="Q53" s="129">
        <v>0</v>
      </c>
      <c r="R53" s="130">
        <v>0</v>
      </c>
      <c r="S53" s="128">
        <v>0.190138</v>
      </c>
      <c r="T53" s="129">
        <v>0.190138</v>
      </c>
      <c r="U53" s="130">
        <v>0</v>
      </c>
    </row>
    <row r="54" spans="1:21" s="49" customFormat="1" ht="18" customHeight="1" x14ac:dyDescent="0.3">
      <c r="A54" s="47"/>
      <c r="B54" s="25" t="s">
        <v>36</v>
      </c>
      <c r="C54" s="48"/>
      <c r="D54" s="128">
        <v>0</v>
      </c>
      <c r="E54" s="129">
        <v>0</v>
      </c>
      <c r="F54" s="130">
        <v>0</v>
      </c>
      <c r="G54" s="128">
        <v>0</v>
      </c>
      <c r="H54" s="129">
        <v>0</v>
      </c>
      <c r="I54" s="130">
        <v>0</v>
      </c>
      <c r="J54" s="128">
        <v>0</v>
      </c>
      <c r="K54" s="129">
        <v>0</v>
      </c>
      <c r="L54" s="130">
        <v>0</v>
      </c>
      <c r="M54" s="128">
        <v>0</v>
      </c>
      <c r="N54" s="129">
        <v>0</v>
      </c>
      <c r="O54" s="130">
        <v>0</v>
      </c>
      <c r="P54" s="128">
        <v>0</v>
      </c>
      <c r="Q54" s="129">
        <v>0</v>
      </c>
      <c r="R54" s="130">
        <v>0</v>
      </c>
      <c r="S54" s="128">
        <v>0</v>
      </c>
      <c r="T54" s="129">
        <v>0</v>
      </c>
      <c r="U54" s="130">
        <v>0</v>
      </c>
    </row>
    <row r="55" spans="1:21" s="49" customFormat="1" ht="18" customHeight="1" x14ac:dyDescent="0.3">
      <c r="A55" s="47"/>
      <c r="B55" s="25" t="s">
        <v>37</v>
      </c>
      <c r="C55" s="48"/>
      <c r="D55" s="128">
        <v>0</v>
      </c>
      <c r="E55" s="129">
        <v>0</v>
      </c>
      <c r="F55" s="130">
        <v>0</v>
      </c>
      <c r="G55" s="128">
        <v>3.6545000000000001E-2</v>
      </c>
      <c r="H55" s="129">
        <v>3.6545000000000001E-2</v>
      </c>
      <c r="I55" s="130">
        <v>0</v>
      </c>
      <c r="J55" s="128">
        <v>0</v>
      </c>
      <c r="K55" s="129">
        <v>0</v>
      </c>
      <c r="L55" s="130">
        <v>0</v>
      </c>
      <c r="M55" s="128">
        <v>0</v>
      </c>
      <c r="N55" s="129">
        <v>0</v>
      </c>
      <c r="O55" s="130">
        <v>0</v>
      </c>
      <c r="P55" s="128">
        <v>0</v>
      </c>
      <c r="Q55" s="129">
        <v>0</v>
      </c>
      <c r="R55" s="130">
        <v>0</v>
      </c>
      <c r="S55" s="128">
        <v>3.6545000000000001E-2</v>
      </c>
      <c r="T55" s="129">
        <v>3.6545000000000001E-2</v>
      </c>
      <c r="U55" s="130">
        <v>0</v>
      </c>
    </row>
    <row r="56" spans="1:21" s="49" customFormat="1" ht="18" customHeight="1" x14ac:dyDescent="0.3">
      <c r="A56" s="47"/>
      <c r="B56" s="25" t="s">
        <v>38</v>
      </c>
      <c r="C56" s="48"/>
      <c r="D56" s="128">
        <v>0</v>
      </c>
      <c r="E56" s="129">
        <v>0</v>
      </c>
      <c r="F56" s="130">
        <v>0</v>
      </c>
      <c r="G56" s="128">
        <v>0</v>
      </c>
      <c r="H56" s="129">
        <v>0</v>
      </c>
      <c r="I56" s="130">
        <v>0</v>
      </c>
      <c r="J56" s="128">
        <v>0</v>
      </c>
      <c r="K56" s="129">
        <v>0</v>
      </c>
      <c r="L56" s="130">
        <v>0</v>
      </c>
      <c r="M56" s="128">
        <v>0</v>
      </c>
      <c r="N56" s="129">
        <v>0</v>
      </c>
      <c r="O56" s="130">
        <v>0</v>
      </c>
      <c r="P56" s="128">
        <v>0</v>
      </c>
      <c r="Q56" s="129">
        <v>0</v>
      </c>
      <c r="R56" s="130">
        <v>0</v>
      </c>
      <c r="S56" s="128">
        <v>0</v>
      </c>
      <c r="T56" s="129">
        <v>0</v>
      </c>
      <c r="U56" s="130">
        <v>0</v>
      </c>
    </row>
    <row r="57" spans="1:21" s="49" customFormat="1" ht="18" customHeight="1" x14ac:dyDescent="0.3">
      <c r="A57" s="47"/>
      <c r="B57" s="35" t="s">
        <v>39</v>
      </c>
      <c r="C57" s="48"/>
      <c r="D57" s="128">
        <v>0</v>
      </c>
      <c r="E57" s="129">
        <v>0</v>
      </c>
      <c r="F57" s="130">
        <v>0</v>
      </c>
      <c r="G57" s="128">
        <v>31.060686065440983</v>
      </c>
      <c r="H57" s="129">
        <v>0</v>
      </c>
      <c r="I57" s="130">
        <v>-31.060686065440983</v>
      </c>
      <c r="J57" s="128">
        <v>0</v>
      </c>
      <c r="K57" s="129">
        <v>0</v>
      </c>
      <c r="L57" s="130">
        <v>0</v>
      </c>
      <c r="M57" s="128">
        <v>0</v>
      </c>
      <c r="N57" s="129">
        <v>0</v>
      </c>
      <c r="O57" s="130">
        <v>0</v>
      </c>
      <c r="P57" s="128">
        <v>0</v>
      </c>
      <c r="Q57" s="129">
        <v>0</v>
      </c>
      <c r="R57" s="130">
        <v>0</v>
      </c>
      <c r="S57" s="128">
        <v>31.060686065440983</v>
      </c>
      <c r="T57" s="129">
        <v>0</v>
      </c>
      <c r="U57" s="130">
        <v>-31.060686065440983</v>
      </c>
    </row>
    <row r="58" spans="1:21" s="49" customFormat="1" ht="18" customHeight="1" x14ac:dyDescent="0.3">
      <c r="A58" s="47"/>
      <c r="B58" s="54"/>
      <c r="C58" s="48"/>
      <c r="D58" s="141">
        <f>SUM(D44,D49:D57)</f>
        <v>126.42841765999999</v>
      </c>
      <c r="E58" s="142">
        <f>SUM(E44,E49:E57)</f>
        <v>154.85270166000001</v>
      </c>
      <c r="F58" s="143">
        <f t="shared" ref="F58:F70" si="23">E58-D58</f>
        <v>28.424284000000014</v>
      </c>
      <c r="G58" s="141">
        <f>SUM(G44,G49:G57)</f>
        <v>41.310773065440983</v>
      </c>
      <c r="H58" s="142">
        <f>SUM(H44,H49:H57)</f>
        <v>10.260087</v>
      </c>
      <c r="I58" s="143">
        <f t="shared" ref="I58" si="24">H58-G58</f>
        <v>-31.050686065440985</v>
      </c>
      <c r="J58" s="141">
        <f>SUM(J44,J49:J57)</f>
        <v>0.55369834000000007</v>
      </c>
      <c r="K58" s="142">
        <f>SUM(K44,K49:K57)</f>
        <v>0.55369834000000007</v>
      </c>
      <c r="L58" s="143">
        <f>K58-J58</f>
        <v>0</v>
      </c>
      <c r="M58" s="141">
        <f>SUM(M44,M49:M57)</f>
        <v>0</v>
      </c>
      <c r="N58" s="142">
        <f>SUM(N44,N49:N57)</f>
        <v>0</v>
      </c>
      <c r="O58" s="143">
        <f t="shared" ref="O58" si="25">N58-M58</f>
        <v>0</v>
      </c>
      <c r="P58" s="141">
        <f>SUM(P44,P49:P57)</f>
        <v>0</v>
      </c>
      <c r="Q58" s="142">
        <f>SUM(Q44,Q49:Q57)</f>
        <v>0</v>
      </c>
      <c r="R58" s="143">
        <f t="shared" ref="R58" si="26">Q58-P58</f>
        <v>0</v>
      </c>
      <c r="S58" s="141">
        <f>SUM(S44,S49:S57)</f>
        <v>168.29288906544099</v>
      </c>
      <c r="T58" s="142">
        <f>SUM(T44,T49:T57)</f>
        <v>165.66648699999999</v>
      </c>
      <c r="U58" s="143">
        <f t="shared" ref="U58" si="27">T58-S58</f>
        <v>-2.626402065440999</v>
      </c>
    </row>
    <row r="59" spans="1:21" s="49" customFormat="1" ht="15" customHeight="1" x14ac:dyDescent="0.3">
      <c r="A59" s="47"/>
      <c r="B59" s="54"/>
      <c r="C59" s="48"/>
      <c r="D59" s="144"/>
      <c r="E59" s="145"/>
      <c r="F59" s="146"/>
      <c r="G59" s="144"/>
      <c r="H59" s="145"/>
      <c r="I59" s="146"/>
      <c r="J59" s="144"/>
      <c r="K59" s="145"/>
      <c r="L59" s="146"/>
      <c r="M59" s="144"/>
      <c r="N59" s="145"/>
      <c r="O59" s="146"/>
      <c r="P59" s="144"/>
      <c r="Q59" s="145"/>
      <c r="R59" s="146"/>
      <c r="S59" s="144"/>
      <c r="T59" s="145"/>
      <c r="U59" s="146"/>
    </row>
    <row r="60" spans="1:21" s="49" customFormat="1" ht="18" customHeight="1" x14ac:dyDescent="0.3">
      <c r="A60" s="47"/>
      <c r="B60" s="23" t="s">
        <v>56</v>
      </c>
      <c r="C60" s="48"/>
      <c r="D60" s="141">
        <v>0</v>
      </c>
      <c r="E60" s="142">
        <v>0</v>
      </c>
      <c r="F60" s="143">
        <v>0</v>
      </c>
      <c r="G60" s="141">
        <v>0</v>
      </c>
      <c r="H60" s="142">
        <v>0</v>
      </c>
      <c r="I60" s="143">
        <v>0</v>
      </c>
      <c r="J60" s="141">
        <v>0</v>
      </c>
      <c r="K60" s="142">
        <v>0</v>
      </c>
      <c r="L60" s="143">
        <v>0</v>
      </c>
      <c r="M60" s="141">
        <v>0</v>
      </c>
      <c r="N60" s="142">
        <v>0</v>
      </c>
      <c r="O60" s="143">
        <v>0</v>
      </c>
      <c r="P60" s="141">
        <v>0</v>
      </c>
      <c r="Q60" s="142">
        <v>0</v>
      </c>
      <c r="R60" s="143">
        <v>0</v>
      </c>
      <c r="S60" s="141">
        <v>0</v>
      </c>
      <c r="T60" s="142">
        <v>0</v>
      </c>
      <c r="U60" s="143">
        <v>0</v>
      </c>
    </row>
    <row r="61" spans="1:21" s="49" customFormat="1" ht="15" customHeight="1" x14ac:dyDescent="0.3">
      <c r="A61" s="47"/>
      <c r="B61" s="54"/>
      <c r="C61" s="48"/>
      <c r="D61" s="144"/>
      <c r="E61" s="145"/>
      <c r="F61" s="146"/>
      <c r="G61" s="144"/>
      <c r="H61" s="145"/>
      <c r="I61" s="146"/>
      <c r="J61" s="144"/>
      <c r="K61" s="145"/>
      <c r="L61" s="146"/>
      <c r="M61" s="144"/>
      <c r="N61" s="145"/>
      <c r="O61" s="146"/>
      <c r="P61" s="144"/>
      <c r="Q61" s="145"/>
      <c r="R61" s="146"/>
      <c r="S61" s="144"/>
      <c r="T61" s="145"/>
      <c r="U61" s="146"/>
    </row>
    <row r="62" spans="1:21" s="49" customFormat="1" ht="18" customHeight="1" x14ac:dyDescent="0.3">
      <c r="A62" s="47"/>
      <c r="B62" s="72" t="s">
        <v>40</v>
      </c>
      <c r="C62" s="48"/>
      <c r="D62" s="150">
        <f>SUM(D60,D58,D41,D26,D20)</f>
        <v>544.60209697087839</v>
      </c>
      <c r="E62" s="151">
        <f>SUM(E60,E58,E41,E26,E20)</f>
        <v>599.39480361000005</v>
      </c>
      <c r="F62" s="152">
        <f t="shared" ref="F62" si="28">E62-D62</f>
        <v>54.792706639121661</v>
      </c>
      <c r="G62" s="150">
        <f>SUM(G60,G58,G41,G26,G20)</f>
        <v>233.78591748997729</v>
      </c>
      <c r="H62" s="151">
        <f>SUM(H60,H58,H41,H26,H20)</f>
        <v>212.083935</v>
      </c>
      <c r="I62" s="152">
        <f t="shared" ref="I62" si="29">H62-G62</f>
        <v>-21.701982489977297</v>
      </c>
      <c r="J62" s="150">
        <f>SUM(J60,J58,J41,J26,J20)</f>
        <v>1.6818451599023301</v>
      </c>
      <c r="K62" s="151">
        <f>SUM(K60,K58,K41,K26,K20)</f>
        <v>1.6763021600000001</v>
      </c>
      <c r="L62" s="152">
        <f t="shared" ref="L62" si="30">K62-J62</f>
        <v>-5.5429999023299814E-3</v>
      </c>
      <c r="M62" s="150">
        <f>SUM(M60,M58,M41,M26,M20)</f>
        <v>0</v>
      </c>
      <c r="N62" s="151">
        <f>SUM(N60,N58,N41,N26,N20)</f>
        <v>0</v>
      </c>
      <c r="O62" s="152">
        <f t="shared" ref="O62" si="31">N62-M62</f>
        <v>0</v>
      </c>
      <c r="P62" s="150">
        <f>SUM(P60,P58,P41,P26,P20)</f>
        <v>21.530185859619554</v>
      </c>
      <c r="Q62" s="151">
        <f>SUM(Q60,Q58,Q41,Q26,Q20)</f>
        <v>37.441541549999997</v>
      </c>
      <c r="R62" s="152">
        <f t="shared" ref="R62" si="32">Q62-P62</f>
        <v>15.911355690380443</v>
      </c>
      <c r="S62" s="150">
        <f>SUM(S60,S58,S41,S26,S20)</f>
        <v>801.60004548037762</v>
      </c>
      <c r="T62" s="151">
        <f>SUM(T60,T58,T41,T26,T20)</f>
        <v>850.59658231999992</v>
      </c>
      <c r="U62" s="152">
        <f t="shared" ref="U62" si="33">T62-S62</f>
        <v>48.996536839622308</v>
      </c>
    </row>
    <row r="63" spans="1:21" s="49" customFormat="1" ht="15" customHeight="1" x14ac:dyDescent="0.3">
      <c r="A63" s="47"/>
      <c r="B63" s="54"/>
      <c r="C63" s="48"/>
      <c r="D63" s="47"/>
      <c r="E63" s="50"/>
      <c r="F63" s="51"/>
      <c r="G63" s="47"/>
      <c r="H63" s="50"/>
      <c r="I63" s="51"/>
      <c r="J63" s="47"/>
      <c r="K63" s="50"/>
      <c r="L63" s="51"/>
      <c r="M63" s="47"/>
      <c r="N63" s="50"/>
      <c r="O63" s="51"/>
      <c r="P63" s="47"/>
      <c r="Q63" s="50"/>
      <c r="R63" s="51"/>
      <c r="S63" s="47"/>
      <c r="T63" s="50"/>
      <c r="U63" s="51"/>
    </row>
    <row r="64" spans="1:21" s="49" customFormat="1" ht="18" customHeight="1" x14ac:dyDescent="0.3">
      <c r="A64" s="47"/>
      <c r="B64" s="23" t="s">
        <v>41</v>
      </c>
      <c r="C64" s="48"/>
      <c r="D64" s="47"/>
      <c r="E64" s="50"/>
      <c r="F64" s="51"/>
      <c r="G64" s="47"/>
      <c r="H64" s="50"/>
      <c r="I64" s="51"/>
      <c r="J64" s="47"/>
      <c r="K64" s="50"/>
      <c r="L64" s="51"/>
      <c r="M64" s="47"/>
      <c r="N64" s="50"/>
      <c r="O64" s="51"/>
      <c r="P64" s="47"/>
      <c r="Q64" s="50"/>
      <c r="R64" s="51"/>
      <c r="S64" s="47"/>
      <c r="T64" s="50"/>
      <c r="U64" s="51"/>
    </row>
    <row r="65" spans="1:23" s="49" customFormat="1" ht="18" customHeight="1" x14ac:dyDescent="0.3">
      <c r="A65" s="47"/>
      <c r="B65" s="73" t="s">
        <v>42</v>
      </c>
      <c r="C65" s="48"/>
      <c r="D65" s="131">
        <v>0</v>
      </c>
      <c r="E65" s="132">
        <v>0</v>
      </c>
      <c r="F65" s="130">
        <v>0</v>
      </c>
      <c r="G65" s="131">
        <v>0</v>
      </c>
      <c r="H65" s="132">
        <v>0</v>
      </c>
      <c r="I65" s="130">
        <v>0</v>
      </c>
      <c r="J65" s="131">
        <v>0</v>
      </c>
      <c r="K65" s="132">
        <v>0</v>
      </c>
      <c r="L65" s="130">
        <v>0</v>
      </c>
      <c r="M65" s="131">
        <v>45.199850581071409</v>
      </c>
      <c r="N65" s="132">
        <v>43</v>
      </c>
      <c r="O65" s="130">
        <v>-2.1998505810714093</v>
      </c>
      <c r="P65" s="131">
        <v>0</v>
      </c>
      <c r="Q65" s="132">
        <v>0</v>
      </c>
      <c r="R65" s="130">
        <v>0</v>
      </c>
      <c r="S65" s="131">
        <v>45.199850581071409</v>
      </c>
      <c r="T65" s="132">
        <v>43</v>
      </c>
      <c r="U65" s="130">
        <v>-2.1998505810714093</v>
      </c>
    </row>
    <row r="66" spans="1:23" s="49" customFormat="1" ht="18" customHeight="1" x14ac:dyDescent="0.3">
      <c r="A66" s="47"/>
      <c r="B66" s="73" t="s">
        <v>43</v>
      </c>
      <c r="C66" s="48"/>
      <c r="D66" s="131">
        <v>0</v>
      </c>
      <c r="E66" s="132">
        <v>0</v>
      </c>
      <c r="F66" s="130">
        <v>0</v>
      </c>
      <c r="G66" s="131">
        <v>0</v>
      </c>
      <c r="H66" s="132">
        <v>0</v>
      </c>
      <c r="I66" s="130">
        <v>0</v>
      </c>
      <c r="J66" s="131">
        <v>0</v>
      </c>
      <c r="K66" s="132">
        <v>0</v>
      </c>
      <c r="L66" s="130">
        <v>0</v>
      </c>
      <c r="M66" s="131">
        <v>0</v>
      </c>
      <c r="N66" s="132">
        <v>0</v>
      </c>
      <c r="O66" s="130">
        <v>0</v>
      </c>
      <c r="P66" s="131">
        <v>0</v>
      </c>
      <c r="Q66" s="132">
        <v>0</v>
      </c>
      <c r="R66" s="130">
        <v>0</v>
      </c>
      <c r="S66" s="131">
        <v>0</v>
      </c>
      <c r="T66" s="132">
        <v>0</v>
      </c>
      <c r="U66" s="130">
        <v>0</v>
      </c>
    </row>
    <row r="67" spans="1:23" s="49" customFormat="1" ht="18" customHeight="1" x14ac:dyDescent="0.3">
      <c r="A67" s="47"/>
      <c r="B67" s="73" t="s">
        <v>44</v>
      </c>
      <c r="C67" s="48"/>
      <c r="D67" s="131">
        <v>0</v>
      </c>
      <c r="E67" s="132">
        <v>0</v>
      </c>
      <c r="F67" s="130">
        <v>0</v>
      </c>
      <c r="G67" s="131">
        <v>30.48066856175846</v>
      </c>
      <c r="H67" s="132">
        <v>59.640999999999998</v>
      </c>
      <c r="I67" s="130">
        <v>29.160331438241538</v>
      </c>
      <c r="J67" s="131">
        <v>0</v>
      </c>
      <c r="K67" s="132">
        <v>0</v>
      </c>
      <c r="L67" s="130">
        <v>0</v>
      </c>
      <c r="M67" s="131">
        <v>0</v>
      </c>
      <c r="N67" s="132">
        <v>0</v>
      </c>
      <c r="O67" s="130">
        <v>0</v>
      </c>
      <c r="P67" s="131">
        <v>0</v>
      </c>
      <c r="Q67" s="132">
        <v>0</v>
      </c>
      <c r="R67" s="130">
        <v>0</v>
      </c>
      <c r="S67" s="131">
        <v>30.48066856175846</v>
      </c>
      <c r="T67" s="132">
        <v>59.640999999999998</v>
      </c>
      <c r="U67" s="130">
        <v>29.160331438241538</v>
      </c>
    </row>
    <row r="68" spans="1:23" s="49" customFormat="1" ht="18" customHeight="1" x14ac:dyDescent="0.3">
      <c r="A68" s="47"/>
      <c r="B68" s="54"/>
      <c r="C68" s="48"/>
      <c r="D68" s="141">
        <f>SUM(D65:D67)</f>
        <v>0</v>
      </c>
      <c r="E68" s="142">
        <f>SUM(E65:E67)</f>
        <v>0</v>
      </c>
      <c r="F68" s="143">
        <f t="shared" si="23"/>
        <v>0</v>
      </c>
      <c r="G68" s="141">
        <f>SUM(G65:G67)</f>
        <v>30.48066856175846</v>
      </c>
      <c r="H68" s="142">
        <f>SUM(H65:H67)</f>
        <v>59.640999999999998</v>
      </c>
      <c r="I68" s="143">
        <f t="shared" ref="I68" si="34">H68-G68</f>
        <v>29.160331438241538</v>
      </c>
      <c r="J68" s="141">
        <f>SUM(J65:J67)</f>
        <v>0</v>
      </c>
      <c r="K68" s="142">
        <f>SUM(K65:K67)</f>
        <v>0</v>
      </c>
      <c r="L68" s="143">
        <f t="shared" ref="L68" si="35">K68-J68</f>
        <v>0</v>
      </c>
      <c r="M68" s="141">
        <f>SUM(M65:M67)</f>
        <v>45.199850581071409</v>
      </c>
      <c r="N68" s="142">
        <f>SUM(N65:N67)</f>
        <v>43</v>
      </c>
      <c r="O68" s="143">
        <f t="shared" ref="O68" si="36">N68-M68</f>
        <v>-2.1998505810714093</v>
      </c>
      <c r="P68" s="141">
        <f>SUM(P65:P67)</f>
        <v>0</v>
      </c>
      <c r="Q68" s="142">
        <f>SUM(Q65:Q67)</f>
        <v>0</v>
      </c>
      <c r="R68" s="143">
        <f t="shared" ref="R68" si="37">Q68-P68</f>
        <v>0</v>
      </c>
      <c r="S68" s="141">
        <f>SUM(S65:S67)</f>
        <v>75.680519142829866</v>
      </c>
      <c r="T68" s="142">
        <f>SUM(T65:T67)</f>
        <v>102.64099999999999</v>
      </c>
      <c r="U68" s="143">
        <f t="shared" ref="U68" si="38">T68-S68</f>
        <v>26.960480857170126</v>
      </c>
      <c r="V68" s="49">
        <f>SUM(D68:U68)</f>
        <v>410.56399999999991</v>
      </c>
    </row>
    <row r="69" spans="1:23" s="49" customFormat="1" ht="15" customHeight="1" x14ac:dyDescent="0.3">
      <c r="A69" s="47"/>
      <c r="B69" s="54"/>
      <c r="C69" s="48"/>
      <c r="D69" s="144"/>
      <c r="E69" s="145"/>
      <c r="F69" s="146"/>
      <c r="G69" s="144"/>
      <c r="H69" s="145"/>
      <c r="I69" s="146"/>
      <c r="J69" s="144"/>
      <c r="K69" s="145"/>
      <c r="L69" s="146"/>
      <c r="M69" s="144"/>
      <c r="N69" s="145"/>
      <c r="O69" s="146"/>
      <c r="P69" s="144"/>
      <c r="Q69" s="145"/>
      <c r="R69" s="146"/>
      <c r="S69" s="144"/>
      <c r="T69" s="145"/>
      <c r="U69" s="146"/>
    </row>
    <row r="70" spans="1:23" s="49" customFormat="1" ht="18" customHeight="1" x14ac:dyDescent="0.3">
      <c r="A70" s="47"/>
      <c r="B70" s="72" t="s">
        <v>45</v>
      </c>
      <c r="C70" s="48"/>
      <c r="D70" s="150">
        <f>SUM(D68,D62)</f>
        <v>544.60209697087839</v>
      </c>
      <c r="E70" s="151">
        <f>SUM(E68,E62)</f>
        <v>599.39480361000005</v>
      </c>
      <c r="F70" s="152">
        <f t="shared" si="23"/>
        <v>54.792706639121661</v>
      </c>
      <c r="G70" s="150">
        <f>SUM(G68,G62)</f>
        <v>264.26658605173577</v>
      </c>
      <c r="H70" s="151">
        <f>SUM(H68,H62)</f>
        <v>271.72493500000002</v>
      </c>
      <c r="I70" s="152">
        <f t="shared" ref="I70" si="39">H70-G70</f>
        <v>7.4583489482642449</v>
      </c>
      <c r="J70" s="150">
        <f>SUM(J68,J62)</f>
        <v>1.6818451599023301</v>
      </c>
      <c r="K70" s="151">
        <f>SUM(K68,K62)</f>
        <v>1.6763021600000001</v>
      </c>
      <c r="L70" s="152">
        <f>K70-J70</f>
        <v>-5.5429999023299814E-3</v>
      </c>
      <c r="M70" s="150">
        <f>SUM(M68,M62)</f>
        <v>45.199850581071409</v>
      </c>
      <c r="N70" s="151">
        <f>SUM(N68,N62)</f>
        <v>43</v>
      </c>
      <c r="O70" s="152">
        <f t="shared" ref="O70" si="40">N70-M70</f>
        <v>-2.1998505810714093</v>
      </c>
      <c r="P70" s="150">
        <f>SUM(P68,P62)</f>
        <v>21.530185859619554</v>
      </c>
      <c r="Q70" s="151">
        <f>SUM(Q68,Q62)</f>
        <v>37.441541549999997</v>
      </c>
      <c r="R70" s="152">
        <f t="shared" ref="R70" si="41">Q70-P70</f>
        <v>15.911355690380443</v>
      </c>
      <c r="S70" s="150">
        <f>SUM(S68,S62)</f>
        <v>877.28056462320751</v>
      </c>
      <c r="T70" s="151">
        <f>SUM(T68,T62)</f>
        <v>953.23758231999989</v>
      </c>
      <c r="U70" s="152">
        <f t="shared" ref="U70" si="42">T70-S70</f>
        <v>75.957017696792377</v>
      </c>
    </row>
    <row r="71" spans="1:23" s="49" customFormat="1" ht="15" customHeight="1" x14ac:dyDescent="0.3">
      <c r="A71" s="47"/>
      <c r="B71" s="54"/>
      <c r="C71" s="48"/>
      <c r="D71" s="47"/>
      <c r="E71" s="50"/>
      <c r="F71" s="51"/>
      <c r="G71" s="47"/>
      <c r="H71" s="50"/>
      <c r="I71" s="51"/>
      <c r="J71" s="47"/>
      <c r="K71" s="50"/>
      <c r="L71" s="51"/>
      <c r="M71" s="47"/>
      <c r="N71" s="50"/>
      <c r="O71" s="51"/>
      <c r="P71" s="47"/>
      <c r="Q71" s="50"/>
      <c r="R71" s="51"/>
      <c r="S71" s="47"/>
      <c r="T71" s="50"/>
      <c r="U71" s="51"/>
    </row>
    <row r="72" spans="1:23" s="49" customFormat="1" ht="18" customHeight="1" x14ac:dyDescent="0.3">
      <c r="A72" s="47"/>
      <c r="B72" s="23" t="s">
        <v>46</v>
      </c>
      <c r="C72" s="48"/>
      <c r="D72" s="47"/>
      <c r="E72" s="50"/>
      <c r="F72" s="51"/>
      <c r="G72" s="47"/>
      <c r="H72" s="50"/>
      <c r="I72" s="51"/>
      <c r="J72" s="47"/>
      <c r="K72" s="50"/>
      <c r="L72" s="51"/>
      <c r="M72" s="47"/>
      <c r="N72" s="50"/>
      <c r="O72" s="51"/>
      <c r="P72" s="47"/>
      <c r="Q72" s="50"/>
      <c r="R72" s="51"/>
      <c r="S72" s="47"/>
      <c r="T72" s="50"/>
      <c r="U72" s="51"/>
    </row>
    <row r="73" spans="1:23" s="49" customFormat="1" ht="18" customHeight="1" x14ac:dyDescent="0.3">
      <c r="A73" s="47"/>
      <c r="B73" s="73" t="s">
        <v>69</v>
      </c>
      <c r="C73" s="48"/>
      <c r="D73" s="131">
        <v>3.9809999999999999</v>
      </c>
      <c r="E73" s="132">
        <v>4.1779999999999999</v>
      </c>
      <c r="F73" s="130">
        <v>0.19700000000000006</v>
      </c>
      <c r="G73" s="131">
        <v>12.340999999999999</v>
      </c>
      <c r="H73" s="132">
        <v>12.538</v>
      </c>
      <c r="I73" s="130">
        <v>0.19700000000000095</v>
      </c>
      <c r="J73" s="131">
        <v>0</v>
      </c>
      <c r="K73" s="132">
        <v>0</v>
      </c>
      <c r="L73" s="130">
        <v>0</v>
      </c>
      <c r="M73" s="131">
        <v>0</v>
      </c>
      <c r="N73" s="132">
        <v>0</v>
      </c>
      <c r="O73" s="130">
        <v>0</v>
      </c>
      <c r="P73" s="131">
        <v>0</v>
      </c>
      <c r="Q73" s="132">
        <v>0</v>
      </c>
      <c r="R73" s="130">
        <v>0</v>
      </c>
      <c r="S73" s="131">
        <v>16.321999999999999</v>
      </c>
      <c r="T73" s="132">
        <v>16.716000000000001</v>
      </c>
      <c r="U73" s="130">
        <v>0.3940000000000019</v>
      </c>
    </row>
    <row r="74" spans="1:23" s="49" customFormat="1" ht="18" customHeight="1" x14ac:dyDescent="0.3">
      <c r="A74" s="47"/>
      <c r="B74" s="48"/>
      <c r="C74" s="48"/>
      <c r="D74" s="141">
        <f>SUM(D73)</f>
        <v>3.9809999999999999</v>
      </c>
      <c r="E74" s="142">
        <f>SUM(E73)</f>
        <v>4.1779999999999999</v>
      </c>
      <c r="F74" s="143">
        <f t="shared" ref="F74:F76" si="43">E74-D74</f>
        <v>0.19700000000000006</v>
      </c>
      <c r="G74" s="141">
        <f>SUM(G73)</f>
        <v>12.340999999999999</v>
      </c>
      <c r="H74" s="142">
        <f>SUM(H73)</f>
        <v>12.538</v>
      </c>
      <c r="I74" s="143">
        <f t="shared" ref="I74" si="44">H74-G74</f>
        <v>0.19700000000000095</v>
      </c>
      <c r="J74" s="141">
        <f>SUM(J73)</f>
        <v>0</v>
      </c>
      <c r="K74" s="142">
        <f>SUM(K73)</f>
        <v>0</v>
      </c>
      <c r="L74" s="143">
        <f t="shared" ref="L74" si="45">K74-J74</f>
        <v>0</v>
      </c>
      <c r="M74" s="141">
        <f>SUM(M73)</f>
        <v>0</v>
      </c>
      <c r="N74" s="142">
        <f>SUM(N73)</f>
        <v>0</v>
      </c>
      <c r="O74" s="143">
        <f t="shared" ref="O74" si="46">N74-M74</f>
        <v>0</v>
      </c>
      <c r="P74" s="141">
        <f>SUM(P73)</f>
        <v>0</v>
      </c>
      <c r="Q74" s="142">
        <f>SUM(Q73)</f>
        <v>0</v>
      </c>
      <c r="R74" s="143">
        <f t="shared" ref="R74" si="47">Q74-P74</f>
        <v>0</v>
      </c>
      <c r="S74" s="141">
        <f>SUM(S73)</f>
        <v>16.321999999999999</v>
      </c>
      <c r="T74" s="142">
        <f>SUM(T73)</f>
        <v>16.716000000000001</v>
      </c>
      <c r="U74" s="143">
        <f t="shared" ref="U74" si="48">T74-S74</f>
        <v>0.3940000000000019</v>
      </c>
    </row>
    <row r="75" spans="1:23" s="49" customFormat="1" ht="15" customHeight="1" x14ac:dyDescent="0.3">
      <c r="A75" s="47"/>
      <c r="B75" s="48"/>
      <c r="C75" s="48"/>
      <c r="D75" s="144"/>
      <c r="E75" s="145"/>
      <c r="F75" s="146"/>
      <c r="G75" s="144"/>
      <c r="H75" s="145"/>
      <c r="I75" s="146"/>
      <c r="J75" s="144"/>
      <c r="K75" s="145"/>
      <c r="L75" s="146"/>
      <c r="M75" s="144"/>
      <c r="N75" s="145"/>
      <c r="O75" s="146"/>
      <c r="P75" s="144"/>
      <c r="Q75" s="145"/>
      <c r="R75" s="146"/>
      <c r="S75" s="144"/>
      <c r="T75" s="145"/>
      <c r="U75" s="146"/>
    </row>
    <row r="76" spans="1:23" s="63" customFormat="1" ht="20.25" customHeight="1" x14ac:dyDescent="0.3">
      <c r="A76" s="61"/>
      <c r="B76" s="74" t="s">
        <v>48</v>
      </c>
      <c r="C76" s="62"/>
      <c r="D76" s="147">
        <f>SUM(D74,D70)</f>
        <v>548.58309697087839</v>
      </c>
      <c r="E76" s="148">
        <f>SUM(E74,E70)</f>
        <v>603.57280361000005</v>
      </c>
      <c r="F76" s="149">
        <f t="shared" si="43"/>
        <v>54.989706639121664</v>
      </c>
      <c r="G76" s="147">
        <f>SUM(G74,G70)</f>
        <v>276.60758605173578</v>
      </c>
      <c r="H76" s="148">
        <f>SUM(H74,H70)</f>
        <v>284.26293500000003</v>
      </c>
      <c r="I76" s="149">
        <f t="shared" ref="I76" si="49">H76-G76</f>
        <v>7.6553489482642476</v>
      </c>
      <c r="J76" s="147">
        <f>SUM(J74,J70)</f>
        <v>1.6818451599023301</v>
      </c>
      <c r="K76" s="148">
        <f>SUM(K74,K70)</f>
        <v>1.6763021600000001</v>
      </c>
      <c r="L76" s="149">
        <f t="shared" ref="L76" si="50">K76-J76</f>
        <v>-5.5429999023299814E-3</v>
      </c>
      <c r="M76" s="147">
        <f>SUM(M74,M70)</f>
        <v>45.199850581071409</v>
      </c>
      <c r="N76" s="148">
        <f>SUM(N74,N70)</f>
        <v>43</v>
      </c>
      <c r="O76" s="149">
        <f t="shared" ref="O76" si="51">N76-M76</f>
        <v>-2.1998505810714093</v>
      </c>
      <c r="P76" s="147">
        <f>SUM(P74,P70)</f>
        <v>21.530185859619554</v>
      </c>
      <c r="Q76" s="148">
        <f>SUM(Q74,Q70)</f>
        <v>37.441541549999997</v>
      </c>
      <c r="R76" s="149">
        <f t="shared" ref="R76" si="52">Q76-P76</f>
        <v>15.911355690380443</v>
      </c>
      <c r="S76" s="147">
        <f>SUM(S74,S70)</f>
        <v>893.60256462320751</v>
      </c>
      <c r="T76" s="148">
        <f>SUM(T74,T70)</f>
        <v>969.9535823199999</v>
      </c>
      <c r="U76" s="149">
        <f t="shared" ref="U76" si="53">T76-S76</f>
        <v>76.351017696792383</v>
      </c>
      <c r="V76" s="49"/>
      <c r="W76" s="49"/>
    </row>
    <row r="77" spans="1:23" s="64" customFormat="1" ht="28.5" x14ac:dyDescent="0.45">
      <c r="A77" s="166" t="s">
        <v>0</v>
      </c>
      <c r="B77" s="166"/>
      <c r="C77" s="166"/>
      <c r="D77" s="166"/>
      <c r="E77" s="166"/>
      <c r="F77" s="166"/>
      <c r="G77" s="166"/>
      <c r="H77" s="166"/>
      <c r="I77" s="166"/>
      <c r="J77" s="166"/>
      <c r="K77" s="166"/>
      <c r="L77" s="166"/>
      <c r="M77" s="166"/>
      <c r="N77" s="166"/>
      <c r="O77" s="166"/>
      <c r="P77" s="166"/>
      <c r="Q77" s="166"/>
      <c r="R77" s="166"/>
      <c r="S77" s="166"/>
      <c r="T77" s="166"/>
      <c r="U77" s="166"/>
      <c r="V77" s="166"/>
    </row>
    <row r="78" spans="1:23" s="6" customFormat="1" ht="25.5" customHeight="1" x14ac:dyDescent="0.4">
      <c r="A78" s="173" t="s">
        <v>81</v>
      </c>
      <c r="B78" s="173"/>
      <c r="C78" s="173"/>
      <c r="D78" s="173"/>
      <c r="E78" s="173"/>
      <c r="F78" s="173"/>
      <c r="G78" s="173"/>
      <c r="H78" s="173"/>
      <c r="I78" s="173"/>
      <c r="J78" s="173"/>
      <c r="K78" s="173"/>
      <c r="L78" s="173"/>
      <c r="M78" s="173"/>
      <c r="N78" s="173"/>
      <c r="O78" s="173"/>
      <c r="P78" s="173"/>
      <c r="Q78" s="173"/>
      <c r="R78" s="173"/>
      <c r="S78" s="173"/>
      <c r="T78" s="173"/>
      <c r="U78" s="173"/>
      <c r="V78" s="75"/>
    </row>
    <row r="79" spans="1:23" s="65" customFormat="1" ht="24.75" x14ac:dyDescent="0.4">
      <c r="A79" s="167" t="s">
        <v>58</v>
      </c>
      <c r="B79" s="167"/>
      <c r="C79" s="167"/>
      <c r="D79" s="167"/>
      <c r="E79" s="167"/>
      <c r="F79" s="167"/>
      <c r="G79" s="167"/>
      <c r="H79" s="167"/>
      <c r="I79" s="167"/>
      <c r="J79" s="167"/>
      <c r="K79" s="167"/>
      <c r="L79" s="167"/>
      <c r="M79" s="167"/>
      <c r="N79" s="167"/>
      <c r="O79" s="167"/>
      <c r="P79" s="167"/>
      <c r="Q79" s="167"/>
      <c r="R79" s="167"/>
      <c r="S79" s="167"/>
      <c r="T79" s="167"/>
      <c r="U79" s="167"/>
      <c r="V79" s="167"/>
    </row>
    <row r="80" spans="1:23" s="66" customFormat="1" ht="23.25" x14ac:dyDescent="0.35">
      <c r="A80" s="168" t="s">
        <v>86</v>
      </c>
      <c r="B80" s="191"/>
      <c r="C80" s="191"/>
      <c r="D80" s="191"/>
      <c r="E80" s="191"/>
      <c r="F80" s="191"/>
      <c r="G80" s="191"/>
      <c r="H80" s="191"/>
      <c r="I80" s="191"/>
      <c r="J80" s="191"/>
      <c r="K80" s="191"/>
      <c r="L80" s="191"/>
      <c r="M80" s="191"/>
      <c r="N80" s="191"/>
      <c r="O80" s="191"/>
      <c r="P80" s="191"/>
      <c r="Q80" s="191"/>
      <c r="R80" s="191"/>
      <c r="S80" s="191"/>
      <c r="T80" s="191"/>
      <c r="U80" s="191"/>
      <c r="V80" s="191"/>
    </row>
    <row r="81" spans="1:31" s="67" customFormat="1" ht="21" x14ac:dyDescent="0.35">
      <c r="A81" s="169" t="s">
        <v>5</v>
      </c>
      <c r="B81" s="201"/>
      <c r="C81" s="201"/>
      <c r="D81" s="201"/>
      <c r="E81" s="201"/>
      <c r="F81" s="201"/>
      <c r="G81" s="201"/>
      <c r="H81" s="201"/>
      <c r="I81" s="201"/>
      <c r="J81" s="201"/>
      <c r="K81" s="201"/>
      <c r="L81" s="201"/>
      <c r="M81" s="201"/>
      <c r="N81" s="201"/>
      <c r="O81" s="201"/>
      <c r="P81" s="201"/>
      <c r="Q81" s="201"/>
      <c r="R81" s="201"/>
      <c r="S81" s="201"/>
      <c r="T81" s="201"/>
      <c r="U81" s="201"/>
      <c r="V81" s="201"/>
    </row>
    <row r="83" spans="1:31" ht="17.25" customHeight="1" x14ac:dyDescent="0.25"/>
    <row r="84" spans="1:31" s="71" customFormat="1" ht="22.5" customHeight="1" x14ac:dyDescent="0.25">
      <c r="A84" s="68"/>
      <c r="B84" s="69"/>
      <c r="C84" s="70"/>
      <c r="D84" s="198" t="s">
        <v>49</v>
      </c>
      <c r="E84" s="199"/>
      <c r="F84" s="199"/>
      <c r="G84" s="198" t="s">
        <v>50</v>
      </c>
      <c r="H84" s="199"/>
      <c r="I84" s="199"/>
      <c r="J84" s="198" t="s">
        <v>51</v>
      </c>
      <c r="K84" s="199"/>
      <c r="L84" s="199"/>
      <c r="M84" s="198" t="s">
        <v>52</v>
      </c>
      <c r="N84" s="199"/>
      <c r="O84" s="200"/>
      <c r="P84" s="198" t="s">
        <v>53</v>
      </c>
      <c r="Q84" s="199"/>
      <c r="R84" s="200"/>
      <c r="S84" s="198" t="s">
        <v>54</v>
      </c>
      <c r="T84" s="199"/>
      <c r="U84" s="200"/>
    </row>
    <row r="85" spans="1:31" s="1" customFormat="1" ht="18" customHeight="1" x14ac:dyDescent="0.3">
      <c r="A85" s="15"/>
      <c r="B85" s="16"/>
      <c r="C85" s="16"/>
      <c r="D85" s="38" t="s">
        <v>83</v>
      </c>
      <c r="E85" s="196" t="s">
        <v>72</v>
      </c>
      <c r="F85" s="194" t="s">
        <v>4</v>
      </c>
      <c r="G85" s="38" t="s">
        <v>83</v>
      </c>
      <c r="H85" s="196" t="s">
        <v>72</v>
      </c>
      <c r="I85" s="194" t="s">
        <v>4</v>
      </c>
      <c r="J85" s="38" t="s">
        <v>83</v>
      </c>
      <c r="K85" s="196" t="s">
        <v>72</v>
      </c>
      <c r="L85" s="194" t="s">
        <v>4</v>
      </c>
      <c r="M85" s="38" t="s">
        <v>83</v>
      </c>
      <c r="N85" s="196" t="s">
        <v>72</v>
      </c>
      <c r="O85" s="194" t="s">
        <v>4</v>
      </c>
      <c r="P85" s="38" t="s">
        <v>83</v>
      </c>
      <c r="Q85" s="196" t="s">
        <v>72</v>
      </c>
      <c r="R85" s="194" t="s">
        <v>4</v>
      </c>
      <c r="S85" s="38" t="s">
        <v>83</v>
      </c>
      <c r="T85" s="196" t="s">
        <v>72</v>
      </c>
      <c r="U85" s="194" t="s">
        <v>4</v>
      </c>
    </row>
    <row r="86" spans="1:31" s="1" customFormat="1" ht="15.75" customHeight="1" x14ac:dyDescent="0.3">
      <c r="A86" s="15"/>
      <c r="B86" s="16"/>
      <c r="C86" s="16"/>
      <c r="D86" s="39" t="s">
        <v>84</v>
      </c>
      <c r="E86" s="197"/>
      <c r="F86" s="195"/>
      <c r="G86" s="40" t="s">
        <v>84</v>
      </c>
      <c r="H86" s="197"/>
      <c r="I86" s="195"/>
      <c r="J86" s="40" t="s">
        <v>84</v>
      </c>
      <c r="K86" s="197"/>
      <c r="L86" s="195"/>
      <c r="M86" s="40" t="s">
        <v>84</v>
      </c>
      <c r="N86" s="197"/>
      <c r="O86" s="195"/>
      <c r="P86" s="40" t="s">
        <v>84</v>
      </c>
      <c r="Q86" s="197"/>
      <c r="R86" s="195"/>
      <c r="S86" s="40" t="s">
        <v>84</v>
      </c>
      <c r="T86" s="197"/>
      <c r="U86" s="195"/>
    </row>
    <row r="87" spans="1:31" s="1" customFormat="1" ht="15" customHeight="1" x14ac:dyDescent="0.3">
      <c r="A87" s="15"/>
      <c r="B87" s="16"/>
      <c r="C87" s="16"/>
      <c r="D87" s="11"/>
      <c r="E87" s="41"/>
      <c r="F87" s="42"/>
      <c r="G87" s="11"/>
      <c r="H87" s="41"/>
      <c r="I87" s="42"/>
      <c r="J87" s="11"/>
      <c r="K87" s="41"/>
      <c r="L87" s="42"/>
      <c r="M87" s="11"/>
      <c r="N87" s="41"/>
      <c r="O87" s="42"/>
      <c r="P87" s="11"/>
      <c r="Q87" s="41"/>
      <c r="R87" s="42"/>
      <c r="S87" s="11"/>
      <c r="T87" s="41"/>
      <c r="U87" s="42"/>
    </row>
    <row r="88" spans="1:31" s="1" customFormat="1" ht="18" customHeight="1" x14ac:dyDescent="0.3">
      <c r="A88" s="15"/>
      <c r="B88" s="23" t="s">
        <v>1</v>
      </c>
      <c r="C88" s="16"/>
      <c r="D88" s="15"/>
      <c r="E88" s="43"/>
      <c r="F88" s="44"/>
      <c r="G88" s="15"/>
      <c r="H88" s="43"/>
      <c r="I88" s="44"/>
      <c r="J88" s="15"/>
      <c r="K88" s="43"/>
      <c r="L88" s="44"/>
      <c r="M88" s="15"/>
      <c r="N88" s="43"/>
      <c r="O88" s="44"/>
      <c r="P88" s="15"/>
      <c r="Q88" s="43"/>
      <c r="R88" s="44"/>
      <c r="S88" s="15"/>
      <c r="T88" s="43"/>
      <c r="U88" s="44"/>
    </row>
    <row r="89" spans="1:31" s="1" customFormat="1" ht="18" customHeight="1" x14ac:dyDescent="0.3">
      <c r="A89" s="15"/>
      <c r="B89" s="35" t="s">
        <v>2</v>
      </c>
      <c r="C89" s="16"/>
      <c r="D89" s="128">
        <v>314.38094566029639</v>
      </c>
      <c r="E89" s="129">
        <v>313.95003617999998</v>
      </c>
      <c r="F89" s="130">
        <v>-0.43090948029640685</v>
      </c>
      <c r="G89" s="128">
        <v>146.35066751980125</v>
      </c>
      <c r="H89" s="129">
        <v>146.74343999999999</v>
      </c>
      <c r="I89" s="130">
        <v>0.39277248019874378</v>
      </c>
      <c r="J89" s="128">
        <v>1.1281468199023301</v>
      </c>
      <c r="K89" s="129">
        <v>1.1226038200000001</v>
      </c>
      <c r="L89" s="130">
        <v>-5.5429999023299814E-3</v>
      </c>
      <c r="M89" s="128">
        <v>0</v>
      </c>
      <c r="N89" s="129">
        <v>0</v>
      </c>
      <c r="O89" s="130">
        <v>0</v>
      </c>
      <c r="P89" s="128">
        <v>0</v>
      </c>
      <c r="Q89" s="129">
        <v>0</v>
      </c>
      <c r="R89" s="130">
        <v>0</v>
      </c>
      <c r="S89" s="128">
        <v>461.85975999999994</v>
      </c>
      <c r="T89" s="129">
        <v>461.81607999999994</v>
      </c>
      <c r="U89" s="130">
        <v>-4.3679999999994834E-2</v>
      </c>
    </row>
    <row r="90" spans="1:31" s="1" customFormat="1" ht="18" customHeight="1" x14ac:dyDescent="0.3">
      <c r="A90" s="15"/>
      <c r="B90" s="35" t="s">
        <v>3</v>
      </c>
      <c r="C90" s="16"/>
      <c r="D90" s="128">
        <v>257.24427181737815</v>
      </c>
      <c r="E90" s="129">
        <v>271.41409499999997</v>
      </c>
      <c r="F90" s="130">
        <v>14.169823182621826</v>
      </c>
      <c r="G90" s="128">
        <v>45.396047967772617</v>
      </c>
      <c r="H90" s="129">
        <v>47.896605000000001</v>
      </c>
      <c r="I90" s="130">
        <v>2.500557032227384</v>
      </c>
      <c r="J90" s="128">
        <v>0</v>
      </c>
      <c r="K90" s="129">
        <v>0</v>
      </c>
      <c r="L90" s="130">
        <v>0</v>
      </c>
      <c r="M90" s="128">
        <v>0</v>
      </c>
      <c r="N90" s="129">
        <v>0</v>
      </c>
      <c r="O90" s="130">
        <v>0</v>
      </c>
      <c r="P90" s="128">
        <v>0</v>
      </c>
      <c r="Q90" s="129">
        <v>0</v>
      </c>
      <c r="R90" s="130">
        <v>0</v>
      </c>
      <c r="S90" s="128">
        <v>302.64031978515078</v>
      </c>
      <c r="T90" s="129">
        <v>319.3107</v>
      </c>
      <c r="U90" s="130">
        <v>16.670380214849217</v>
      </c>
      <c r="V90" s="46"/>
      <c r="W90" s="46"/>
      <c r="X90" s="46"/>
      <c r="Y90" s="46"/>
      <c r="Z90" s="46"/>
      <c r="AA90" s="46"/>
      <c r="AB90" s="46"/>
      <c r="AC90" s="46"/>
      <c r="AD90" s="46"/>
      <c r="AE90" s="46"/>
    </row>
    <row r="91" spans="1:31" s="1" customFormat="1" ht="18" customHeight="1" x14ac:dyDescent="0.3">
      <c r="A91" s="15"/>
      <c r="B91" s="35" t="s">
        <v>63</v>
      </c>
      <c r="C91" s="16"/>
      <c r="D91" s="128">
        <v>0</v>
      </c>
      <c r="E91" s="129">
        <v>0</v>
      </c>
      <c r="F91" s="130">
        <v>0</v>
      </c>
      <c r="G91" s="128">
        <v>0</v>
      </c>
      <c r="H91" s="129">
        <v>0</v>
      </c>
      <c r="I91" s="130">
        <v>0</v>
      </c>
      <c r="J91" s="128">
        <v>0</v>
      </c>
      <c r="K91" s="129">
        <v>0</v>
      </c>
      <c r="L91" s="130">
        <v>0</v>
      </c>
      <c r="M91" s="128">
        <v>0</v>
      </c>
      <c r="N91" s="129">
        <v>0</v>
      </c>
      <c r="O91" s="130">
        <v>0</v>
      </c>
      <c r="P91" s="128">
        <v>171.24988869798798</v>
      </c>
      <c r="Q91" s="129">
        <v>181.1004825</v>
      </c>
      <c r="R91" s="130">
        <v>9.8505938020120141</v>
      </c>
      <c r="S91" s="128">
        <v>171.24988869798798</v>
      </c>
      <c r="T91" s="129">
        <v>181.1004825</v>
      </c>
      <c r="U91" s="130">
        <v>9.8505938020120141</v>
      </c>
      <c r="V91" s="46"/>
      <c r="W91" s="46"/>
      <c r="X91" s="46"/>
      <c r="Y91" s="46"/>
      <c r="Z91" s="46"/>
      <c r="AA91" s="46"/>
      <c r="AB91" s="46"/>
      <c r="AC91" s="46"/>
      <c r="AD91" s="46"/>
      <c r="AE91" s="46"/>
    </row>
    <row r="92" spans="1:31" s="1" customFormat="1" ht="18" customHeight="1" x14ac:dyDescent="0.3">
      <c r="A92" s="15"/>
      <c r="B92" s="35" t="s">
        <v>64</v>
      </c>
      <c r="C92" s="16"/>
      <c r="D92" s="128">
        <v>0</v>
      </c>
      <c r="E92" s="129">
        <v>0</v>
      </c>
      <c r="F92" s="130">
        <v>0</v>
      </c>
      <c r="G92" s="128">
        <v>0</v>
      </c>
      <c r="H92" s="129">
        <v>0</v>
      </c>
      <c r="I92" s="130">
        <v>0</v>
      </c>
      <c r="J92" s="128">
        <v>0</v>
      </c>
      <c r="K92" s="129">
        <v>0</v>
      </c>
      <c r="L92" s="130">
        <v>0</v>
      </c>
      <c r="M92" s="128">
        <v>0</v>
      </c>
      <c r="N92" s="129">
        <v>0</v>
      </c>
      <c r="O92" s="130">
        <v>0</v>
      </c>
      <c r="P92" s="128">
        <v>75.967823951631587</v>
      </c>
      <c r="Q92" s="129">
        <v>82.344182939999996</v>
      </c>
      <c r="R92" s="130">
        <v>6.3763589883684091</v>
      </c>
      <c r="S92" s="128">
        <v>75.967823951631587</v>
      </c>
      <c r="T92" s="129">
        <v>82.344182939999996</v>
      </c>
      <c r="U92" s="130">
        <v>6.3763589883684091</v>
      </c>
      <c r="V92" s="46"/>
      <c r="W92" s="46"/>
      <c r="X92" s="46"/>
      <c r="Y92" s="46"/>
      <c r="Z92" s="46"/>
      <c r="AA92" s="46"/>
      <c r="AB92" s="46"/>
      <c r="AC92" s="46"/>
      <c r="AD92" s="46"/>
      <c r="AE92" s="46"/>
    </row>
    <row r="93" spans="1:31" s="1" customFormat="1" ht="18" customHeight="1" x14ac:dyDescent="0.3">
      <c r="A93" s="15"/>
      <c r="B93" s="35" t="s">
        <v>6</v>
      </c>
      <c r="C93" s="16"/>
      <c r="D93" s="128">
        <v>0</v>
      </c>
      <c r="E93" s="129">
        <v>0</v>
      </c>
      <c r="F93" s="130">
        <v>0</v>
      </c>
      <c r="G93" s="128">
        <v>0</v>
      </c>
      <c r="H93" s="129">
        <v>0</v>
      </c>
      <c r="I93" s="130">
        <v>0</v>
      </c>
      <c r="J93" s="128">
        <v>0</v>
      </c>
      <c r="K93" s="129">
        <v>0</v>
      </c>
      <c r="L93" s="130">
        <v>0</v>
      </c>
      <c r="M93" s="128">
        <v>0</v>
      </c>
      <c r="N93" s="129">
        <v>0</v>
      </c>
      <c r="O93" s="130">
        <v>0</v>
      </c>
      <c r="P93" s="128">
        <v>0</v>
      </c>
      <c r="Q93" s="129">
        <v>0</v>
      </c>
      <c r="R93" s="130">
        <v>0</v>
      </c>
      <c r="S93" s="128">
        <v>0</v>
      </c>
      <c r="T93" s="129">
        <v>0</v>
      </c>
      <c r="U93" s="130">
        <v>0</v>
      </c>
      <c r="V93" s="46"/>
      <c r="W93" s="46"/>
      <c r="X93" s="46"/>
      <c r="Y93" s="46"/>
      <c r="Z93" s="46"/>
      <c r="AA93" s="46"/>
      <c r="AB93" s="46"/>
      <c r="AC93" s="46"/>
      <c r="AD93" s="46"/>
      <c r="AE93" s="46"/>
    </row>
    <row r="94" spans="1:31" s="1" customFormat="1" ht="18" customHeight="1" x14ac:dyDescent="0.3">
      <c r="A94" s="15"/>
      <c r="B94" s="35" t="s">
        <v>7</v>
      </c>
      <c r="C94" s="16"/>
      <c r="D94" s="128">
        <v>253.06691607750003</v>
      </c>
      <c r="E94" s="129">
        <v>258.08332590000003</v>
      </c>
      <c r="F94" s="130">
        <v>5.0164098225000089</v>
      </c>
      <c r="G94" s="128">
        <v>0</v>
      </c>
      <c r="H94" s="129">
        <v>0</v>
      </c>
      <c r="I94" s="130">
        <v>0</v>
      </c>
      <c r="J94" s="128">
        <v>0</v>
      </c>
      <c r="K94" s="129">
        <v>0</v>
      </c>
      <c r="L94" s="130">
        <v>0</v>
      </c>
      <c r="M94" s="128">
        <v>0</v>
      </c>
      <c r="N94" s="129">
        <v>0</v>
      </c>
      <c r="O94" s="130">
        <v>0</v>
      </c>
      <c r="P94" s="128">
        <v>0</v>
      </c>
      <c r="Q94" s="129">
        <v>0</v>
      </c>
      <c r="R94" s="130">
        <v>0</v>
      </c>
      <c r="S94" s="128">
        <v>253.06691607750003</v>
      </c>
      <c r="T94" s="129">
        <v>258.08332590000003</v>
      </c>
      <c r="U94" s="130">
        <v>5.0164098225000089</v>
      </c>
      <c r="V94" s="46"/>
      <c r="W94" s="46"/>
      <c r="X94" s="46"/>
      <c r="Y94" s="46"/>
      <c r="Z94" s="46"/>
      <c r="AA94" s="46"/>
      <c r="AB94" s="46"/>
      <c r="AC94" s="46"/>
      <c r="AD94" s="46"/>
      <c r="AE94" s="46"/>
    </row>
    <row r="95" spans="1:31" s="1" customFormat="1" ht="18" customHeight="1" x14ac:dyDescent="0.3">
      <c r="A95" s="15"/>
      <c r="B95" s="35" t="s">
        <v>8</v>
      </c>
      <c r="C95" s="16"/>
      <c r="D95" s="128">
        <v>0.57501027500000002</v>
      </c>
      <c r="E95" s="129">
        <v>1.9990000000000001</v>
      </c>
      <c r="F95" s="130">
        <v>1.4239897250000002</v>
      </c>
      <c r="G95" s="128">
        <v>-4.3427775000000009E-2</v>
      </c>
      <c r="H95" s="129">
        <v>-0.59799999999999998</v>
      </c>
      <c r="I95" s="130">
        <v>-0.55457222499999992</v>
      </c>
      <c r="J95" s="128">
        <v>0</v>
      </c>
      <c r="K95" s="129">
        <v>0</v>
      </c>
      <c r="L95" s="130">
        <v>0</v>
      </c>
      <c r="M95" s="128">
        <v>0</v>
      </c>
      <c r="N95" s="129">
        <v>0</v>
      </c>
      <c r="O95" s="130">
        <v>0</v>
      </c>
      <c r="P95" s="128">
        <v>0</v>
      </c>
      <c r="Q95" s="129">
        <v>0</v>
      </c>
      <c r="R95" s="130">
        <v>0</v>
      </c>
      <c r="S95" s="128">
        <v>0.53158249999999996</v>
      </c>
      <c r="T95" s="129">
        <v>1.4010000000000002</v>
      </c>
      <c r="U95" s="130">
        <v>0.86941750000000029</v>
      </c>
      <c r="V95" s="46"/>
      <c r="W95" s="46"/>
      <c r="X95" s="46"/>
      <c r="Y95" s="46"/>
      <c r="Z95" s="46"/>
      <c r="AA95" s="46"/>
      <c r="AB95" s="46"/>
      <c r="AC95" s="46"/>
      <c r="AD95" s="46"/>
      <c r="AE95" s="46"/>
    </row>
    <row r="96" spans="1:31" s="49" customFormat="1" ht="18" customHeight="1" x14ac:dyDescent="0.3">
      <c r="A96" s="47"/>
      <c r="B96" s="16"/>
      <c r="C96" s="48"/>
      <c r="D96" s="141">
        <f>SUM(D89:D95)</f>
        <v>825.26714383017463</v>
      </c>
      <c r="E96" s="142">
        <f>SUM(E89:E95)</f>
        <v>845.44645708000007</v>
      </c>
      <c r="F96" s="143">
        <f t="shared" ref="F96" si="54">E96-D96</f>
        <v>20.179313249825441</v>
      </c>
      <c r="G96" s="141">
        <f>SUM(G89:G95)</f>
        <v>191.70328771257385</v>
      </c>
      <c r="H96" s="142">
        <f>SUM(H89:H95)</f>
        <v>194.04204499999997</v>
      </c>
      <c r="I96" s="143">
        <f t="shared" ref="I96" si="55">H96-G96</f>
        <v>2.3387572874261195</v>
      </c>
      <c r="J96" s="141">
        <f>SUM(J89:J95)</f>
        <v>1.1281468199023301</v>
      </c>
      <c r="K96" s="142">
        <f>SUM(K89:K95)</f>
        <v>1.1226038200000001</v>
      </c>
      <c r="L96" s="143">
        <f t="shared" ref="L96" si="56">K96-J96</f>
        <v>-5.5429999023299814E-3</v>
      </c>
      <c r="M96" s="141">
        <f>SUM(M89:M95)</f>
        <v>0</v>
      </c>
      <c r="N96" s="142">
        <f>SUM(N89:N95)</f>
        <v>0</v>
      </c>
      <c r="O96" s="143">
        <f t="shared" ref="O96" si="57">N96-M96</f>
        <v>0</v>
      </c>
      <c r="P96" s="141">
        <f>SUM(P89:P95)</f>
        <v>247.21771264961956</v>
      </c>
      <c r="Q96" s="142">
        <f>SUM(Q89:Q95)</f>
        <v>263.44466543999999</v>
      </c>
      <c r="R96" s="143">
        <f t="shared" ref="R96" si="58">Q96-P96</f>
        <v>16.226952790380437</v>
      </c>
      <c r="S96" s="141">
        <f>SUM(S89:S95)</f>
        <v>1265.3162910122703</v>
      </c>
      <c r="T96" s="142">
        <f>SUM(T89:T95)</f>
        <v>1304.0557713400001</v>
      </c>
      <c r="U96" s="143">
        <f t="shared" ref="U96" si="59">T96-S96</f>
        <v>38.73948032772978</v>
      </c>
      <c r="V96" s="49">
        <f>SUM(D96:U96)</f>
        <v>5216.2230853600013</v>
      </c>
    </row>
    <row r="97" spans="1:22" s="49" customFormat="1" ht="15" customHeight="1" x14ac:dyDescent="0.3">
      <c r="A97" s="47"/>
      <c r="B97" s="16"/>
      <c r="C97" s="48"/>
      <c r="D97" s="47"/>
      <c r="E97" s="50"/>
      <c r="F97" s="51"/>
      <c r="G97" s="47"/>
      <c r="H97" s="50"/>
      <c r="I97" s="51"/>
      <c r="J97" s="47"/>
      <c r="K97" s="50"/>
      <c r="L97" s="51"/>
      <c r="M97" s="47"/>
      <c r="N97" s="50"/>
      <c r="O97" s="51"/>
      <c r="P97" s="47"/>
      <c r="Q97" s="50"/>
      <c r="R97" s="51"/>
      <c r="S97" s="47"/>
      <c r="T97" s="50"/>
      <c r="U97" s="51"/>
    </row>
    <row r="98" spans="1:22" s="49" customFormat="1" ht="18" customHeight="1" x14ac:dyDescent="0.3">
      <c r="A98" s="47"/>
      <c r="B98" s="23" t="s">
        <v>11</v>
      </c>
      <c r="C98" s="48"/>
      <c r="D98" s="47"/>
      <c r="E98" s="50"/>
      <c r="F98" s="51"/>
      <c r="G98" s="47"/>
      <c r="H98" s="50"/>
      <c r="I98" s="51"/>
      <c r="J98" s="47"/>
      <c r="K98" s="50"/>
      <c r="L98" s="51"/>
      <c r="M98" s="47"/>
      <c r="N98" s="50"/>
      <c r="O98" s="51"/>
      <c r="P98" s="47"/>
      <c r="Q98" s="50"/>
      <c r="R98" s="51"/>
      <c r="S98" s="47"/>
      <c r="T98" s="50"/>
      <c r="U98" s="51"/>
    </row>
    <row r="99" spans="1:22" s="49" customFormat="1" ht="18" customHeight="1" x14ac:dyDescent="0.3">
      <c r="A99" s="47"/>
      <c r="B99" s="35" t="s">
        <v>12</v>
      </c>
      <c r="C99" s="48"/>
      <c r="D99" s="128">
        <v>467.00005618864708</v>
      </c>
      <c r="E99" s="129">
        <v>474.63015902000001</v>
      </c>
      <c r="F99" s="130">
        <v>7.6301028313529287</v>
      </c>
      <c r="G99" s="128">
        <v>395.10084133516142</v>
      </c>
      <c r="H99" s="129">
        <v>401.55621539999999</v>
      </c>
      <c r="I99" s="130">
        <v>6.4553740648385656</v>
      </c>
      <c r="J99" s="128">
        <v>0</v>
      </c>
      <c r="K99" s="129">
        <v>0</v>
      </c>
      <c r="L99" s="130">
        <v>0</v>
      </c>
      <c r="M99" s="128">
        <v>0</v>
      </c>
      <c r="N99" s="129">
        <v>0</v>
      </c>
      <c r="O99" s="130">
        <v>0</v>
      </c>
      <c r="P99" s="128">
        <v>0</v>
      </c>
      <c r="Q99" s="129">
        <v>0</v>
      </c>
      <c r="R99" s="130">
        <v>0</v>
      </c>
      <c r="S99" s="128">
        <v>862.1008975238085</v>
      </c>
      <c r="T99" s="129">
        <v>876.18637441999999</v>
      </c>
      <c r="U99" s="130">
        <v>14.085476896191494</v>
      </c>
    </row>
    <row r="100" spans="1:22" s="49" customFormat="1" ht="18" customHeight="1" x14ac:dyDescent="0.3">
      <c r="A100" s="47"/>
      <c r="B100" s="35" t="s">
        <v>67</v>
      </c>
      <c r="C100" s="48"/>
      <c r="D100" s="128">
        <v>0</v>
      </c>
      <c r="E100" s="129">
        <v>0</v>
      </c>
      <c r="F100" s="130">
        <v>0</v>
      </c>
      <c r="G100" s="128">
        <v>0</v>
      </c>
      <c r="H100" s="129">
        <v>0</v>
      </c>
      <c r="I100" s="130">
        <v>0</v>
      </c>
      <c r="J100" s="128">
        <v>0</v>
      </c>
      <c r="K100" s="129">
        <v>0</v>
      </c>
      <c r="L100" s="130">
        <v>0</v>
      </c>
      <c r="M100" s="128">
        <v>0</v>
      </c>
      <c r="N100" s="129">
        <v>0</v>
      </c>
      <c r="O100" s="130">
        <v>0</v>
      </c>
      <c r="P100" s="128">
        <v>0</v>
      </c>
      <c r="Q100" s="129">
        <v>0</v>
      </c>
      <c r="R100" s="130">
        <v>0</v>
      </c>
      <c r="S100" s="128">
        <v>0</v>
      </c>
      <c r="T100" s="129">
        <v>0</v>
      </c>
      <c r="U100" s="130">
        <v>0</v>
      </c>
    </row>
    <row r="101" spans="1:22" s="49" customFormat="1" ht="18" customHeight="1" x14ac:dyDescent="0.3">
      <c r="A101" s="47"/>
      <c r="B101" s="35" t="s">
        <v>14</v>
      </c>
      <c r="C101" s="48"/>
      <c r="D101" s="128">
        <v>87.647460655999993</v>
      </c>
      <c r="E101" s="129">
        <v>87.647460659999993</v>
      </c>
      <c r="F101" s="130">
        <v>4.000000330961484E-9</v>
      </c>
      <c r="G101" s="128">
        <v>37.563197424000002</v>
      </c>
      <c r="H101" s="129">
        <v>37.563197420000002</v>
      </c>
      <c r="I101" s="130">
        <v>-4.000000330961484E-9</v>
      </c>
      <c r="J101" s="128">
        <v>0</v>
      </c>
      <c r="K101" s="129">
        <v>0</v>
      </c>
      <c r="L101" s="130">
        <v>0</v>
      </c>
      <c r="M101" s="128">
        <v>0</v>
      </c>
      <c r="N101" s="129">
        <v>0</v>
      </c>
      <c r="O101" s="130">
        <v>0</v>
      </c>
      <c r="P101" s="128">
        <v>0</v>
      </c>
      <c r="Q101" s="129">
        <v>0</v>
      </c>
      <c r="R101" s="130">
        <v>0</v>
      </c>
      <c r="S101" s="128">
        <v>125.21065808</v>
      </c>
      <c r="T101" s="129">
        <v>125.21065808</v>
      </c>
      <c r="U101" s="130">
        <v>0</v>
      </c>
    </row>
    <row r="102" spans="1:22" s="49" customFormat="1" ht="18" customHeight="1" x14ac:dyDescent="0.3">
      <c r="A102" s="47"/>
      <c r="B102" s="16"/>
      <c r="C102" s="48"/>
      <c r="D102" s="141">
        <f>SUM(D99:D101)</f>
        <v>554.64751684464704</v>
      </c>
      <c r="E102" s="142">
        <f>SUM(E99:E101)</f>
        <v>562.27761968000004</v>
      </c>
      <c r="F102" s="143">
        <f t="shared" ref="F102" si="60">E102-D102</f>
        <v>7.630102835353</v>
      </c>
      <c r="G102" s="141">
        <f>SUM(G99:G101)</f>
        <v>432.66403875916143</v>
      </c>
      <c r="H102" s="142">
        <f>SUM(H99:H101)</f>
        <v>439.11941281999998</v>
      </c>
      <c r="I102" s="143">
        <f t="shared" ref="I102" si="61">H102-G102</f>
        <v>6.455374060838551</v>
      </c>
      <c r="J102" s="141">
        <f>SUM(J99:J101)</f>
        <v>0</v>
      </c>
      <c r="K102" s="142">
        <f>SUM(K99:K101)</f>
        <v>0</v>
      </c>
      <c r="L102" s="143">
        <f t="shared" ref="L102" si="62">K102-J102</f>
        <v>0</v>
      </c>
      <c r="M102" s="141">
        <f>SUM(M99:M101)</f>
        <v>0</v>
      </c>
      <c r="N102" s="142">
        <f>SUM(N99:N101)</f>
        <v>0</v>
      </c>
      <c r="O102" s="143">
        <f t="shared" ref="O102" si="63">N102-M102</f>
        <v>0</v>
      </c>
      <c r="P102" s="141">
        <f>SUM(P99:P101)</f>
        <v>0</v>
      </c>
      <c r="Q102" s="142">
        <f>SUM(Q99:Q101)</f>
        <v>0</v>
      </c>
      <c r="R102" s="143">
        <f t="shared" ref="R102" si="64">Q102-P102</f>
        <v>0</v>
      </c>
      <c r="S102" s="141">
        <f>SUM(S99:S101)</f>
        <v>987.31155560380853</v>
      </c>
      <c r="T102" s="142">
        <f>SUM(T99:T101)</f>
        <v>1001.3970325</v>
      </c>
      <c r="U102" s="143">
        <f t="shared" ref="U102" si="65">T102-S102</f>
        <v>14.085476896191494</v>
      </c>
      <c r="V102" s="49">
        <f>SUM(D102:U102)</f>
        <v>4005.5881300000001</v>
      </c>
    </row>
    <row r="103" spans="1:22" s="49" customFormat="1" ht="15" customHeight="1" x14ac:dyDescent="0.3">
      <c r="A103" s="47"/>
      <c r="B103" s="16"/>
      <c r="C103" s="48"/>
      <c r="D103" s="52"/>
      <c r="E103" s="53"/>
      <c r="F103" s="45"/>
      <c r="G103" s="52"/>
      <c r="H103" s="53"/>
      <c r="I103" s="45"/>
      <c r="J103" s="52"/>
      <c r="K103" s="53"/>
      <c r="L103" s="45"/>
      <c r="M103" s="52"/>
      <c r="N103" s="53"/>
      <c r="O103" s="45"/>
      <c r="P103" s="52"/>
      <c r="Q103" s="53"/>
      <c r="R103" s="45"/>
      <c r="S103" s="52"/>
      <c r="T103" s="53"/>
      <c r="U103" s="45"/>
    </row>
    <row r="104" spans="1:22" s="49" customFormat="1" ht="18" customHeight="1" x14ac:dyDescent="0.3">
      <c r="A104" s="47"/>
      <c r="B104" s="23" t="s">
        <v>15</v>
      </c>
      <c r="C104" s="48"/>
      <c r="D104" s="52"/>
      <c r="E104" s="53"/>
      <c r="F104" s="45"/>
      <c r="G104" s="52"/>
      <c r="H104" s="53"/>
      <c r="I104" s="45"/>
      <c r="J104" s="52"/>
      <c r="K104" s="53"/>
      <c r="L104" s="45"/>
      <c r="M104" s="52"/>
      <c r="N104" s="53"/>
      <c r="O104" s="45"/>
      <c r="P104" s="52"/>
      <c r="Q104" s="53"/>
      <c r="R104" s="45"/>
      <c r="S104" s="52"/>
      <c r="T104" s="53"/>
      <c r="U104" s="45"/>
    </row>
    <row r="105" spans="1:22" s="49" customFormat="1" ht="18" customHeight="1" x14ac:dyDescent="0.3">
      <c r="A105" s="47"/>
      <c r="B105" s="36" t="s">
        <v>18</v>
      </c>
      <c r="C105" s="48"/>
      <c r="D105" s="47"/>
      <c r="E105" s="50"/>
      <c r="F105" s="51"/>
      <c r="G105" s="47"/>
      <c r="H105" s="50"/>
      <c r="I105" s="51"/>
      <c r="J105" s="47"/>
      <c r="K105" s="50"/>
      <c r="L105" s="51"/>
      <c r="M105" s="47"/>
      <c r="N105" s="50"/>
      <c r="O105" s="51"/>
      <c r="P105" s="47"/>
      <c r="Q105" s="50"/>
      <c r="R105" s="51"/>
      <c r="S105" s="47"/>
      <c r="T105" s="50"/>
      <c r="U105" s="51"/>
    </row>
    <row r="106" spans="1:22" s="49" customFormat="1" ht="18" customHeight="1" x14ac:dyDescent="0.3">
      <c r="A106" s="47"/>
      <c r="B106" s="25" t="s">
        <v>70</v>
      </c>
      <c r="C106" s="48"/>
      <c r="D106" s="131">
        <f>SUM(D107:D111)</f>
        <v>165.4478011988578</v>
      </c>
      <c r="E106" s="132">
        <f>SUM(E107:E111)</f>
        <v>165.43096316000003</v>
      </c>
      <c r="F106" s="130">
        <f t="shared" ref="F106" si="66">E106-D106</f>
        <v>-1.6838038857770243E-2</v>
      </c>
      <c r="G106" s="131">
        <f>SUM(G107:G111)</f>
        <v>0</v>
      </c>
      <c r="H106" s="132">
        <f>SUM(H107:H111)</f>
        <v>0</v>
      </c>
      <c r="I106" s="130">
        <f t="shared" ref="I106" si="67">H106-G106</f>
        <v>0</v>
      </c>
      <c r="J106" s="131">
        <f>SUM(J107:J111)</f>
        <v>0</v>
      </c>
      <c r="K106" s="132">
        <f>SUM(K107:K111)</f>
        <v>0</v>
      </c>
      <c r="L106" s="130">
        <f t="shared" ref="L106" si="68">K106-J106</f>
        <v>0</v>
      </c>
      <c r="M106" s="131">
        <f>SUM(M107:M111)</f>
        <v>0</v>
      </c>
      <c r="N106" s="132">
        <f>SUM(N107:N111)</f>
        <v>0</v>
      </c>
      <c r="O106" s="130">
        <f t="shared" ref="O106" si="69">N106-M106</f>
        <v>0</v>
      </c>
      <c r="P106" s="131">
        <f>SUM(P107:P111)</f>
        <v>0</v>
      </c>
      <c r="Q106" s="132">
        <f>SUM(Q107:Q111)</f>
        <v>0</v>
      </c>
      <c r="R106" s="130">
        <f t="shared" ref="R106" si="70">Q106-P106</f>
        <v>0</v>
      </c>
      <c r="S106" s="131">
        <f>SUM(S107:S111)</f>
        <v>165.4478011988578</v>
      </c>
      <c r="T106" s="132">
        <f>SUM(T107:T111)</f>
        <v>165.43096316000003</v>
      </c>
      <c r="U106" s="130">
        <f t="shared" ref="U106" si="71">T106-S106</f>
        <v>-1.6838038857770243E-2</v>
      </c>
    </row>
    <row r="107" spans="1:22" s="57" customFormat="1" ht="18" customHeight="1" x14ac:dyDescent="0.3">
      <c r="A107" s="55"/>
      <c r="B107" s="37" t="s">
        <v>19</v>
      </c>
      <c r="C107" s="56"/>
      <c r="D107" s="133">
        <v>165.4478011988578</v>
      </c>
      <c r="E107" s="134">
        <v>165.43096316000003</v>
      </c>
      <c r="F107" s="135">
        <v>-1.6838038857770243E-2</v>
      </c>
      <c r="G107" s="133">
        <v>0</v>
      </c>
      <c r="H107" s="134">
        <v>0</v>
      </c>
      <c r="I107" s="135">
        <v>0</v>
      </c>
      <c r="J107" s="133">
        <v>0</v>
      </c>
      <c r="K107" s="134">
        <v>0</v>
      </c>
      <c r="L107" s="135">
        <v>0</v>
      </c>
      <c r="M107" s="133">
        <v>0</v>
      </c>
      <c r="N107" s="134">
        <v>0</v>
      </c>
      <c r="O107" s="135">
        <v>0</v>
      </c>
      <c r="P107" s="133">
        <v>0</v>
      </c>
      <c r="Q107" s="134">
        <v>0</v>
      </c>
      <c r="R107" s="135">
        <v>0</v>
      </c>
      <c r="S107" s="133">
        <v>165.4478011988578</v>
      </c>
      <c r="T107" s="134">
        <v>165.43096316000003</v>
      </c>
      <c r="U107" s="135">
        <v>-1.6838038857770243E-2</v>
      </c>
    </row>
    <row r="108" spans="1:22" s="57" customFormat="1" ht="18" customHeight="1" x14ac:dyDescent="0.3">
      <c r="A108" s="55"/>
      <c r="B108" s="37" t="s">
        <v>20</v>
      </c>
      <c r="C108" s="56"/>
      <c r="D108" s="133">
        <v>0</v>
      </c>
      <c r="E108" s="134">
        <v>0</v>
      </c>
      <c r="F108" s="135">
        <v>0</v>
      </c>
      <c r="G108" s="133">
        <v>0</v>
      </c>
      <c r="H108" s="134">
        <v>0</v>
      </c>
      <c r="I108" s="135">
        <v>0</v>
      </c>
      <c r="J108" s="133">
        <v>0</v>
      </c>
      <c r="K108" s="134">
        <v>0</v>
      </c>
      <c r="L108" s="135">
        <v>0</v>
      </c>
      <c r="M108" s="133">
        <v>0</v>
      </c>
      <c r="N108" s="134">
        <v>0</v>
      </c>
      <c r="O108" s="135">
        <v>0</v>
      </c>
      <c r="P108" s="133">
        <v>0</v>
      </c>
      <c r="Q108" s="134">
        <v>0</v>
      </c>
      <c r="R108" s="135">
        <v>0</v>
      </c>
      <c r="S108" s="133">
        <v>0</v>
      </c>
      <c r="T108" s="134">
        <v>0</v>
      </c>
      <c r="U108" s="135">
        <v>0</v>
      </c>
    </row>
    <row r="109" spans="1:22" s="57" customFormat="1" ht="18" customHeight="1" x14ac:dyDescent="0.3">
      <c r="A109" s="55"/>
      <c r="B109" s="37" t="s">
        <v>21</v>
      </c>
      <c r="C109" s="56"/>
      <c r="D109" s="133">
        <v>0</v>
      </c>
      <c r="E109" s="134">
        <v>0</v>
      </c>
      <c r="F109" s="135">
        <v>0</v>
      </c>
      <c r="G109" s="133">
        <v>0</v>
      </c>
      <c r="H109" s="134">
        <v>0</v>
      </c>
      <c r="I109" s="135">
        <v>0</v>
      </c>
      <c r="J109" s="133">
        <v>0</v>
      </c>
      <c r="K109" s="134">
        <v>0</v>
      </c>
      <c r="L109" s="135">
        <v>0</v>
      </c>
      <c r="M109" s="133">
        <v>0</v>
      </c>
      <c r="N109" s="134">
        <v>0</v>
      </c>
      <c r="O109" s="135">
        <v>0</v>
      </c>
      <c r="P109" s="133">
        <v>0</v>
      </c>
      <c r="Q109" s="134">
        <v>0</v>
      </c>
      <c r="R109" s="135">
        <v>0</v>
      </c>
      <c r="S109" s="133">
        <v>0</v>
      </c>
      <c r="T109" s="134">
        <v>0</v>
      </c>
      <c r="U109" s="135">
        <v>0</v>
      </c>
    </row>
    <row r="110" spans="1:22" s="57" customFormat="1" ht="18" customHeight="1" x14ac:dyDescent="0.3">
      <c r="A110" s="55"/>
      <c r="B110" s="37" t="s">
        <v>22</v>
      </c>
      <c r="C110" s="56"/>
      <c r="D110" s="133">
        <v>0</v>
      </c>
      <c r="E110" s="134">
        <v>0</v>
      </c>
      <c r="F110" s="135">
        <v>0</v>
      </c>
      <c r="G110" s="133">
        <v>0</v>
      </c>
      <c r="H110" s="134">
        <v>0</v>
      </c>
      <c r="I110" s="135">
        <v>0</v>
      </c>
      <c r="J110" s="133">
        <v>0</v>
      </c>
      <c r="K110" s="134">
        <v>0</v>
      </c>
      <c r="L110" s="135">
        <v>0</v>
      </c>
      <c r="M110" s="133">
        <v>0</v>
      </c>
      <c r="N110" s="134">
        <v>0</v>
      </c>
      <c r="O110" s="135">
        <v>0</v>
      </c>
      <c r="P110" s="133">
        <v>0</v>
      </c>
      <c r="Q110" s="134">
        <v>0</v>
      </c>
      <c r="R110" s="135">
        <v>0</v>
      </c>
      <c r="S110" s="133">
        <v>0</v>
      </c>
      <c r="T110" s="134">
        <v>0</v>
      </c>
      <c r="U110" s="135">
        <v>0</v>
      </c>
    </row>
    <row r="111" spans="1:22" s="57" customFormat="1" ht="18" customHeight="1" x14ac:dyDescent="0.3">
      <c r="A111" s="55"/>
      <c r="B111" s="37" t="s">
        <v>23</v>
      </c>
      <c r="C111" s="56"/>
      <c r="D111" s="133">
        <v>0</v>
      </c>
      <c r="E111" s="134">
        <v>0</v>
      </c>
      <c r="F111" s="135">
        <v>0</v>
      </c>
      <c r="G111" s="133">
        <v>0</v>
      </c>
      <c r="H111" s="134">
        <v>0</v>
      </c>
      <c r="I111" s="135">
        <v>0</v>
      </c>
      <c r="J111" s="133">
        <v>0</v>
      </c>
      <c r="K111" s="134">
        <v>0</v>
      </c>
      <c r="L111" s="135">
        <v>0</v>
      </c>
      <c r="M111" s="133">
        <v>0</v>
      </c>
      <c r="N111" s="134">
        <v>0</v>
      </c>
      <c r="O111" s="135">
        <v>0</v>
      </c>
      <c r="P111" s="133">
        <v>0</v>
      </c>
      <c r="Q111" s="134">
        <v>0</v>
      </c>
      <c r="R111" s="135">
        <v>0</v>
      </c>
      <c r="S111" s="133">
        <v>0</v>
      </c>
      <c r="T111" s="134">
        <v>0</v>
      </c>
      <c r="U111" s="135">
        <v>0</v>
      </c>
    </row>
    <row r="112" spans="1:22" s="49" customFormat="1" ht="18" customHeight="1" x14ac:dyDescent="0.3">
      <c r="A112" s="47"/>
      <c r="B112" s="36" t="s">
        <v>68</v>
      </c>
      <c r="C112" s="48"/>
      <c r="D112" s="131">
        <f>SUM(D113:D116)</f>
        <v>0</v>
      </c>
      <c r="E112" s="132">
        <f t="shared" ref="E112" si="72">SUM(E113:E116)</f>
        <v>3.0000023798493203E-8</v>
      </c>
      <c r="F112" s="130">
        <f t="shared" ref="F112" si="73">SUM(F113:F116)</f>
        <v>2.9999995376783772E-8</v>
      </c>
      <c r="G112" s="131">
        <f t="shared" ref="G112" si="74">SUM(G113:G116)</f>
        <v>0</v>
      </c>
      <c r="H112" s="132">
        <f t="shared" ref="H112" si="75">SUM(H113:H116)</f>
        <v>0</v>
      </c>
      <c r="I112" s="130">
        <f t="shared" ref="I112" si="76">SUM(I113:I116)</f>
        <v>3.5527136788005009E-15</v>
      </c>
      <c r="J112" s="131">
        <f t="shared" ref="J112" si="77">SUM(J113:J116)</f>
        <v>0</v>
      </c>
      <c r="K112" s="132">
        <f t="shared" ref="K112" si="78">SUM(K113:K116)</f>
        <v>0</v>
      </c>
      <c r="L112" s="130">
        <f t="shared" ref="L112" si="79">SUM(L113:L116)</f>
        <v>0</v>
      </c>
      <c r="M112" s="131">
        <f t="shared" ref="M112" si="80">SUM(M113:M116)</f>
        <v>0</v>
      </c>
      <c r="N112" s="132">
        <f t="shared" ref="N112" si="81">SUM(N113:N116)</f>
        <v>0</v>
      </c>
      <c r="O112" s="130">
        <f t="shared" ref="O112" si="82">SUM(O113:O116)</f>
        <v>0</v>
      </c>
      <c r="P112" s="131">
        <f t="shared" ref="P112" si="83">SUM(P113:P116)</f>
        <v>0</v>
      </c>
      <c r="Q112" s="132">
        <f t="shared" ref="Q112" si="84">SUM(Q113:Q116)</f>
        <v>0</v>
      </c>
      <c r="R112" s="130">
        <f t="shared" ref="R112" si="85">SUM(R113:R116)</f>
        <v>0</v>
      </c>
      <c r="S112" s="131">
        <f t="shared" ref="S112" si="86">SUM(S113:S116)</f>
        <v>0</v>
      </c>
      <c r="T112" s="132">
        <f t="shared" ref="T112" si="87">SUM(T113:T116)</f>
        <v>3.0000023798493203E-8</v>
      </c>
      <c r="U112" s="130">
        <f t="shared" ref="U112" si="88">SUM(U113:U116)</f>
        <v>2.9999981165929057E-8</v>
      </c>
    </row>
    <row r="113" spans="1:21" s="57" customFormat="1" ht="18" customHeight="1" x14ac:dyDescent="0.3">
      <c r="A113" s="55"/>
      <c r="B113" s="37" t="s">
        <v>17</v>
      </c>
      <c r="C113" s="56"/>
      <c r="D113" s="158">
        <v>0</v>
      </c>
      <c r="E113" s="159">
        <v>0</v>
      </c>
      <c r="F113" s="135">
        <v>0</v>
      </c>
      <c r="G113" s="158">
        <v>0</v>
      </c>
      <c r="H113" s="159">
        <v>0</v>
      </c>
      <c r="I113" s="135">
        <v>0</v>
      </c>
      <c r="J113" s="158">
        <v>0</v>
      </c>
      <c r="K113" s="159">
        <v>0</v>
      </c>
      <c r="L113" s="135">
        <v>0</v>
      </c>
      <c r="M113" s="158">
        <v>0</v>
      </c>
      <c r="N113" s="159">
        <v>0</v>
      </c>
      <c r="O113" s="135">
        <v>0</v>
      </c>
      <c r="P113" s="158">
        <v>0</v>
      </c>
      <c r="Q113" s="159">
        <v>0</v>
      </c>
      <c r="R113" s="135">
        <v>0</v>
      </c>
      <c r="S113" s="158">
        <v>0</v>
      </c>
      <c r="T113" s="159">
        <v>0</v>
      </c>
      <c r="U113" s="135">
        <v>0</v>
      </c>
    </row>
    <row r="114" spans="1:21" s="57" customFormat="1" ht="18" customHeight="1" x14ac:dyDescent="0.3">
      <c r="A114" s="55"/>
      <c r="B114" s="37" t="s">
        <v>25</v>
      </c>
      <c r="C114" s="56"/>
      <c r="D114" s="158">
        <v>98.813560904000013</v>
      </c>
      <c r="E114" s="159">
        <v>95.615695740000007</v>
      </c>
      <c r="F114" s="135">
        <v>-3.1978651640000066</v>
      </c>
      <c r="G114" s="158">
        <v>24.703390226000003</v>
      </c>
      <c r="H114" s="159">
        <v>23.903923949999996</v>
      </c>
      <c r="I114" s="135">
        <v>-0.79946627600000753</v>
      </c>
      <c r="J114" s="158">
        <v>0</v>
      </c>
      <c r="K114" s="159">
        <v>0</v>
      </c>
      <c r="L114" s="135">
        <v>0</v>
      </c>
      <c r="M114" s="158">
        <v>0</v>
      </c>
      <c r="N114" s="159">
        <v>0</v>
      </c>
      <c r="O114" s="135">
        <v>0</v>
      </c>
      <c r="P114" s="158">
        <v>0</v>
      </c>
      <c r="Q114" s="159">
        <v>0</v>
      </c>
      <c r="R114" s="135">
        <v>0</v>
      </c>
      <c r="S114" s="158">
        <v>123.51695113000002</v>
      </c>
      <c r="T114" s="159">
        <v>119.51961969</v>
      </c>
      <c r="U114" s="135">
        <v>-3.9973314400000248</v>
      </c>
    </row>
    <row r="115" spans="1:21" s="57" customFormat="1" ht="18" customHeight="1" x14ac:dyDescent="0.3">
      <c r="A115" s="55"/>
      <c r="B115" s="37" t="s">
        <v>26</v>
      </c>
      <c r="C115" s="56"/>
      <c r="D115" s="158">
        <v>79.33403133022226</v>
      </c>
      <c r="E115" s="159">
        <v>79.333333380000013</v>
      </c>
      <c r="F115" s="135">
        <v>-6.9795022224639069E-4</v>
      </c>
      <c r="G115" s="158">
        <v>19.833507832555565</v>
      </c>
      <c r="H115" s="159">
        <v>19.833333310000004</v>
      </c>
      <c r="I115" s="135">
        <v>-1.7452255556094087E-4</v>
      </c>
      <c r="J115" s="158">
        <v>0</v>
      </c>
      <c r="K115" s="159">
        <v>0</v>
      </c>
      <c r="L115" s="135">
        <v>0</v>
      </c>
      <c r="M115" s="158">
        <v>0</v>
      </c>
      <c r="N115" s="159">
        <v>0</v>
      </c>
      <c r="O115" s="135">
        <v>0</v>
      </c>
      <c r="P115" s="158">
        <v>0</v>
      </c>
      <c r="Q115" s="159">
        <v>0</v>
      </c>
      <c r="R115" s="135">
        <v>0</v>
      </c>
      <c r="S115" s="158">
        <v>99.167539162777828</v>
      </c>
      <c r="T115" s="159">
        <v>99.166666690000014</v>
      </c>
      <c r="U115" s="135">
        <v>-8.7247277781443699E-4</v>
      </c>
    </row>
    <row r="116" spans="1:21" s="57" customFormat="1" ht="18" customHeight="1" x14ac:dyDescent="0.3">
      <c r="A116" s="55"/>
      <c r="B116" s="37" t="s">
        <v>27</v>
      </c>
      <c r="C116" s="56"/>
      <c r="D116" s="158">
        <v>-178.14759223422226</v>
      </c>
      <c r="E116" s="159">
        <v>-174.94902909000001</v>
      </c>
      <c r="F116" s="135">
        <v>3.1985631442222484</v>
      </c>
      <c r="G116" s="158">
        <v>-44.536898058555565</v>
      </c>
      <c r="H116" s="159">
        <v>-43.737257259999993</v>
      </c>
      <c r="I116" s="135">
        <v>0.79964079855557202</v>
      </c>
      <c r="J116" s="158">
        <v>0</v>
      </c>
      <c r="K116" s="159">
        <v>0</v>
      </c>
      <c r="L116" s="135">
        <v>0</v>
      </c>
      <c r="M116" s="158">
        <v>0</v>
      </c>
      <c r="N116" s="159">
        <v>0</v>
      </c>
      <c r="O116" s="135">
        <v>0</v>
      </c>
      <c r="P116" s="158">
        <v>0</v>
      </c>
      <c r="Q116" s="159">
        <v>0</v>
      </c>
      <c r="R116" s="135">
        <v>0</v>
      </c>
      <c r="S116" s="158">
        <v>-222.68449029277781</v>
      </c>
      <c r="T116" s="159">
        <v>-218.68628634999999</v>
      </c>
      <c r="U116" s="135">
        <v>3.9982039427778204</v>
      </c>
    </row>
    <row r="117" spans="1:21" s="49" customFormat="1" ht="18" customHeight="1" x14ac:dyDescent="0.3">
      <c r="A117" s="47"/>
      <c r="B117" s="25"/>
      <c r="C117" s="48"/>
      <c r="D117" s="141">
        <f t="shared" ref="D117:U117" si="89">SUM(D106:D106,D112)</f>
        <v>165.4478011988578</v>
      </c>
      <c r="E117" s="142">
        <f t="shared" si="89"/>
        <v>165.43096319000006</v>
      </c>
      <c r="F117" s="143">
        <f t="shared" si="89"/>
        <v>-1.6838008857774867E-2</v>
      </c>
      <c r="G117" s="141">
        <f t="shared" si="89"/>
        <v>0</v>
      </c>
      <c r="H117" s="142">
        <f t="shared" si="89"/>
        <v>0</v>
      </c>
      <c r="I117" s="143">
        <f t="shared" si="89"/>
        <v>3.5527136788005009E-15</v>
      </c>
      <c r="J117" s="141">
        <f t="shared" si="89"/>
        <v>0</v>
      </c>
      <c r="K117" s="142">
        <f t="shared" si="89"/>
        <v>0</v>
      </c>
      <c r="L117" s="143">
        <f t="shared" si="89"/>
        <v>0</v>
      </c>
      <c r="M117" s="141">
        <f t="shared" si="89"/>
        <v>0</v>
      </c>
      <c r="N117" s="142">
        <f t="shared" si="89"/>
        <v>0</v>
      </c>
      <c r="O117" s="143">
        <f t="shared" si="89"/>
        <v>0</v>
      </c>
      <c r="P117" s="141">
        <f t="shared" si="89"/>
        <v>0</v>
      </c>
      <c r="Q117" s="142">
        <f t="shared" si="89"/>
        <v>0</v>
      </c>
      <c r="R117" s="143">
        <f t="shared" si="89"/>
        <v>0</v>
      </c>
      <c r="S117" s="141">
        <f t="shared" si="89"/>
        <v>165.4478011988578</v>
      </c>
      <c r="T117" s="142">
        <f t="shared" si="89"/>
        <v>165.43096319000006</v>
      </c>
      <c r="U117" s="143">
        <f t="shared" si="89"/>
        <v>-1.6838008857789077E-2</v>
      </c>
    </row>
    <row r="118" spans="1:21" s="49" customFormat="1" ht="15" customHeight="1" x14ac:dyDescent="0.3">
      <c r="A118" s="47"/>
      <c r="B118" s="25"/>
      <c r="C118" s="48"/>
      <c r="D118" s="58"/>
      <c r="E118" s="59"/>
      <c r="F118" s="60"/>
      <c r="G118" s="58"/>
      <c r="H118" s="59"/>
      <c r="I118" s="60"/>
      <c r="J118" s="58"/>
      <c r="K118" s="59"/>
      <c r="L118" s="60"/>
      <c r="M118" s="58"/>
      <c r="N118" s="59"/>
      <c r="O118" s="60"/>
      <c r="P118" s="58"/>
      <c r="Q118" s="59"/>
      <c r="R118" s="60"/>
      <c r="S118" s="58"/>
      <c r="T118" s="59"/>
      <c r="U118" s="60"/>
    </row>
    <row r="119" spans="1:21" s="49" customFormat="1" ht="18" customHeight="1" x14ac:dyDescent="0.3">
      <c r="A119" s="47"/>
      <c r="B119" s="23" t="s">
        <v>28</v>
      </c>
      <c r="C119" s="48"/>
      <c r="D119" s="47"/>
      <c r="E119" s="50"/>
      <c r="F119" s="51"/>
      <c r="G119" s="47"/>
      <c r="H119" s="50"/>
      <c r="I119" s="51"/>
      <c r="J119" s="47"/>
      <c r="K119" s="50"/>
      <c r="L119" s="51"/>
      <c r="M119" s="47"/>
      <c r="N119" s="50"/>
      <c r="O119" s="51"/>
      <c r="P119" s="47"/>
      <c r="Q119" s="50"/>
      <c r="R119" s="51"/>
      <c r="S119" s="47"/>
      <c r="T119" s="50"/>
      <c r="U119" s="51"/>
    </row>
    <row r="120" spans="1:21" s="49" customFormat="1" ht="18" customHeight="1" x14ac:dyDescent="0.3">
      <c r="A120" s="47"/>
      <c r="B120" s="35" t="s">
        <v>29</v>
      </c>
      <c r="C120" s="48"/>
      <c r="D120" s="128">
        <v>31.631345</v>
      </c>
      <c r="E120" s="129">
        <v>31.621345000000002</v>
      </c>
      <c r="F120" s="130">
        <v>-9.9999999999980105E-3</v>
      </c>
      <c r="G120" s="128">
        <v>5.8403999999999998</v>
      </c>
      <c r="H120" s="129">
        <v>5.8503999999999996</v>
      </c>
      <c r="I120" s="130">
        <v>9.9999999999997868E-3</v>
      </c>
      <c r="J120" s="128">
        <v>0.113055</v>
      </c>
      <c r="K120" s="129">
        <v>0.113055</v>
      </c>
      <c r="L120" s="130">
        <v>0</v>
      </c>
      <c r="M120" s="128">
        <v>0</v>
      </c>
      <c r="N120" s="129">
        <v>0</v>
      </c>
      <c r="O120" s="130">
        <v>0</v>
      </c>
      <c r="P120" s="128">
        <v>0</v>
      </c>
      <c r="Q120" s="129">
        <v>0</v>
      </c>
      <c r="R120" s="130">
        <v>0</v>
      </c>
      <c r="S120" s="128">
        <v>37.584800000000001</v>
      </c>
      <c r="T120" s="129">
        <v>37.584800000000001</v>
      </c>
      <c r="U120" s="130">
        <v>0</v>
      </c>
    </row>
    <row r="121" spans="1:21" s="49" customFormat="1" ht="18" customHeight="1" x14ac:dyDescent="0.3">
      <c r="A121" s="47"/>
      <c r="B121" s="35" t="s">
        <v>30</v>
      </c>
      <c r="C121" s="48"/>
      <c r="D121" s="136"/>
      <c r="E121" s="137"/>
      <c r="F121" s="138"/>
      <c r="G121" s="136"/>
      <c r="H121" s="137"/>
      <c r="I121" s="138"/>
      <c r="J121" s="136"/>
      <c r="K121" s="137"/>
      <c r="L121" s="138"/>
      <c r="M121" s="136"/>
      <c r="N121" s="137"/>
      <c r="O121" s="138"/>
      <c r="P121" s="136"/>
      <c r="Q121" s="137"/>
      <c r="R121" s="138"/>
      <c r="S121" s="136"/>
      <c r="T121" s="137"/>
      <c r="U121" s="138"/>
    </row>
    <row r="122" spans="1:21" s="49" customFormat="1" ht="18" hidden="1" customHeight="1" x14ac:dyDescent="0.3">
      <c r="A122" s="47"/>
      <c r="B122" s="76"/>
      <c r="C122" s="77"/>
      <c r="D122" s="139">
        <v>129.79707266</v>
      </c>
      <c r="E122" s="140">
        <v>158.23135665999999</v>
      </c>
      <c r="F122" s="119">
        <v>28.434283999999991</v>
      </c>
      <c r="G122" s="139">
        <v>0</v>
      </c>
      <c r="H122" s="140">
        <v>0</v>
      </c>
      <c r="I122" s="119">
        <v>0</v>
      </c>
      <c r="J122" s="139">
        <v>0</v>
      </c>
      <c r="K122" s="140">
        <v>0</v>
      </c>
      <c r="L122" s="119">
        <v>0</v>
      </c>
      <c r="M122" s="139">
        <v>0</v>
      </c>
      <c r="N122" s="140">
        <v>0</v>
      </c>
      <c r="O122" s="119">
        <v>0</v>
      </c>
      <c r="P122" s="139">
        <v>0</v>
      </c>
      <c r="Q122" s="140">
        <v>0</v>
      </c>
      <c r="R122" s="119">
        <v>0</v>
      </c>
      <c r="S122" s="139">
        <v>129.79707266</v>
      </c>
      <c r="T122" s="140">
        <v>158.23135665999999</v>
      </c>
      <c r="U122" s="119">
        <v>28.434283999999991</v>
      </c>
    </row>
    <row r="123" spans="1:21" s="49" customFormat="1" ht="18" hidden="1" customHeight="1" x14ac:dyDescent="0.3">
      <c r="A123" s="47"/>
      <c r="B123" s="76"/>
      <c r="C123" s="77"/>
      <c r="D123" s="139">
        <v>0</v>
      </c>
      <c r="E123" s="140">
        <v>0</v>
      </c>
      <c r="F123" s="119">
        <v>0</v>
      </c>
      <c r="G123" s="139">
        <v>0</v>
      </c>
      <c r="H123" s="140">
        <v>0</v>
      </c>
      <c r="I123" s="119">
        <v>0</v>
      </c>
      <c r="J123" s="139">
        <v>0</v>
      </c>
      <c r="K123" s="140">
        <v>0</v>
      </c>
      <c r="L123" s="119">
        <v>0</v>
      </c>
      <c r="M123" s="139">
        <v>0</v>
      </c>
      <c r="N123" s="140">
        <v>0</v>
      </c>
      <c r="O123" s="119">
        <v>0</v>
      </c>
      <c r="P123" s="139">
        <v>0</v>
      </c>
      <c r="Q123" s="140">
        <v>0</v>
      </c>
      <c r="R123" s="119">
        <v>0</v>
      </c>
      <c r="S123" s="139">
        <v>0</v>
      </c>
      <c r="T123" s="140">
        <v>0</v>
      </c>
      <c r="U123" s="119">
        <v>0</v>
      </c>
    </row>
    <row r="124" spans="1:21" s="49" customFormat="1" ht="18" hidden="1" customHeight="1" x14ac:dyDescent="0.3">
      <c r="A124" s="47"/>
      <c r="B124" s="76"/>
      <c r="C124" s="77"/>
      <c r="D124" s="139">
        <v>0</v>
      </c>
      <c r="E124" s="140">
        <v>0</v>
      </c>
      <c r="F124" s="119">
        <v>0</v>
      </c>
      <c r="G124" s="139">
        <v>0</v>
      </c>
      <c r="H124" s="140">
        <v>0</v>
      </c>
      <c r="I124" s="119">
        <v>0</v>
      </c>
      <c r="J124" s="139">
        <v>0.44064334000000005</v>
      </c>
      <c r="K124" s="140">
        <v>0.44064334000000005</v>
      </c>
      <c r="L124" s="119">
        <v>0</v>
      </c>
      <c r="M124" s="139">
        <v>0</v>
      </c>
      <c r="N124" s="140">
        <v>0</v>
      </c>
      <c r="O124" s="119">
        <v>0</v>
      </c>
      <c r="P124" s="139">
        <v>0</v>
      </c>
      <c r="Q124" s="140">
        <v>0</v>
      </c>
      <c r="R124" s="119">
        <v>0</v>
      </c>
      <c r="S124" s="139">
        <v>0.44064334000000005</v>
      </c>
      <c r="T124" s="140">
        <v>0.44064334000000005</v>
      </c>
      <c r="U124" s="119">
        <v>0</v>
      </c>
    </row>
    <row r="125" spans="1:21" s="49" customFormat="1" ht="18" customHeight="1" x14ac:dyDescent="0.3">
      <c r="A125" s="47"/>
      <c r="B125" s="25" t="s">
        <v>31</v>
      </c>
      <c r="C125" s="48"/>
      <c r="D125" s="128">
        <v>129.79707266</v>
      </c>
      <c r="E125" s="129">
        <v>158.23135665999999</v>
      </c>
      <c r="F125" s="130">
        <v>28.434283999999991</v>
      </c>
      <c r="G125" s="128">
        <v>0.46800000000000003</v>
      </c>
      <c r="H125" s="129">
        <v>0.46800000000000003</v>
      </c>
      <c r="I125" s="130">
        <v>0</v>
      </c>
      <c r="J125" s="128">
        <v>0.44064334000000005</v>
      </c>
      <c r="K125" s="129">
        <v>0.44064334000000005</v>
      </c>
      <c r="L125" s="130">
        <v>0</v>
      </c>
      <c r="M125" s="128">
        <v>0</v>
      </c>
      <c r="N125" s="129">
        <v>0</v>
      </c>
      <c r="O125" s="130">
        <v>0</v>
      </c>
      <c r="P125" s="128">
        <v>0</v>
      </c>
      <c r="Q125" s="129">
        <v>0</v>
      </c>
      <c r="R125" s="130">
        <v>0</v>
      </c>
      <c r="S125" s="128">
        <v>130.705716</v>
      </c>
      <c r="T125" s="129">
        <v>159.13999999999999</v>
      </c>
      <c r="U125" s="130">
        <v>28.434283999999991</v>
      </c>
    </row>
    <row r="126" spans="1:21" s="49" customFormat="1" ht="18" customHeight="1" x14ac:dyDescent="0.3">
      <c r="A126" s="47"/>
      <c r="B126" s="25" t="s">
        <v>32</v>
      </c>
      <c r="C126" s="48"/>
      <c r="D126" s="128">
        <v>0</v>
      </c>
      <c r="E126" s="129">
        <v>0</v>
      </c>
      <c r="F126" s="130">
        <v>0</v>
      </c>
      <c r="G126" s="128">
        <v>2.8959480000000002</v>
      </c>
      <c r="H126" s="129">
        <v>2.8959480000000002</v>
      </c>
      <c r="I126" s="130">
        <v>0</v>
      </c>
      <c r="J126" s="128">
        <v>0</v>
      </c>
      <c r="K126" s="129">
        <v>0</v>
      </c>
      <c r="L126" s="130">
        <v>0</v>
      </c>
      <c r="M126" s="128">
        <v>0</v>
      </c>
      <c r="N126" s="129">
        <v>0</v>
      </c>
      <c r="O126" s="130">
        <v>0</v>
      </c>
      <c r="P126" s="128">
        <v>0</v>
      </c>
      <c r="Q126" s="129">
        <v>0</v>
      </c>
      <c r="R126" s="130">
        <v>0</v>
      </c>
      <c r="S126" s="128">
        <v>2.8959480000000002</v>
      </c>
      <c r="T126" s="129">
        <v>2.8959480000000002</v>
      </c>
      <c r="U126" s="130">
        <v>0</v>
      </c>
    </row>
    <row r="127" spans="1:21" s="49" customFormat="1" ht="18" customHeight="1" x14ac:dyDescent="0.3">
      <c r="A127" s="47"/>
      <c r="B127" s="25" t="s">
        <v>33</v>
      </c>
      <c r="C127" s="48"/>
      <c r="D127" s="128">
        <v>0</v>
      </c>
      <c r="E127" s="129">
        <v>0</v>
      </c>
      <c r="F127" s="130">
        <v>0</v>
      </c>
      <c r="G127" s="128">
        <v>3.7588819999999998</v>
      </c>
      <c r="H127" s="129">
        <v>3.7588819999999998</v>
      </c>
      <c r="I127" s="130">
        <v>0</v>
      </c>
      <c r="J127" s="128">
        <v>0</v>
      </c>
      <c r="K127" s="129">
        <v>0</v>
      </c>
      <c r="L127" s="130">
        <v>0</v>
      </c>
      <c r="M127" s="128">
        <v>0</v>
      </c>
      <c r="N127" s="129">
        <v>0</v>
      </c>
      <c r="O127" s="130">
        <v>0</v>
      </c>
      <c r="P127" s="128">
        <v>0</v>
      </c>
      <c r="Q127" s="129">
        <v>0</v>
      </c>
      <c r="R127" s="130">
        <v>0</v>
      </c>
      <c r="S127" s="128">
        <v>3.7588819999999998</v>
      </c>
      <c r="T127" s="129">
        <v>3.7588819999999998</v>
      </c>
      <c r="U127" s="130">
        <v>0</v>
      </c>
    </row>
    <row r="128" spans="1:21" s="49" customFormat="1" ht="18" customHeight="1" x14ac:dyDescent="0.3">
      <c r="A128" s="47"/>
      <c r="B128" s="25" t="s">
        <v>34</v>
      </c>
      <c r="C128" s="48"/>
      <c r="D128" s="128">
        <v>0</v>
      </c>
      <c r="E128" s="129">
        <v>0</v>
      </c>
      <c r="F128" s="130">
        <v>0</v>
      </c>
      <c r="G128" s="128">
        <v>5.5066889999999997</v>
      </c>
      <c r="H128" s="129">
        <v>5.5066889999999997</v>
      </c>
      <c r="I128" s="130">
        <v>0</v>
      </c>
      <c r="J128" s="128">
        <v>0</v>
      </c>
      <c r="K128" s="129">
        <v>0</v>
      </c>
      <c r="L128" s="130">
        <v>0</v>
      </c>
      <c r="M128" s="128">
        <v>0</v>
      </c>
      <c r="N128" s="129">
        <v>0</v>
      </c>
      <c r="O128" s="130">
        <v>0</v>
      </c>
      <c r="P128" s="128">
        <v>0</v>
      </c>
      <c r="Q128" s="129">
        <v>0</v>
      </c>
      <c r="R128" s="130">
        <v>0</v>
      </c>
      <c r="S128" s="128">
        <v>5.5066889999999997</v>
      </c>
      <c r="T128" s="129">
        <v>5.5066889999999997</v>
      </c>
      <c r="U128" s="130">
        <v>0</v>
      </c>
    </row>
    <row r="129" spans="1:22" s="49" customFormat="1" ht="18" customHeight="1" x14ac:dyDescent="0.3">
      <c r="A129" s="47"/>
      <c r="B129" s="25" t="s">
        <v>35</v>
      </c>
      <c r="C129" s="48"/>
      <c r="D129" s="128">
        <v>0</v>
      </c>
      <c r="E129" s="129">
        <v>0</v>
      </c>
      <c r="F129" s="130">
        <v>0</v>
      </c>
      <c r="G129" s="128">
        <v>0.28520699999999999</v>
      </c>
      <c r="H129" s="129">
        <v>0.28520699999999999</v>
      </c>
      <c r="I129" s="130">
        <v>0</v>
      </c>
      <c r="J129" s="128">
        <v>0</v>
      </c>
      <c r="K129" s="129">
        <v>0</v>
      </c>
      <c r="L129" s="130">
        <v>0</v>
      </c>
      <c r="M129" s="128">
        <v>0</v>
      </c>
      <c r="N129" s="129">
        <v>0</v>
      </c>
      <c r="O129" s="130">
        <v>0</v>
      </c>
      <c r="P129" s="128">
        <v>0</v>
      </c>
      <c r="Q129" s="129">
        <v>0</v>
      </c>
      <c r="R129" s="130">
        <v>0</v>
      </c>
      <c r="S129" s="128">
        <v>0.28520699999999999</v>
      </c>
      <c r="T129" s="129">
        <v>0.28520699999999999</v>
      </c>
      <c r="U129" s="130">
        <v>0</v>
      </c>
    </row>
    <row r="130" spans="1:22" s="49" customFormat="1" ht="18" customHeight="1" x14ac:dyDescent="0.3">
      <c r="A130" s="47"/>
      <c r="B130" s="25" t="s">
        <v>36</v>
      </c>
      <c r="C130" s="48"/>
      <c r="D130" s="128">
        <v>0</v>
      </c>
      <c r="E130" s="129">
        <v>0</v>
      </c>
      <c r="F130" s="130">
        <v>0</v>
      </c>
      <c r="G130" s="128">
        <v>9.5069000000000001E-2</v>
      </c>
      <c r="H130" s="129">
        <v>9.5069000000000001E-2</v>
      </c>
      <c r="I130" s="130">
        <v>0</v>
      </c>
      <c r="J130" s="128">
        <v>0</v>
      </c>
      <c r="K130" s="129">
        <v>0</v>
      </c>
      <c r="L130" s="130">
        <v>0</v>
      </c>
      <c r="M130" s="128">
        <v>0</v>
      </c>
      <c r="N130" s="129">
        <v>0</v>
      </c>
      <c r="O130" s="130">
        <v>0</v>
      </c>
      <c r="P130" s="128">
        <v>0</v>
      </c>
      <c r="Q130" s="129">
        <v>0</v>
      </c>
      <c r="R130" s="130">
        <v>0</v>
      </c>
      <c r="S130" s="128">
        <v>9.5069000000000001E-2</v>
      </c>
      <c r="T130" s="129">
        <v>9.5069000000000001E-2</v>
      </c>
      <c r="U130" s="130">
        <v>0</v>
      </c>
    </row>
    <row r="131" spans="1:22" s="49" customFormat="1" ht="18" customHeight="1" x14ac:dyDescent="0.3">
      <c r="A131" s="47"/>
      <c r="B131" s="25" t="s">
        <v>37</v>
      </c>
      <c r="C131" s="48"/>
      <c r="D131" s="128">
        <v>0</v>
      </c>
      <c r="E131" s="129">
        <v>0</v>
      </c>
      <c r="F131" s="130">
        <v>0</v>
      </c>
      <c r="G131" s="128">
        <v>7.3109999999999994E-2</v>
      </c>
      <c r="H131" s="129">
        <v>7.3109999999999994E-2</v>
      </c>
      <c r="I131" s="130">
        <v>0</v>
      </c>
      <c r="J131" s="128">
        <v>0</v>
      </c>
      <c r="K131" s="129">
        <v>0</v>
      </c>
      <c r="L131" s="130">
        <v>0</v>
      </c>
      <c r="M131" s="128">
        <v>0</v>
      </c>
      <c r="N131" s="129">
        <v>0</v>
      </c>
      <c r="O131" s="130">
        <v>0</v>
      </c>
      <c r="P131" s="128">
        <v>0</v>
      </c>
      <c r="Q131" s="129">
        <v>0</v>
      </c>
      <c r="R131" s="130">
        <v>0</v>
      </c>
      <c r="S131" s="128">
        <v>7.3109999999999994E-2</v>
      </c>
      <c r="T131" s="129">
        <v>7.3109999999999994E-2</v>
      </c>
      <c r="U131" s="130">
        <v>0</v>
      </c>
    </row>
    <row r="132" spans="1:22" s="49" customFormat="1" ht="18" customHeight="1" x14ac:dyDescent="0.3">
      <c r="A132" s="47"/>
      <c r="B132" s="25" t="s">
        <v>38</v>
      </c>
      <c r="C132" s="48"/>
      <c r="D132" s="128">
        <v>0</v>
      </c>
      <c r="E132" s="129">
        <v>0</v>
      </c>
      <c r="F132" s="130">
        <v>0</v>
      </c>
      <c r="G132" s="128">
        <v>7.3130000000000001E-3</v>
      </c>
      <c r="H132" s="129">
        <v>7.3130000000000001E-3</v>
      </c>
      <c r="I132" s="130">
        <v>0</v>
      </c>
      <c r="J132" s="128">
        <v>0</v>
      </c>
      <c r="K132" s="129">
        <v>0</v>
      </c>
      <c r="L132" s="130">
        <v>0</v>
      </c>
      <c r="M132" s="128">
        <v>0</v>
      </c>
      <c r="N132" s="129">
        <v>0</v>
      </c>
      <c r="O132" s="130">
        <v>0</v>
      </c>
      <c r="P132" s="128">
        <v>0</v>
      </c>
      <c r="Q132" s="129">
        <v>0</v>
      </c>
      <c r="R132" s="130">
        <v>0</v>
      </c>
      <c r="S132" s="128">
        <v>7.3130000000000001E-3</v>
      </c>
      <c r="T132" s="129">
        <v>7.3130000000000001E-3</v>
      </c>
      <c r="U132" s="130">
        <v>0</v>
      </c>
    </row>
    <row r="133" spans="1:22" s="49" customFormat="1" ht="18" customHeight="1" x14ac:dyDescent="0.3">
      <c r="A133" s="47"/>
      <c r="B133" s="35" t="s">
        <v>39</v>
      </c>
      <c r="C133" s="48"/>
      <c r="D133" s="128">
        <v>0</v>
      </c>
      <c r="E133" s="129">
        <v>0</v>
      </c>
      <c r="F133" s="130">
        <v>0</v>
      </c>
      <c r="G133" s="128">
        <v>31.060686065440983</v>
      </c>
      <c r="H133" s="129">
        <v>0</v>
      </c>
      <c r="I133" s="130">
        <v>-31.060686065440983</v>
      </c>
      <c r="J133" s="128">
        <v>0</v>
      </c>
      <c r="K133" s="129">
        <v>0</v>
      </c>
      <c r="L133" s="130">
        <v>0</v>
      </c>
      <c r="M133" s="128">
        <v>0</v>
      </c>
      <c r="N133" s="129">
        <v>0</v>
      </c>
      <c r="O133" s="130">
        <v>0</v>
      </c>
      <c r="P133" s="128">
        <v>0</v>
      </c>
      <c r="Q133" s="129">
        <v>0</v>
      </c>
      <c r="R133" s="130">
        <v>0</v>
      </c>
      <c r="S133" s="128">
        <v>31.060686065440983</v>
      </c>
      <c r="T133" s="129">
        <v>0</v>
      </c>
      <c r="U133" s="130">
        <v>-31.060686065440983</v>
      </c>
    </row>
    <row r="134" spans="1:22" s="49" customFormat="1" ht="18" customHeight="1" x14ac:dyDescent="0.3">
      <c r="A134" s="47"/>
      <c r="B134" s="54"/>
      <c r="C134" s="48"/>
      <c r="D134" s="141">
        <f>SUM(D120,D125:D133)</f>
        <v>161.42841766000001</v>
      </c>
      <c r="E134" s="142">
        <f>SUM(E120,E125:E133)</f>
        <v>189.85270165999998</v>
      </c>
      <c r="F134" s="143">
        <f t="shared" ref="F134" si="90">E134-D134</f>
        <v>28.424283999999972</v>
      </c>
      <c r="G134" s="141">
        <f>SUM(G120,G125:G133)</f>
        <v>49.991304065440978</v>
      </c>
      <c r="H134" s="142">
        <f>SUM(H120,H125:H133)</f>
        <v>18.940617999999997</v>
      </c>
      <c r="I134" s="143">
        <f t="shared" ref="I134" si="91">H134-G134</f>
        <v>-31.050686065440981</v>
      </c>
      <c r="J134" s="141">
        <f>SUM(J120,J125:J133)</f>
        <v>0.55369834000000007</v>
      </c>
      <c r="K134" s="142">
        <f>SUM(K120,K125:K133)</f>
        <v>0.55369834000000007</v>
      </c>
      <c r="L134" s="143">
        <f>K134-J134</f>
        <v>0</v>
      </c>
      <c r="M134" s="141">
        <f>SUM(M120,M125:M133)</f>
        <v>0</v>
      </c>
      <c r="N134" s="142">
        <f>SUM(N120,N125:N133)</f>
        <v>0</v>
      </c>
      <c r="O134" s="143">
        <f t="shared" ref="O134" si="92">N134-M134</f>
        <v>0</v>
      </c>
      <c r="P134" s="141">
        <f>SUM(P120,P125:P133)</f>
        <v>0</v>
      </c>
      <c r="Q134" s="142">
        <f>SUM(Q120,Q125:Q133)</f>
        <v>0</v>
      </c>
      <c r="R134" s="143">
        <f t="shared" ref="R134" si="93">Q134-P134</f>
        <v>0</v>
      </c>
      <c r="S134" s="141">
        <f>SUM(S120,S125:S133)</f>
        <v>211.97342006544102</v>
      </c>
      <c r="T134" s="142">
        <f>SUM(T120,T125:T133)</f>
        <v>209.34701800000002</v>
      </c>
      <c r="U134" s="143">
        <f t="shared" ref="U134" si="94">T134-S134</f>
        <v>-2.626402065440999</v>
      </c>
    </row>
    <row r="135" spans="1:22" s="49" customFormat="1" ht="15" customHeight="1" x14ac:dyDescent="0.3">
      <c r="A135" s="47"/>
      <c r="B135" s="54"/>
      <c r="C135" s="48"/>
      <c r="D135" s="144"/>
      <c r="E135" s="145"/>
      <c r="F135" s="146"/>
      <c r="G135" s="144"/>
      <c r="H135" s="145"/>
      <c r="I135" s="146"/>
      <c r="J135" s="144"/>
      <c r="K135" s="145"/>
      <c r="L135" s="146"/>
      <c r="M135" s="144"/>
      <c r="N135" s="145"/>
      <c r="O135" s="146"/>
      <c r="P135" s="144"/>
      <c r="Q135" s="145"/>
      <c r="R135" s="146"/>
      <c r="S135" s="144"/>
      <c r="T135" s="145"/>
      <c r="U135" s="146"/>
    </row>
    <row r="136" spans="1:22" s="49" customFormat="1" ht="18" customHeight="1" x14ac:dyDescent="0.3">
      <c r="A136" s="47"/>
      <c r="B136" s="23" t="s">
        <v>56</v>
      </c>
      <c r="C136" s="48"/>
      <c r="D136" s="141">
        <v>0</v>
      </c>
      <c r="E136" s="142">
        <v>0</v>
      </c>
      <c r="F136" s="143">
        <v>0</v>
      </c>
      <c r="G136" s="141">
        <v>0</v>
      </c>
      <c r="H136" s="142">
        <v>0</v>
      </c>
      <c r="I136" s="143">
        <v>0</v>
      </c>
      <c r="J136" s="141">
        <v>0</v>
      </c>
      <c r="K136" s="142">
        <v>0</v>
      </c>
      <c r="L136" s="143">
        <v>0</v>
      </c>
      <c r="M136" s="141">
        <v>0</v>
      </c>
      <c r="N136" s="142">
        <v>0</v>
      </c>
      <c r="O136" s="143">
        <v>0</v>
      </c>
      <c r="P136" s="141">
        <v>0</v>
      </c>
      <c r="Q136" s="142">
        <v>0</v>
      </c>
      <c r="R136" s="143">
        <v>0</v>
      </c>
      <c r="S136" s="141">
        <v>0</v>
      </c>
      <c r="T136" s="142">
        <v>0</v>
      </c>
      <c r="U136" s="143">
        <v>0</v>
      </c>
    </row>
    <row r="137" spans="1:22" s="49" customFormat="1" ht="15" customHeight="1" x14ac:dyDescent="0.3">
      <c r="A137" s="47"/>
      <c r="B137" s="54"/>
      <c r="C137" s="48"/>
      <c r="D137" s="144"/>
      <c r="E137" s="145"/>
      <c r="F137" s="146"/>
      <c r="G137" s="144"/>
      <c r="H137" s="145"/>
      <c r="I137" s="146"/>
      <c r="J137" s="144"/>
      <c r="K137" s="145"/>
      <c r="L137" s="146"/>
      <c r="M137" s="144"/>
      <c r="N137" s="145"/>
      <c r="O137" s="146"/>
      <c r="P137" s="144"/>
      <c r="Q137" s="145"/>
      <c r="R137" s="146"/>
      <c r="S137" s="144"/>
      <c r="T137" s="145"/>
      <c r="U137" s="146"/>
    </row>
    <row r="138" spans="1:22" s="49" customFormat="1" ht="18" customHeight="1" x14ac:dyDescent="0.3">
      <c r="A138" s="47"/>
      <c r="B138" s="72" t="s">
        <v>40</v>
      </c>
      <c r="C138" s="48"/>
      <c r="D138" s="150">
        <f>SUM(D136,D134,D117,D102,D96)</f>
        <v>1706.7908795336793</v>
      </c>
      <c r="E138" s="151">
        <f>SUM(E136,E134,E117,E102,E96)</f>
        <v>1763.0077416100003</v>
      </c>
      <c r="F138" s="152">
        <f t="shared" ref="F138" si="95">E138-D138</f>
        <v>56.216862076320922</v>
      </c>
      <c r="G138" s="150">
        <f>SUM(G136,G134,G117,G102,G96)</f>
        <v>674.35863053717628</v>
      </c>
      <c r="H138" s="151">
        <f>SUM(H136,H134,H117,H102,H96)</f>
        <v>652.10207581999998</v>
      </c>
      <c r="I138" s="152">
        <f t="shared" ref="I138" si="96">H138-G138</f>
        <v>-22.2565547171763</v>
      </c>
      <c r="J138" s="150">
        <f>SUM(J136,J134,J117,J102,J96)</f>
        <v>1.6818451599023301</v>
      </c>
      <c r="K138" s="151">
        <f>SUM(K136,K134,K117,K102,K96)</f>
        <v>1.6763021600000001</v>
      </c>
      <c r="L138" s="152">
        <f t="shared" ref="L138" si="97">K138-J138</f>
        <v>-5.5429999023299814E-3</v>
      </c>
      <c r="M138" s="150">
        <f>SUM(M136,M134,M117,M102,M96)</f>
        <v>0</v>
      </c>
      <c r="N138" s="151">
        <f>SUM(N136,N134,N117,N102,N96)</f>
        <v>0</v>
      </c>
      <c r="O138" s="152">
        <f t="shared" ref="O138" si="98">N138-M138</f>
        <v>0</v>
      </c>
      <c r="P138" s="150">
        <f>SUM(P136,P134,P117,P102,P96)</f>
        <v>247.21771264961956</v>
      </c>
      <c r="Q138" s="151">
        <f>SUM(Q136,Q134,Q117,Q102,Q96)</f>
        <v>263.44466543999999</v>
      </c>
      <c r="R138" s="152">
        <f t="shared" ref="R138" si="99">Q138-P138</f>
        <v>16.226952790380437</v>
      </c>
      <c r="S138" s="150">
        <f>SUM(S136,S134,S117,S102,S96)</f>
        <v>2630.0490678803776</v>
      </c>
      <c r="T138" s="151">
        <f>SUM(T136,T134,T117,T102,T96)</f>
        <v>2680.2307850300003</v>
      </c>
      <c r="U138" s="152">
        <f t="shared" ref="U138" si="100">T138-S138</f>
        <v>50.181717149622727</v>
      </c>
    </row>
    <row r="139" spans="1:22" s="49" customFormat="1" ht="15" customHeight="1" x14ac:dyDescent="0.3">
      <c r="A139" s="47"/>
      <c r="B139" s="54"/>
      <c r="C139" s="48"/>
      <c r="D139" s="47"/>
      <c r="E139" s="50"/>
      <c r="F139" s="51"/>
      <c r="G139" s="47"/>
      <c r="H139" s="50"/>
      <c r="I139" s="51"/>
      <c r="J139" s="47"/>
      <c r="K139" s="50"/>
      <c r="L139" s="51"/>
      <c r="M139" s="47"/>
      <c r="N139" s="50"/>
      <c r="O139" s="51"/>
      <c r="P139" s="47"/>
      <c r="Q139" s="50"/>
      <c r="R139" s="51"/>
      <c r="S139" s="47"/>
      <c r="T139" s="50"/>
      <c r="U139" s="51"/>
    </row>
    <row r="140" spans="1:22" s="49" customFormat="1" ht="18" customHeight="1" x14ac:dyDescent="0.3">
      <c r="A140" s="47"/>
      <c r="B140" s="23" t="s">
        <v>41</v>
      </c>
      <c r="C140" s="48"/>
      <c r="D140" s="47"/>
      <c r="E140" s="50"/>
      <c r="F140" s="51"/>
      <c r="G140" s="47"/>
      <c r="H140" s="50"/>
      <c r="I140" s="51"/>
      <c r="J140" s="47"/>
      <c r="K140" s="50"/>
      <c r="L140" s="51"/>
      <c r="M140" s="47"/>
      <c r="N140" s="50"/>
      <c r="O140" s="51"/>
      <c r="P140" s="47"/>
      <c r="Q140" s="50"/>
      <c r="R140" s="51"/>
      <c r="S140" s="47"/>
      <c r="T140" s="50"/>
      <c r="U140" s="51"/>
    </row>
    <row r="141" spans="1:22" s="49" customFormat="1" ht="18" customHeight="1" x14ac:dyDescent="0.3">
      <c r="A141" s="47"/>
      <c r="B141" s="73" t="s">
        <v>42</v>
      </c>
      <c r="C141" s="48"/>
      <c r="D141" s="131">
        <v>0</v>
      </c>
      <c r="E141" s="132">
        <v>0</v>
      </c>
      <c r="F141" s="130">
        <v>0</v>
      </c>
      <c r="G141" s="131">
        <v>0</v>
      </c>
      <c r="H141" s="132">
        <v>0</v>
      </c>
      <c r="I141" s="130">
        <v>0</v>
      </c>
      <c r="J141" s="131">
        <v>0</v>
      </c>
      <c r="K141" s="132">
        <v>0</v>
      </c>
      <c r="L141" s="130">
        <v>0</v>
      </c>
      <c r="M141" s="131">
        <v>305.08734351035321</v>
      </c>
      <c r="N141" s="132">
        <v>301</v>
      </c>
      <c r="O141" s="130">
        <v>-4.0873435103532074</v>
      </c>
      <c r="P141" s="131">
        <v>0</v>
      </c>
      <c r="Q141" s="132">
        <v>0</v>
      </c>
      <c r="R141" s="130">
        <v>0</v>
      </c>
      <c r="S141" s="131">
        <v>305.08734351035321</v>
      </c>
      <c r="T141" s="132">
        <v>301</v>
      </c>
      <c r="U141" s="130">
        <v>-4.0873435103532074</v>
      </c>
    </row>
    <row r="142" spans="1:22" s="49" customFormat="1" ht="18" customHeight="1" x14ac:dyDescent="0.3">
      <c r="A142" s="47"/>
      <c r="B142" s="73" t="s">
        <v>43</v>
      </c>
      <c r="C142" s="48"/>
      <c r="D142" s="131">
        <v>0</v>
      </c>
      <c r="E142" s="132">
        <v>0</v>
      </c>
      <c r="F142" s="130">
        <v>0</v>
      </c>
      <c r="G142" s="131">
        <v>0</v>
      </c>
      <c r="H142" s="132">
        <v>0</v>
      </c>
      <c r="I142" s="130">
        <v>0</v>
      </c>
      <c r="J142" s="131">
        <v>0</v>
      </c>
      <c r="K142" s="132">
        <v>0</v>
      </c>
      <c r="L142" s="130">
        <v>0</v>
      </c>
      <c r="M142" s="131">
        <v>0</v>
      </c>
      <c r="N142" s="132">
        <v>0</v>
      </c>
      <c r="O142" s="130">
        <v>0</v>
      </c>
      <c r="P142" s="131">
        <v>0</v>
      </c>
      <c r="Q142" s="132">
        <v>0</v>
      </c>
      <c r="R142" s="130">
        <v>0</v>
      </c>
      <c r="S142" s="131">
        <v>0</v>
      </c>
      <c r="T142" s="132">
        <v>0</v>
      </c>
      <c r="U142" s="130">
        <v>0</v>
      </c>
    </row>
    <row r="143" spans="1:22" s="49" customFormat="1" ht="18" customHeight="1" x14ac:dyDescent="0.3">
      <c r="A143" s="47"/>
      <c r="B143" s="73" t="s">
        <v>44</v>
      </c>
      <c r="C143" s="48"/>
      <c r="D143" s="131">
        <v>0</v>
      </c>
      <c r="E143" s="132">
        <v>0</v>
      </c>
      <c r="F143" s="130">
        <v>0</v>
      </c>
      <c r="G143" s="131">
        <v>131.47051288361658</v>
      </c>
      <c r="H143" s="132">
        <v>142.68200006000001</v>
      </c>
      <c r="I143" s="130">
        <v>11.211487176383429</v>
      </c>
      <c r="J143" s="131">
        <v>0</v>
      </c>
      <c r="K143" s="132">
        <v>0</v>
      </c>
      <c r="L143" s="130">
        <v>0</v>
      </c>
      <c r="M143" s="131">
        <v>0</v>
      </c>
      <c r="N143" s="132">
        <v>0</v>
      </c>
      <c r="O143" s="130">
        <v>0</v>
      </c>
      <c r="P143" s="131">
        <v>0</v>
      </c>
      <c r="Q143" s="132">
        <v>0</v>
      </c>
      <c r="R143" s="130">
        <v>0</v>
      </c>
      <c r="S143" s="131">
        <v>131.47051288361658</v>
      </c>
      <c r="T143" s="132">
        <v>142.68200006000001</v>
      </c>
      <c r="U143" s="130">
        <v>11.211487176383429</v>
      </c>
    </row>
    <row r="144" spans="1:22" s="49" customFormat="1" ht="18" customHeight="1" x14ac:dyDescent="0.3">
      <c r="A144" s="47"/>
      <c r="B144" s="54"/>
      <c r="C144" s="48"/>
      <c r="D144" s="141">
        <f>SUM(D141:D143)</f>
        <v>0</v>
      </c>
      <c r="E144" s="142">
        <f>SUM(E141:E143)</f>
        <v>0</v>
      </c>
      <c r="F144" s="143">
        <f t="shared" ref="F144" si="101">E144-D144</f>
        <v>0</v>
      </c>
      <c r="G144" s="141">
        <f>SUM(G141:G143)</f>
        <v>131.47051288361658</v>
      </c>
      <c r="H144" s="142">
        <f>SUM(H141:H143)</f>
        <v>142.68200006000001</v>
      </c>
      <c r="I144" s="143">
        <f t="shared" ref="I144" si="102">H144-G144</f>
        <v>11.211487176383429</v>
      </c>
      <c r="J144" s="141">
        <f>SUM(J141:J143)</f>
        <v>0</v>
      </c>
      <c r="K144" s="142">
        <f>SUM(K141:K143)</f>
        <v>0</v>
      </c>
      <c r="L144" s="143">
        <f t="shared" ref="L144" si="103">K144-J144</f>
        <v>0</v>
      </c>
      <c r="M144" s="141">
        <f>SUM(M141:M143)</f>
        <v>305.08734351035321</v>
      </c>
      <c r="N144" s="142">
        <f>SUM(N141:N143)</f>
        <v>301</v>
      </c>
      <c r="O144" s="143">
        <f t="shared" ref="O144" si="104">N144-M144</f>
        <v>-4.0873435103532074</v>
      </c>
      <c r="P144" s="141">
        <f>SUM(P141:P143)</f>
        <v>0</v>
      </c>
      <c r="Q144" s="142">
        <f>SUM(Q141:Q143)</f>
        <v>0</v>
      </c>
      <c r="R144" s="143">
        <f t="shared" ref="R144" si="105">Q144-P144</f>
        <v>0</v>
      </c>
      <c r="S144" s="141">
        <f>SUM(S141:S143)</f>
        <v>436.55785639396981</v>
      </c>
      <c r="T144" s="142">
        <f>SUM(T141:T143)</f>
        <v>443.68200006000001</v>
      </c>
      <c r="U144" s="143">
        <f t="shared" ref="U144" si="106">T144-S144</f>
        <v>7.1241436660301929</v>
      </c>
      <c r="V144" s="49">
        <f>SUM(D144:U144)</f>
        <v>1774.7280002400003</v>
      </c>
    </row>
    <row r="145" spans="1:23" s="49" customFormat="1" ht="15" customHeight="1" x14ac:dyDescent="0.3">
      <c r="A145" s="47"/>
      <c r="B145" s="54"/>
      <c r="C145" s="48"/>
      <c r="D145" s="144"/>
      <c r="E145" s="145"/>
      <c r="F145" s="146"/>
      <c r="G145" s="144"/>
      <c r="H145" s="145"/>
      <c r="I145" s="146"/>
      <c r="J145" s="144"/>
      <c r="K145" s="145"/>
      <c r="L145" s="146"/>
      <c r="M145" s="144"/>
      <c r="N145" s="145"/>
      <c r="O145" s="146"/>
      <c r="P145" s="144"/>
      <c r="Q145" s="145"/>
      <c r="R145" s="146"/>
      <c r="S145" s="144"/>
      <c r="T145" s="145"/>
      <c r="U145" s="146"/>
    </row>
    <row r="146" spans="1:23" s="49" customFormat="1" ht="18" customHeight="1" x14ac:dyDescent="0.3">
      <c r="A146" s="47"/>
      <c r="B146" s="72" t="s">
        <v>45</v>
      </c>
      <c r="C146" s="48"/>
      <c r="D146" s="150">
        <f>SUM(D144,D138)</f>
        <v>1706.7908795336793</v>
      </c>
      <c r="E146" s="151">
        <f>SUM(E144,E138)</f>
        <v>1763.0077416100003</v>
      </c>
      <c r="F146" s="152">
        <f t="shared" ref="F146" si="107">E146-D146</f>
        <v>56.216862076320922</v>
      </c>
      <c r="G146" s="150">
        <f>SUM(G144,G138)</f>
        <v>805.82914342079289</v>
      </c>
      <c r="H146" s="151">
        <f>SUM(H144,H138)</f>
        <v>794.78407588000005</v>
      </c>
      <c r="I146" s="152">
        <f t="shared" ref="I146" si="108">H146-G146</f>
        <v>-11.045067540792843</v>
      </c>
      <c r="J146" s="150">
        <f>SUM(J144,J138)</f>
        <v>1.6818451599023301</v>
      </c>
      <c r="K146" s="151">
        <f>SUM(K144,K138)</f>
        <v>1.6763021600000001</v>
      </c>
      <c r="L146" s="152">
        <f>K146-J146</f>
        <v>-5.5429999023299814E-3</v>
      </c>
      <c r="M146" s="150">
        <f>SUM(M144,M138)</f>
        <v>305.08734351035321</v>
      </c>
      <c r="N146" s="151">
        <f>SUM(N144,N138)</f>
        <v>301</v>
      </c>
      <c r="O146" s="152">
        <f t="shared" ref="O146" si="109">N146-M146</f>
        <v>-4.0873435103532074</v>
      </c>
      <c r="P146" s="150">
        <f>SUM(P144,P138)</f>
        <v>247.21771264961956</v>
      </c>
      <c r="Q146" s="151">
        <f>SUM(Q144,Q138)</f>
        <v>263.44466543999999</v>
      </c>
      <c r="R146" s="152">
        <f t="shared" ref="R146" si="110">Q146-P146</f>
        <v>16.226952790380437</v>
      </c>
      <c r="S146" s="150">
        <f>SUM(S144,S138)</f>
        <v>3066.6069242743474</v>
      </c>
      <c r="T146" s="151">
        <f>SUM(T144,T138)</f>
        <v>3123.9127850900004</v>
      </c>
      <c r="U146" s="152">
        <f t="shared" ref="U146" si="111">T146-S146</f>
        <v>57.305860815652977</v>
      </c>
    </row>
    <row r="147" spans="1:23" s="49" customFormat="1" ht="15" customHeight="1" x14ac:dyDescent="0.3">
      <c r="A147" s="47"/>
      <c r="B147" s="54"/>
      <c r="C147" s="48"/>
      <c r="D147" s="47"/>
      <c r="E147" s="50"/>
      <c r="F147" s="51"/>
      <c r="G147" s="47"/>
      <c r="H147" s="50"/>
      <c r="I147" s="51"/>
      <c r="J147" s="47"/>
      <c r="K147" s="50"/>
      <c r="L147" s="51"/>
      <c r="M147" s="47"/>
      <c r="N147" s="50"/>
      <c r="O147" s="51"/>
      <c r="P147" s="47"/>
      <c r="Q147" s="50"/>
      <c r="R147" s="51"/>
      <c r="S147" s="47"/>
      <c r="T147" s="50"/>
      <c r="U147" s="51"/>
    </row>
    <row r="148" spans="1:23" s="49" customFormat="1" ht="18" customHeight="1" x14ac:dyDescent="0.3">
      <c r="A148" s="47"/>
      <c r="B148" s="23" t="s">
        <v>46</v>
      </c>
      <c r="C148" s="48"/>
      <c r="D148" s="47"/>
      <c r="E148" s="50"/>
      <c r="F148" s="51"/>
      <c r="G148" s="47"/>
      <c r="H148" s="50"/>
      <c r="I148" s="51"/>
      <c r="J148" s="47"/>
      <c r="K148" s="50"/>
      <c r="L148" s="51"/>
      <c r="M148" s="47"/>
      <c r="N148" s="50"/>
      <c r="O148" s="51"/>
      <c r="P148" s="47"/>
      <c r="Q148" s="50"/>
      <c r="R148" s="51"/>
      <c r="S148" s="47"/>
      <c r="T148" s="50"/>
      <c r="U148" s="51"/>
    </row>
    <row r="149" spans="1:23" s="49" customFormat="1" ht="18" customHeight="1" x14ac:dyDescent="0.3">
      <c r="A149" s="47"/>
      <c r="B149" s="73" t="s">
        <v>69</v>
      </c>
      <c r="C149" s="48"/>
      <c r="D149" s="131">
        <v>88.155041999999995</v>
      </c>
      <c r="E149" s="132">
        <v>104.52612204570006</v>
      </c>
      <c r="F149" s="130">
        <v>16.371080045700069</v>
      </c>
      <c r="G149" s="131">
        <v>157.844233</v>
      </c>
      <c r="H149" s="132">
        <v>153.06378911270005</v>
      </c>
      <c r="I149" s="130">
        <v>-4.7804438872999526</v>
      </c>
      <c r="J149" s="131">
        <v>0</v>
      </c>
      <c r="K149" s="132">
        <v>0</v>
      </c>
      <c r="L149" s="130">
        <v>0</v>
      </c>
      <c r="M149" s="131">
        <v>0</v>
      </c>
      <c r="N149" s="132">
        <v>0</v>
      </c>
      <c r="O149" s="130">
        <v>0</v>
      </c>
      <c r="P149" s="131">
        <v>0</v>
      </c>
      <c r="Q149" s="132">
        <v>0</v>
      </c>
      <c r="R149" s="130">
        <v>0</v>
      </c>
      <c r="S149" s="131">
        <v>245.99927500000001</v>
      </c>
      <c r="T149" s="132">
        <v>257.58991115840013</v>
      </c>
      <c r="U149" s="130">
        <v>11.590636158400116</v>
      </c>
    </row>
    <row r="150" spans="1:23" s="49" customFormat="1" ht="18" customHeight="1" x14ac:dyDescent="0.3">
      <c r="A150" s="47"/>
      <c r="B150" s="48"/>
      <c r="C150" s="48"/>
      <c r="D150" s="141">
        <f>SUM(D149)</f>
        <v>88.155041999999995</v>
      </c>
      <c r="E150" s="142">
        <f>SUM(E149)</f>
        <v>104.52612204570006</v>
      </c>
      <c r="F150" s="143">
        <f t="shared" ref="F150" si="112">E150-D150</f>
        <v>16.371080045700069</v>
      </c>
      <c r="G150" s="141">
        <f>SUM(G149)</f>
        <v>157.844233</v>
      </c>
      <c r="H150" s="142">
        <f>SUM(H149)</f>
        <v>153.06378911270005</v>
      </c>
      <c r="I150" s="143">
        <f t="shared" ref="I150" si="113">H150-G150</f>
        <v>-4.7804438872999526</v>
      </c>
      <c r="J150" s="141">
        <f>SUM(J149)</f>
        <v>0</v>
      </c>
      <c r="K150" s="142">
        <f>SUM(K149)</f>
        <v>0</v>
      </c>
      <c r="L150" s="143">
        <f t="shared" ref="L150" si="114">K150-J150</f>
        <v>0</v>
      </c>
      <c r="M150" s="141">
        <f>SUM(M149)</f>
        <v>0</v>
      </c>
      <c r="N150" s="142">
        <f>SUM(N149)</f>
        <v>0</v>
      </c>
      <c r="O150" s="143">
        <f t="shared" ref="O150" si="115">N150-M150</f>
        <v>0</v>
      </c>
      <c r="P150" s="141">
        <f>SUM(P149)</f>
        <v>0</v>
      </c>
      <c r="Q150" s="142">
        <f>SUM(Q149)</f>
        <v>0</v>
      </c>
      <c r="R150" s="143">
        <f t="shared" ref="R150" si="116">Q150-P150</f>
        <v>0</v>
      </c>
      <c r="S150" s="141">
        <f>SUM(S149)</f>
        <v>245.99927500000001</v>
      </c>
      <c r="T150" s="142">
        <f>SUM(T149)</f>
        <v>257.58991115840013</v>
      </c>
      <c r="U150" s="143">
        <f t="shared" ref="U150" si="117">T150-S150</f>
        <v>11.590636158400116</v>
      </c>
    </row>
    <row r="151" spans="1:23" s="49" customFormat="1" ht="15" customHeight="1" x14ac:dyDescent="0.3">
      <c r="A151" s="47"/>
      <c r="B151" s="48"/>
      <c r="C151" s="48"/>
      <c r="D151" s="144"/>
      <c r="E151" s="145"/>
      <c r="F151" s="146"/>
      <c r="G151" s="144"/>
      <c r="H151" s="145"/>
      <c r="I151" s="146"/>
      <c r="J151" s="144"/>
      <c r="K151" s="145"/>
      <c r="L151" s="146"/>
      <c r="M151" s="144"/>
      <c r="N151" s="145"/>
      <c r="O151" s="146"/>
      <c r="P151" s="144"/>
      <c r="Q151" s="145"/>
      <c r="R151" s="146"/>
      <c r="S151" s="144"/>
      <c r="T151" s="145"/>
      <c r="U151" s="146"/>
    </row>
    <row r="152" spans="1:23" s="63" customFormat="1" ht="20.25" customHeight="1" x14ac:dyDescent="0.3">
      <c r="A152" s="61"/>
      <c r="B152" s="74" t="s">
        <v>48</v>
      </c>
      <c r="C152" s="62"/>
      <c r="D152" s="147">
        <f>SUM(D150,D146)</f>
        <v>1794.9459215336794</v>
      </c>
      <c r="E152" s="148">
        <f>SUM(E150,E146)</f>
        <v>1867.5338636557003</v>
      </c>
      <c r="F152" s="149">
        <f t="shared" ref="F152" si="118">E152-D152</f>
        <v>72.587942122020877</v>
      </c>
      <c r="G152" s="147">
        <f>SUM(G150,G146)</f>
        <v>963.67337642079292</v>
      </c>
      <c r="H152" s="148">
        <f>SUM(H150,H146)</f>
        <v>947.84786499270012</v>
      </c>
      <c r="I152" s="149">
        <f t="shared" ref="I152" si="119">H152-G152</f>
        <v>-15.825511428092796</v>
      </c>
      <c r="J152" s="147">
        <f>SUM(J150,J146)</f>
        <v>1.6818451599023301</v>
      </c>
      <c r="K152" s="148">
        <f>SUM(K150,K146)</f>
        <v>1.6763021600000001</v>
      </c>
      <c r="L152" s="149">
        <f t="shared" ref="L152" si="120">K152-J152</f>
        <v>-5.5429999023299814E-3</v>
      </c>
      <c r="M152" s="147">
        <f>SUM(M150,M146)</f>
        <v>305.08734351035321</v>
      </c>
      <c r="N152" s="148">
        <f>SUM(N150,N146)</f>
        <v>301</v>
      </c>
      <c r="O152" s="149">
        <f t="shared" ref="O152" si="121">N152-M152</f>
        <v>-4.0873435103532074</v>
      </c>
      <c r="P152" s="147">
        <f>SUM(P150,P146)</f>
        <v>247.21771264961956</v>
      </c>
      <c r="Q152" s="148">
        <f>SUM(Q150,Q146)</f>
        <v>263.44466543999999</v>
      </c>
      <c r="R152" s="149">
        <f t="shared" ref="R152" si="122">Q152-P152</f>
        <v>16.226952790380437</v>
      </c>
      <c r="S152" s="147">
        <f>SUM(S150,S146)</f>
        <v>3312.6061992743475</v>
      </c>
      <c r="T152" s="148">
        <f>SUM(T150,T146)</f>
        <v>3381.5026962484008</v>
      </c>
      <c r="U152" s="149">
        <f t="shared" ref="U152" si="123">T152-S152</f>
        <v>68.896496974053207</v>
      </c>
      <c r="V152" s="49"/>
      <c r="W152" s="49"/>
    </row>
    <row r="153" spans="1:23" s="5" customFormat="1" x14ac:dyDescent="0.25"/>
  </sheetData>
  <mergeCells count="46">
    <mergeCell ref="A1:V1"/>
    <mergeCell ref="A3:V3"/>
    <mergeCell ref="A4:V4"/>
    <mergeCell ref="A5:V5"/>
    <mergeCell ref="D8:F8"/>
    <mergeCell ref="G8:I8"/>
    <mergeCell ref="J8:L8"/>
    <mergeCell ref="M8:O8"/>
    <mergeCell ref="P8:R8"/>
    <mergeCell ref="S8:U8"/>
    <mergeCell ref="A2:U2"/>
    <mergeCell ref="U9:U10"/>
    <mergeCell ref="E9:E10"/>
    <mergeCell ref="F9:F10"/>
    <mergeCell ref="H9:H10"/>
    <mergeCell ref="I9:I10"/>
    <mergeCell ref="K9:K10"/>
    <mergeCell ref="L9:L10"/>
    <mergeCell ref="N9:N10"/>
    <mergeCell ref="O9:O10"/>
    <mergeCell ref="Q9:Q10"/>
    <mergeCell ref="R9:R10"/>
    <mergeCell ref="T9:T10"/>
    <mergeCell ref="M84:O84"/>
    <mergeCell ref="P84:R84"/>
    <mergeCell ref="S84:U84"/>
    <mergeCell ref="A77:V77"/>
    <mergeCell ref="A79:V79"/>
    <mergeCell ref="A80:V80"/>
    <mergeCell ref="A78:U78"/>
    <mergeCell ref="A81:V81"/>
    <mergeCell ref="D84:F84"/>
    <mergeCell ref="G84:I84"/>
    <mergeCell ref="J84:L84"/>
    <mergeCell ref="U85:U86"/>
    <mergeCell ref="E85:E86"/>
    <mergeCell ref="F85:F86"/>
    <mergeCell ref="H85:H86"/>
    <mergeCell ref="I85:I86"/>
    <mergeCell ref="K85:K86"/>
    <mergeCell ref="L85:L86"/>
    <mergeCell ref="N85:N86"/>
    <mergeCell ref="O85:O86"/>
    <mergeCell ref="Q85:Q86"/>
    <mergeCell ref="R85:R86"/>
    <mergeCell ref="T85:T86"/>
  </mergeCells>
  <printOptions horizontalCentered="1"/>
  <pageMargins left="0.4" right="0.4" top="0.75" bottom="0.65" header="0.3" footer="0.3"/>
  <pageSetup scale="38" orientation="landscape" r:id="rId1"/>
  <rowBreaks count="1" manualBreakCount="1">
    <brk id="76"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27</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26</xdr:col>
                    <xdr:colOff>600075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5"/>
  </sheetPr>
  <dimension ref="A1:R84"/>
  <sheetViews>
    <sheetView topLeftCell="A27" zoomScale="80" zoomScaleNormal="80" workbookViewId="0">
      <selection activeCell="F66" sqref="F66"/>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customWidth="1"/>
    <col min="11" max="11" width="21.42578125" style="78" customWidth="1"/>
  </cols>
  <sheetData>
    <row r="1" spans="1:11" ht="28.5" x14ac:dyDescent="0.45">
      <c r="A1" s="166" t="str">
        <f>'Cons Subsidies Accrual-Rounded'!A1:K1</f>
        <v>METROPOLITAN TRANSPORTATION AUTHORITY</v>
      </c>
      <c r="B1" s="166"/>
      <c r="C1" s="166"/>
      <c r="D1" s="166"/>
      <c r="E1" s="166"/>
      <c r="F1" s="166"/>
    </row>
    <row r="2" spans="1:11" ht="22.5" customHeight="1" x14ac:dyDescent="0.4">
      <c r="A2" s="173" t="str">
        <f>'Cons Subsidies Accrual-Rounded'!A2:K2</f>
        <v>July Financial Plan - 2020 Mid-Year Forecast</v>
      </c>
      <c r="B2" s="173"/>
      <c r="C2" s="173"/>
      <c r="D2" s="173"/>
      <c r="E2" s="173"/>
      <c r="F2" s="173"/>
    </row>
    <row r="3" spans="1:11" ht="22.5" customHeight="1" x14ac:dyDescent="0.4">
      <c r="A3" s="167" t="str">
        <f>'Cons Subsidies CASH-Rounded'!A3:V3</f>
        <v>Consolidated Subsidies - Cash Basis</v>
      </c>
      <c r="B3" s="167"/>
      <c r="C3" s="167"/>
      <c r="D3" s="167"/>
      <c r="E3" s="167"/>
      <c r="F3" s="167"/>
    </row>
    <row r="4" spans="1:11" ht="22.5" customHeight="1" x14ac:dyDescent="0.35">
      <c r="A4" s="191" t="s">
        <v>66</v>
      </c>
      <c r="B4" s="191"/>
      <c r="C4" s="191"/>
      <c r="D4" s="191"/>
      <c r="E4" s="191"/>
      <c r="F4" s="191"/>
    </row>
    <row r="5" spans="1:11" ht="19.5" customHeight="1" x14ac:dyDescent="0.25">
      <c r="A5" s="174" t="s">
        <v>5</v>
      </c>
      <c r="B5" s="174"/>
      <c r="C5" s="174"/>
      <c r="D5" s="174"/>
      <c r="E5" s="174"/>
      <c r="F5" s="174"/>
    </row>
    <row r="6" spans="1:11" x14ac:dyDescent="0.25">
      <c r="A6" s="174"/>
      <c r="B6" s="174"/>
      <c r="C6" s="174"/>
      <c r="D6" s="174"/>
      <c r="E6" s="174"/>
      <c r="F6" s="174"/>
    </row>
    <row r="7" spans="1:11" ht="30" customHeight="1" x14ac:dyDescent="0.35">
      <c r="A7" s="168" t="str">
        <f>'Variance Explanations-ACCRUAL'!A7:F7</f>
        <v>Month of Jul 2020</v>
      </c>
      <c r="B7" s="168"/>
      <c r="C7" s="168"/>
      <c r="D7" s="168"/>
      <c r="E7" s="168"/>
      <c r="F7" s="168"/>
    </row>
    <row r="8" spans="1:11" ht="12" customHeight="1" thickBot="1" x14ac:dyDescent="0.4">
      <c r="A8" s="79"/>
      <c r="B8" s="79"/>
      <c r="C8" s="79"/>
      <c r="D8" s="79"/>
      <c r="E8" s="79"/>
      <c r="F8" s="79"/>
    </row>
    <row r="9" spans="1:11" ht="17.25" customHeight="1" x14ac:dyDescent="0.25">
      <c r="A9" s="192" t="s">
        <v>71</v>
      </c>
      <c r="B9" s="181" t="s">
        <v>62</v>
      </c>
      <c r="C9" s="182"/>
      <c r="D9" s="185" t="s">
        <v>60</v>
      </c>
      <c r="E9" s="186"/>
      <c r="F9" s="189" t="s">
        <v>61</v>
      </c>
      <c r="J9" s="85" t="s">
        <v>65</v>
      </c>
      <c r="K9" s="89" t="s">
        <v>65</v>
      </c>
    </row>
    <row r="10" spans="1:11" ht="17.25" customHeight="1" x14ac:dyDescent="0.25">
      <c r="A10" s="193"/>
      <c r="B10" s="183"/>
      <c r="C10" s="184"/>
      <c r="D10" s="187"/>
      <c r="E10" s="188"/>
      <c r="F10" s="190"/>
      <c r="J10" s="86" t="s">
        <v>55</v>
      </c>
      <c r="K10" s="90" t="s">
        <v>55</v>
      </c>
    </row>
    <row r="11" spans="1:11" ht="15" customHeight="1" x14ac:dyDescent="0.25">
      <c r="A11" s="82"/>
      <c r="B11" s="175"/>
      <c r="C11" s="202"/>
      <c r="D11" s="177"/>
      <c r="E11" s="178"/>
      <c r="F11" s="83"/>
      <c r="J11" s="87"/>
      <c r="K11" s="93"/>
    </row>
    <row r="12" spans="1:11" s="80" customFormat="1" ht="30" hidden="1" customHeight="1" x14ac:dyDescent="0.25">
      <c r="A12" s="84" t="str">
        <f>'Cons Subsidies CASH-Rounded'!$B$13</f>
        <v>Metropolitan Mass Transportation Operating Assistance (MMTOA)</v>
      </c>
      <c r="B12" s="123">
        <f>'Cons Subsidies CASH-Rounded'!$U$13</f>
        <v>-4.3679999999994834E-2</v>
      </c>
      <c r="C12" s="120"/>
      <c r="D12" s="102">
        <f>IF(ISERROR('Cons Subsidies CASH-Rounded'!$U$13/'Cons Subsidies CASH-Rounded'!$S$13),"HIDE ",IF('Cons Subsidies CASH-Rounded'!$U$13/'Cons Subsidies CASH-Rounded'!$S$13=0,"HIDE ",IF('Cons Subsidies CASH-Rounded'!$U$13/'Cons Subsidies CASH-Rounded'!$S$13&gt;1,"&gt; 100%",IF('Cons Subsidies CASH-Rounded'!$U$13/'Cons Subsidies CASH-Rounded'!$S$13&lt;-1,"&gt; (100%)",'Cons Subsidies CASH-Rounded'!$U$13/'Cons Subsidies CASH-Rounded'!$S$13))))</f>
        <v>-9.4574162512003291E-5</v>
      </c>
      <c r="E12" s="103"/>
      <c r="F12" s="91"/>
      <c r="J12" s="88">
        <f>IF(EXACT(A12,'Cons Subsidies CASH-Rounded'!$B$13)=TRUE,IF(ISERROR('Cons Subsidies CASH-Rounded'!$U$13/'Cons Subsidies CASH-Rounded'!$S$13),"NO VAR",'Cons Subsidies CASH-Rounded'!$U$13/'Cons Subsidies CASH-Rounded'!$S$13))</f>
        <v>-9.4574162512003291E-5</v>
      </c>
      <c r="K12" s="94" t="str">
        <f t="shared" ref="K12:K16" si="0">IF(J12="NO VAR","NO VAR",(IF(J12=FALSE,"INCORRECT LINE BEING PICKED UP","OK")))</f>
        <v>OK</v>
      </c>
    </row>
    <row r="13" spans="1:11" s="80" customFormat="1" ht="66" customHeight="1" x14ac:dyDescent="0.25">
      <c r="A13" s="84" t="str">
        <f>'Cons Subsidies CASH-Rounded'!$B$14</f>
        <v>Petroleum Business Tax (PBT)</v>
      </c>
      <c r="B13" s="123">
        <f>'Cons Subsidies CASH-Rounded'!$U$14</f>
        <v>16.67038021484921</v>
      </c>
      <c r="C13" s="120"/>
      <c r="D13" s="102">
        <f>IF(ISERROR('Cons Subsidies CASH-Rounded'!$U$14/'Cons Subsidies CASH-Rounded'!$S$14),"HIDE ",IF('Cons Subsidies CASH-Rounded'!$U$14/'Cons Subsidies CASH-Rounded'!$S$14=0,"HIDE ",IF('Cons Subsidies CASH-Rounded'!$U$14/'Cons Subsidies CASH-Rounded'!$S$14&gt;1,"&gt; 100%",IF('Cons Subsidies CASH-Rounded'!$U$14/'Cons Subsidies CASH-Rounded'!$S$14&lt;-1,"&gt; (100%)",'Cons Subsidies CASH-Rounded'!$U$14/'Cons Subsidies CASH-Rounded'!$S$14))))</f>
        <v>0.48701622511392945</v>
      </c>
      <c r="E13" s="103"/>
      <c r="F13" s="160" t="s">
        <v>101</v>
      </c>
      <c r="J13" s="88">
        <f>IF(EXACT(A13,'Cons Subsidies CASH-Rounded'!$B$14)=TRUE,IF(ISERROR('Cons Subsidies CASH-Rounded'!$U$14/'Cons Subsidies CASH-Rounded'!$S$14),"NO VAR",'Cons Subsidies CASH-Rounded'!$U$14/'Cons Subsidies CASH-Rounded'!$S$14))</f>
        <v>0.48701622511392945</v>
      </c>
      <c r="K13" s="94" t="str">
        <f t="shared" si="0"/>
        <v>OK</v>
      </c>
    </row>
    <row r="14" spans="1:11" s="80" customFormat="1" ht="30" customHeight="1" x14ac:dyDescent="0.25">
      <c r="A14" s="84" t="str">
        <f>'Cons Subsidies CASH-Rounded'!$B$15</f>
        <v>MRT(b)-1 (Gross)</v>
      </c>
      <c r="B14" s="123">
        <f>'Cons Subsidies CASH-Rounded'!$U$15</f>
        <v>9.319422572012046</v>
      </c>
      <c r="C14" s="120"/>
      <c r="D14" s="102">
        <f>IF(ISERROR('Cons Subsidies CASH-Rounded'!$U$15/'Cons Subsidies CASH-Rounded'!$S$15),"HIDE ",IF('Cons Subsidies CASH-Rounded'!$U$15/'Cons Subsidies CASH-Rounded'!$S$15=0,"HIDE ",IF('Cons Subsidies CASH-Rounded'!$U$15/'Cons Subsidies CASH-Rounded'!$S$15&gt;1,"&gt; 100%",IF('Cons Subsidies CASH-Rounded'!$U$15/'Cons Subsidies CASH-Rounded'!$S$15&lt;-1,"&gt; (100%)",'Cons Subsidies CASH-Rounded'!$U$15/'Cons Subsidies CASH-Rounded'!$S$15))))</f>
        <v>0.61503994633657377</v>
      </c>
      <c r="E14" s="103"/>
      <c r="F14" s="91" t="s">
        <v>87</v>
      </c>
      <c r="J14" s="88">
        <f>IF(EXACT(A14,'Cons Subsidies CASH-Rounded'!$B$15)=TRUE,IF(ISERROR('Cons Subsidies CASH-Rounded'!$U$15/'Cons Subsidies CASH-Rounded'!$S$15),"NO VAR",'Cons Subsidies CASH-Rounded'!$U$15/'Cons Subsidies CASH-Rounded'!$S$15))</f>
        <v>0.61503994633657377</v>
      </c>
      <c r="K14" s="94" t="str">
        <f t="shared" si="0"/>
        <v>OK</v>
      </c>
    </row>
    <row r="15" spans="1:11" s="80" customFormat="1" ht="30" customHeight="1" x14ac:dyDescent="0.25">
      <c r="A15" s="84" t="str">
        <f>'Cons Subsidies CASH-Rounded'!$B$16</f>
        <v>MRT(b)-2 (Gross)</v>
      </c>
      <c r="B15" s="123">
        <f>'Cons Subsidies CASH-Rounded'!$U$16</f>
        <v>6.5919331183683978</v>
      </c>
      <c r="C15" s="120"/>
      <c r="D15" s="102" t="str">
        <f>IF(ISERROR('Cons Subsidies CASH-Rounded'!$U$16/'Cons Subsidies CASH-Rounded'!$S$16),"HIDE ",IF('Cons Subsidies CASH-Rounded'!$U$16/'Cons Subsidies CASH-Rounded'!$S$16=0,"HIDE ",IF('Cons Subsidies CASH-Rounded'!$U$16/'Cons Subsidies CASH-Rounded'!$S$16&gt;1,"&gt; 100%",IF('Cons Subsidies CASH-Rounded'!$U$16/'Cons Subsidies CASH-Rounded'!$S$16&lt;-1,"&gt; (100%)",'Cons Subsidies CASH-Rounded'!$U$16/'Cons Subsidies CASH-Rounded'!$S$16))))</f>
        <v>&gt; 100%</v>
      </c>
      <c r="E15" s="103"/>
      <c r="F15" s="91" t="s">
        <v>88</v>
      </c>
      <c r="J15" s="88">
        <f>IF(EXACT(A15,'Cons Subsidies CASH-Rounded'!$B$16)=TRUE,IF(ISERROR('Cons Subsidies CASH-Rounded'!$U$16/'Cons Subsidies CASH-Rounded'!$S$16),"NO VAR",'Cons Subsidies CASH-Rounded'!$U$16/'Cons Subsidies CASH-Rounded'!$S$16))</f>
        <v>1.0336011084095091</v>
      </c>
      <c r="K15" s="94" t="str">
        <f t="shared" si="0"/>
        <v>OK</v>
      </c>
    </row>
    <row r="16" spans="1:11" s="80" customFormat="1" ht="30" hidden="1" customHeight="1" x14ac:dyDescent="0.25">
      <c r="A16" s="84" t="str">
        <f>'Cons Subsidies CASH-Rounded'!$B$17</f>
        <v>Other MRT(b) Adjustments</v>
      </c>
      <c r="B16" s="123">
        <f>'Cons Subsidies CASH-Rounded'!$U$17</f>
        <v>0</v>
      </c>
      <c r="C16" s="120"/>
      <c r="D16" s="102" t="str">
        <f>IF(ISERROR('Cons Subsidies CASH-Rounded'!$U$17/'Cons Subsidies CASH-Rounded'!$S$17),"HIDE ",IF('Cons Subsidies CASH-Rounded'!$U$17/'Cons Subsidies CASH-Rounded'!$S$17=0,"HIDE ",IF('Cons Subsidies CASH-Rounded'!$U$17/'Cons Subsidies CASH-Rounded'!$S$17&gt;1,"&gt; 100%",IF('Cons Subsidies CASH-Rounded'!$U$17/'Cons Subsidies CASH-Rounded'!$S$17&lt;-1,"&gt; (100%)",'Cons Subsidies CASH-Rounded'!$U$17/'Cons Subsidies CASH-Rounded'!$S$17))))</f>
        <v xml:space="preserve">HIDE </v>
      </c>
      <c r="E16" s="103"/>
      <c r="F16" s="91"/>
      <c r="J16" s="88" t="str">
        <f>IF(EXACT(A16,'Cons Subsidies CASH-Rounded'!$B$17)=TRUE,IF(ISERROR('Cons Subsidies CASH-Rounded'!$U$17/'Cons Subsidies CASH-Rounded'!$S$17),"NO VAR",'Cons Subsidies CASH-Rounded'!$U$17/'Cons Subsidies CASH-Rounded'!$S$17))</f>
        <v>NO VAR</v>
      </c>
      <c r="K16" s="94" t="str">
        <f t="shared" si="0"/>
        <v>NO VAR</v>
      </c>
    </row>
    <row r="17" spans="1:11" s="80" customFormat="1" ht="30" customHeight="1" x14ac:dyDescent="0.25">
      <c r="A17" s="84" t="str">
        <f>'Cons Subsidies CASH-Rounded'!$B$18</f>
        <v>Urban Tax</v>
      </c>
      <c r="B17" s="123">
        <f>'Cons Subsidies CASH-Rounded'!$U$18</f>
        <v>5.0164098224999982</v>
      </c>
      <c r="C17" s="120"/>
      <c r="D17" s="102">
        <f>IF(ISERROR('Cons Subsidies CASH-Rounded'!$U$18/'Cons Subsidies CASH-Rounded'!$S$18),"HIDE ",IF('Cons Subsidies CASH-Rounded'!$U$18/'Cons Subsidies CASH-Rounded'!$S$18=0,"HIDE ",IF('Cons Subsidies CASH-Rounded'!$U$18/'Cons Subsidies CASH-Rounded'!$S$18&gt;1,"&gt; 100%",IF('Cons Subsidies CASH-Rounded'!$U$18/'Cons Subsidies CASH-Rounded'!$S$18&lt;-1,"&gt; (100%)",'Cons Subsidies CASH-Rounded'!$U$18/'Cons Subsidies CASH-Rounded'!$S$18))))</f>
        <v>0.23350827650105366</v>
      </c>
      <c r="E17" s="103"/>
      <c r="F17" s="91" t="s">
        <v>89</v>
      </c>
      <c r="J17" s="88">
        <f>IF(EXACT(A17,'Cons Subsidies CASH-Rounded'!$B$18)=TRUE,IF(ISERROR('Cons Subsidies CASH-Rounded'!$U$18/'Cons Subsidies CASH-Rounded'!$S$18),"NO VAR",'Cons Subsidies CASH-Rounded'!$U$18/'Cons Subsidies CASH-Rounded'!$S$18))</f>
        <v>0.23350827650105366</v>
      </c>
      <c r="K17" s="94" t="str">
        <f>IF(J17="NO VAR","NO VAR",(IF(J17=FALSE,"INCORRECT LINE BEING PICKED UP","OK")))</f>
        <v>OK</v>
      </c>
    </row>
    <row r="18" spans="1:11" s="80" customFormat="1" ht="57" x14ac:dyDescent="0.25">
      <c r="A18" s="84" t="str">
        <f>'Cons Subsidies CASH-Rounded'!$B$23</f>
        <v>Payroll Mobility Tax (PMT)</v>
      </c>
      <c r="B18" s="123">
        <f>'Cons Subsidies CASH-Rounded'!$U$23</f>
        <v>14.085476896191523</v>
      </c>
      <c r="C18" s="120"/>
      <c r="D18" s="102">
        <f>IF(ISERROR('Cons Subsidies CASH-Rounded'!$U$23/'Cons Subsidies CASH-Rounded'!$S$23),"HIDE ",IF('Cons Subsidies CASH-Rounded'!$U$23/'Cons Subsidies CASH-Rounded'!$S$23=0,"HIDE ",IF('Cons Subsidies CASH-Rounded'!$U$23/'Cons Subsidies CASH-Rounded'!$S$23&gt;1,"&gt; 100%",IF('Cons Subsidies CASH-Rounded'!$U$23/'Cons Subsidies CASH-Rounded'!$S$23&lt;-1,"&gt; (100%)",'Cons Subsidies CASH-Rounded'!$U$23/'Cons Subsidies CASH-Rounded'!$S$23))))</f>
        <v>0.15748642880979646</v>
      </c>
      <c r="E18" s="103"/>
      <c r="F18" s="160" t="s">
        <v>102</v>
      </c>
      <c r="J18" s="88">
        <f>IF(EXACT(A18,'Cons Subsidies CASH-Rounded'!$B$23)=TRUE,IF(ISERROR('Cons Subsidies CASH-Rounded'!$U$23/'Cons Subsidies CASH-Rounded'!$S$23),"NO VAR",'Cons Subsidies CASH-Rounded'!$U$23/'Cons Subsidies CASH-Rounded'!$S$23))</f>
        <v>0.15748642880979646</v>
      </c>
      <c r="K18" s="94" t="str">
        <f t="shared" ref="K18:K44" si="1">IF(J18="NO VAR","NO VAR",(IF(J18=FALSE,"INCORRECT LINE BEING PICKED UP","OK")))</f>
        <v>OK</v>
      </c>
    </row>
    <row r="19" spans="1:11" s="80" customFormat="1" ht="30" hidden="1" customHeight="1" x14ac:dyDescent="0.25">
      <c r="A19" s="84" t="str">
        <f>'Cons Subsidies CASH-Rounded'!$B$24</f>
        <v>Payroll Mobility Tax Replacement Uunds</v>
      </c>
      <c r="B19" s="123">
        <f>'Cons Subsidies CASH-Rounded'!$U$24</f>
        <v>0</v>
      </c>
      <c r="C19" s="120"/>
      <c r="D19" s="102" t="str">
        <f>IF(ISERROR('Cons Subsidies CASH-Rounded'!$U$24/'Cons Subsidies CASH-Rounded'!$S$24),"HIDE ",IF('Cons Subsidies CASH-Rounded'!$U$24/'Cons Subsidies CASH-Rounded'!$S$24=0,"HIDE ",IF('Cons Subsidies CASH-Rounded'!$U$24/'Cons Subsidies CASH-Rounded'!$S$24&gt;1,"&gt; 100%",IF('Cons Subsidies CASH-Rounded'!$U$24/'Cons Subsidies CASH-Rounded'!$S$24&lt;-1,"&gt; (100%)",'Cons Subsidies CASH-Rounded'!$U$24/'Cons Subsidies CASH-Rounded'!$S$24))))</f>
        <v xml:space="preserve">HIDE </v>
      </c>
      <c r="E19" s="103"/>
      <c r="F19" s="91"/>
      <c r="J19" s="88" t="str">
        <f>IF(EXACT(A19,'Cons Subsidies CASH-Rounded'!$B$24)=TRUE,IF(ISERROR('Cons Subsidies CASH-Rounded'!$U$24/'Cons Subsidies CASH-Rounded'!$S$24),"NO VAR",'Cons Subsidies CASH-Rounded'!$U$24/'Cons Subsidies CASH-Rounded'!$S$24))</f>
        <v>NO VAR</v>
      </c>
      <c r="K19" s="94" t="str">
        <f t="shared" si="1"/>
        <v>NO VAR</v>
      </c>
    </row>
    <row r="20" spans="1:11" s="80" customFormat="1" ht="30" hidden="1" customHeight="1" x14ac:dyDescent="0.25">
      <c r="A20" s="84" t="str">
        <f>'Cons Subsidies CASH-Rounded'!$B$25</f>
        <v>MTA Aid</v>
      </c>
      <c r="B20" s="123">
        <f>'Cons Subsidies CASH-Rounded'!$U$25</f>
        <v>0</v>
      </c>
      <c r="C20" s="120"/>
      <c r="D20" s="102" t="str">
        <f>IF(ISERROR('Cons Subsidies CASH-Rounded'!$U$25/'Cons Subsidies CASH-Rounded'!$S$25),"HIDE ",IF('Cons Subsidies CASH-Rounded'!$U$25/'Cons Subsidies CASH-Rounded'!$S$25=0,"HIDE ",IF('Cons Subsidies CASH-Rounded'!$U$25/'Cons Subsidies CASH-Rounded'!$S$25&gt;1,"&gt; 100%",IF('Cons Subsidies CASH-Rounded'!$U$25/'Cons Subsidies CASH-Rounded'!$S$25&lt;-1,"&gt; (100%)",'Cons Subsidies CASH-Rounded'!$U$25/'Cons Subsidies CASH-Rounded'!$S$25))))</f>
        <v xml:space="preserve">HIDE </v>
      </c>
      <c r="E20" s="103"/>
      <c r="F20" s="91"/>
      <c r="J20" s="88" t="str">
        <f>IF(EXACT(A20,'Cons Subsidies CASH-Rounded'!$B$25)=TRUE,IF(ISERROR('Cons Subsidies CASH-Rounded'!$U$25/'Cons Subsidies CASH-Rounded'!$S$25),"NO VAR",'Cons Subsidies CASH-Rounded'!$U$25/'Cons Subsidies CASH-Rounded'!$S$25))</f>
        <v>NO VAR</v>
      </c>
      <c r="K20" s="94" t="str">
        <f t="shared" si="1"/>
        <v>NO VAR</v>
      </c>
    </row>
    <row r="21" spans="1:11" s="80" customFormat="1" ht="30" hidden="1" customHeight="1" x14ac:dyDescent="0.25">
      <c r="A21" s="84" t="str">
        <f>'Cons Subsidies CASH-Rounded'!$B$31</f>
        <v>Subway Action Plan Account</v>
      </c>
      <c r="B21" s="124">
        <f>'Cons Subsidies CASH-Rounded'!$U$31</f>
        <v>-1.7003718857790062E-2</v>
      </c>
      <c r="C21" s="120"/>
      <c r="D21" s="102">
        <f>IF(ISERROR('Cons Subsidies CASH-Rounded'!$U$31/'Cons Subsidies CASH-Rounded'!$S$31),"HIDE ",IF('Cons Subsidies CASH-Rounded'!$U$31/'Cons Subsidies CASH-Rounded'!$S$31=0,"HIDE ",IF('Cons Subsidies CASH-Rounded'!$U$31/'Cons Subsidies CASH-Rounded'!$S$31&gt;1,"&gt; 100%",IF('Cons Subsidies CASH-Rounded'!$U$31/'Cons Subsidies CASH-Rounded'!$S$31&lt;-1,"&gt; (100%)",'Cons Subsidies CASH-Rounded'!$U$31/'Cons Subsidies CASH-Rounded'!$S$31))))</f>
        <v>-3.5680927456448312E-3</v>
      </c>
      <c r="E21" s="103"/>
      <c r="F21" s="91"/>
      <c r="J21" s="88">
        <f>IF(EXACT(A21,'Cons Subsidies CASH-Rounded'!$B$31)=TRUE,IF(ISERROR('Cons Subsidies CASH-Rounded'!$U$31/'Cons Subsidies CASH-Rounded'!$S$31),"NO VAR",'Cons Subsidies CASH-Rounded'!$U$31/'Cons Subsidies CASH-Rounded'!$S$31))</f>
        <v>-3.5680927456448312E-3</v>
      </c>
      <c r="K21" s="94" t="str">
        <f t="shared" si="1"/>
        <v>OK</v>
      </c>
    </row>
    <row r="22" spans="1:11" s="80" customFormat="1" ht="30" hidden="1" customHeight="1" x14ac:dyDescent="0.25">
      <c r="A22" s="84" t="str">
        <f>'Cons Subsidies CASH-Rounded'!$B$32</f>
        <v>Outerborough Transportation Account</v>
      </c>
      <c r="B22" s="124">
        <f>'Cons Subsidies CASH-Rounded'!$U$32</f>
        <v>0</v>
      </c>
      <c r="C22" s="120"/>
      <c r="D22" s="102" t="str">
        <f>IF(ISERROR('Cons Subsidies CASH-Rounded'!$U$32/'Cons Subsidies CASH-Rounded'!$S$32),"HIDE ",IF('Cons Subsidies CASH-Rounded'!$U$32/'Cons Subsidies CASH-Rounded'!$S$32=0,"HIDE ",IF('Cons Subsidies CASH-Rounded'!$U$32/'Cons Subsidies CASH-Rounded'!$S$32&gt;1,"&gt; 100%",IF('Cons Subsidies CASH-Rounded'!$U$32/'Cons Subsidies CASH-Rounded'!$S$32&lt;-1,"&gt; (100%)",'Cons Subsidies CASH-Rounded'!$U$32/'Cons Subsidies CASH-Rounded'!$S$32))))</f>
        <v xml:space="preserve">HIDE </v>
      </c>
      <c r="E22" s="103"/>
      <c r="F22" s="91"/>
      <c r="J22" s="88" t="str">
        <f>IF(EXACT(A22,'Cons Subsidies CASH-Rounded'!$B$32)=TRUE,IF(ISERROR('Cons Subsidies CASH-Rounded'!$U$32/'Cons Subsidies CASH-Rounded'!$S$32),"NO VAR",'Cons Subsidies CASH-Rounded'!$U$32/'Cons Subsidies CASH-Rounded'!$S$32))</f>
        <v>NO VAR</v>
      </c>
      <c r="K22" s="94" t="str">
        <f t="shared" si="1"/>
        <v>NO VAR</v>
      </c>
    </row>
    <row r="23" spans="1:11" s="80" customFormat="1" ht="30" hidden="1" customHeight="1" x14ac:dyDescent="0.25">
      <c r="A23" s="84" t="str">
        <f>'Cons Subsidies CASH-Rounded'!$B$33</f>
        <v>Less: Assumed Capital or Member Project</v>
      </c>
      <c r="B23" s="124">
        <f>'Cons Subsidies CASH-Rounded'!$U$33</f>
        <v>0</v>
      </c>
      <c r="C23" s="120"/>
      <c r="D23" s="102" t="str">
        <f>IF(ISERROR('Cons Subsidies CASH-Rounded'!$U$33/'Cons Subsidies CASH-Rounded'!$S$33),"HIDE ",IF('Cons Subsidies CASH-Rounded'!$U$33/'Cons Subsidies CASH-Rounded'!$S$33=0,"HIDE ",IF('Cons Subsidies CASH-Rounded'!$U$33/'Cons Subsidies CASH-Rounded'!$S$33&gt;1,"&gt; 100%",IF('Cons Subsidies CASH-Rounded'!$U$33/'Cons Subsidies CASH-Rounded'!$S$33&lt;-1,"&gt; (100%)",'Cons Subsidies CASH-Rounded'!$U$33/'Cons Subsidies CASH-Rounded'!$S$33))))</f>
        <v xml:space="preserve">HIDE </v>
      </c>
      <c r="E23" s="103"/>
      <c r="F23" s="91"/>
      <c r="J23" s="88" t="str">
        <f>IF(EXACT(A23,'Cons Subsidies CASH-Rounded'!$B$33)=TRUE,IF(ISERROR('Cons Subsidies CASH-Rounded'!$U$33/'Cons Subsidies CASH-Rounded'!$S$33),"NO VAR",'Cons Subsidies CASH-Rounded'!$U$33/'Cons Subsidies CASH-Rounded'!$S$33))</f>
        <v>NO VAR</v>
      </c>
      <c r="K23" s="94" t="str">
        <f>IF(J26="NO VAR","NO VAR",(IF(J26=FALSE,"INCORRECT LINE BEING PICKED UP","OK")))</f>
        <v>NO VAR</v>
      </c>
    </row>
    <row r="24" spans="1:11" s="80" customFormat="1" ht="30" hidden="1" customHeight="1" x14ac:dyDescent="0.25">
      <c r="A24" s="84" t="str">
        <f>'Cons Subsidies CASH-Rounded'!$B$34</f>
        <v>General Transportation Account</v>
      </c>
      <c r="B24" s="124">
        <f>'Cons Subsidies CASH-Rounded'!$U$34</f>
        <v>0</v>
      </c>
      <c r="C24" s="120"/>
      <c r="D24" s="102" t="str">
        <f>IF(ISERROR('Cons Subsidies CASH-Rounded'!$U$34/'Cons Subsidies CASH-Rounded'!$S$34),"HIDE ",IF('Cons Subsidies CASH-Rounded'!$U$34/'Cons Subsidies CASH-Rounded'!$S$34=0,"HIDE ",IF('Cons Subsidies CASH-Rounded'!$U$34/'Cons Subsidies CASH-Rounded'!$S$34&gt;1,"&gt; 100%",IF('Cons Subsidies CASH-Rounded'!$U$34/'Cons Subsidies CASH-Rounded'!$S$34&lt;-1,"&gt; (100%)",'Cons Subsidies CASH-Rounded'!$U$34/'Cons Subsidies CASH-Rounded'!$S$34))))</f>
        <v xml:space="preserve">HIDE </v>
      </c>
      <c r="E24" s="103"/>
      <c r="F24" s="91"/>
      <c r="J24" s="88" t="str">
        <f>IF(EXACT(A24,'Cons Subsidies CASH-Rounded'!$B$34)=TRUE,IF(ISERROR('Cons Subsidies CASH-Rounded'!$U$34/'Cons Subsidies CASH-Rounded'!$S$34),"NO VAR",'Cons Subsidies CASH-Rounded'!$U$34/'Cons Subsidies CASH-Rounded'!$S$34))</f>
        <v>NO VAR</v>
      </c>
      <c r="K24" s="94" t="str">
        <f t="shared" si="1"/>
        <v>NO VAR</v>
      </c>
    </row>
    <row r="25" spans="1:11" s="80" customFormat="1" ht="30" hidden="1" customHeight="1" x14ac:dyDescent="0.25">
      <c r="A25" s="84" t="str">
        <f>'Cons Subsidies CASH-Rounded'!$B$35</f>
        <v>Less: Transfer to Committed to Capital</v>
      </c>
      <c r="B25" s="124">
        <f>'Cons Subsidies CASH-Rounded'!$U$35</f>
        <v>0</v>
      </c>
      <c r="C25" s="120"/>
      <c r="D25" s="102" t="str">
        <f>IF(ISERROR('Cons Subsidies CASH-Rounded'!$U$35/'Cons Subsidies CASH-Rounded'!$S$35),"HIDE ",IF('Cons Subsidies CASH-Rounded'!$U$35/'Cons Subsidies CASH-Rounded'!$S$35=0,"HIDE ",IF('Cons Subsidies CASH-Rounded'!$U$35/'Cons Subsidies CASH-Rounded'!$S$35&gt;1,"&gt; 100%",IF('Cons Subsidies CASH-Rounded'!$U$35/'Cons Subsidies CASH-Rounded'!$S$35&lt;-1,"&gt; (100%)",'Cons Subsidies CASH-Rounded'!$U$35/'Cons Subsidies CASH-Rounded'!$S$35))))</f>
        <v xml:space="preserve">HIDE </v>
      </c>
      <c r="E25" s="103"/>
      <c r="F25" s="91"/>
      <c r="J25" s="88" t="str">
        <f>IF(EXACT(A25,'Cons Subsidies CASH-Rounded'!$B$35)=TRUE,IF(ISERROR('Cons Subsidies CASH-Rounded'!$U$35/'Cons Subsidies CASH-Rounded'!$S$35),"NO VAR",'Cons Subsidies CASH-Rounded'!$U$35/'Cons Subsidies CASH-Rounded'!$S$35))</f>
        <v>NO VAR</v>
      </c>
      <c r="K25" s="94" t="str">
        <f t="shared" si="1"/>
        <v>NO VAR</v>
      </c>
    </row>
    <row r="26" spans="1:11" s="80" customFormat="1" ht="30" hidden="1" customHeight="1" x14ac:dyDescent="0.25">
      <c r="A26" s="84" t="str">
        <f>'Cons Subsidies CASH-Rounded'!$B$37</f>
        <v>Central Business District Tolling Program (CBDTP)</v>
      </c>
      <c r="B26" s="124">
        <f>'Cons Subsidies CASH-Rounded'!$U$37</f>
        <v>0</v>
      </c>
      <c r="C26" s="120"/>
      <c r="D26" s="102" t="str">
        <f>IF(ISERROR('Cons Subsidies CASH-Rounded'!$U$37/'Cons Subsidies CASH-Rounded'!$S$37),"HIDE ",IF('Cons Subsidies CASH-Rounded'!$U$37/'Cons Subsidies CASH-Rounded'!$S$37=0,"HIDE ",IF('Cons Subsidies CASH-Rounded'!$U$37/'Cons Subsidies CASH-Rounded'!$S$37&gt;1,"&gt; 100%",IF('Cons Subsidies CASH-Rounded'!$U$37/'Cons Subsidies CASH-Rounded'!$S$37&lt;-1,"&gt; (100%)",'Cons Subsidies CASH-Rounded'!$U$37/'Cons Subsidies CASH-Rounded'!$S$37))))</f>
        <v xml:space="preserve">HIDE </v>
      </c>
      <c r="E26" s="103"/>
      <c r="F26" s="91"/>
      <c r="J26" s="88" t="str">
        <f>IF(EXACT(A26,'Cons Subsidies CASH-Rounded'!$B$37)=TRUE,IF(ISERROR('Cons Subsidies CASH-Rounded'!$U$37/'Cons Subsidies CASH-Rounded'!$S$37),"NO VAR",'Cons Subsidies CASH-Rounded'!$U$37/'Cons Subsidies CASH-Rounded'!$S$37))</f>
        <v>NO VAR</v>
      </c>
      <c r="K26" s="94" t="str">
        <f t="shared" si="1"/>
        <v>NO VAR</v>
      </c>
    </row>
    <row r="27" spans="1:11" s="80" customFormat="1" ht="30" customHeight="1" x14ac:dyDescent="0.25">
      <c r="A27" s="84" t="str">
        <f>'Cons Subsidies CASH-Rounded'!$B$38</f>
        <v>Real Property Transfer Tax Surcharge (Mansion)</v>
      </c>
      <c r="B27" s="124">
        <f>'Cons Subsidies CASH-Rounded'!$U$38</f>
        <v>-3.9973317599999998</v>
      </c>
      <c r="C27" s="120"/>
      <c r="D27" s="102">
        <f>IF(ISERROR('Cons Subsidies CASH-Rounded'!$U$38/'Cons Subsidies CASH-Rounded'!$S$38),"HIDE ",IF('Cons Subsidies CASH-Rounded'!$U$38/'Cons Subsidies CASH-Rounded'!$S$38=0,"HIDE ",IF('Cons Subsidies CASH-Rounded'!$U$38/'Cons Subsidies CASH-Rounded'!$S$38&gt;1,"&gt; 100%",IF('Cons Subsidies CASH-Rounded'!$U$38/'Cons Subsidies CASH-Rounded'!$S$38&lt;-1,"&gt; (100%)",'Cons Subsidies CASH-Rounded'!$U$38/'Cons Subsidies CASH-Rounded'!$S$38))))</f>
        <v>-0.25685839229758656</v>
      </c>
      <c r="E27" s="103"/>
      <c r="F27" s="91" t="s">
        <v>103</v>
      </c>
      <c r="J27" s="88">
        <f>IF(EXACT(A27,'Cons Subsidies CASH-Rounded'!$B$38)=TRUE,IF(ISERROR('Cons Subsidies CASH-Rounded'!$U$38/'Cons Subsidies CASH-Rounded'!$S$38),"NO VAR",'Cons Subsidies CASH-Rounded'!$U$38/'Cons Subsidies CASH-Rounded'!$S$38))</f>
        <v>-0.25685839229758656</v>
      </c>
      <c r="K27" s="94" t="str">
        <f t="shared" si="1"/>
        <v>OK</v>
      </c>
    </row>
    <row r="28" spans="1:11" s="80" customFormat="1" ht="30" hidden="1" customHeight="1" x14ac:dyDescent="0.25">
      <c r="A28" s="84" t="str">
        <f>'Cons Subsidies CASH-Rounded'!$B$39</f>
        <v>Internet Marketplace Tax</v>
      </c>
      <c r="B28" s="124">
        <f>'Cons Subsidies CASH-Rounded'!$U$39</f>
        <v>6.3718611082563825E-5</v>
      </c>
      <c r="C28" s="120"/>
      <c r="D28" s="102">
        <f>IF(ISERROR('Cons Subsidies CASH-Rounded'!$U$39/'Cons Subsidies CASH-Rounded'!$S$39),"HIDE ",IF('Cons Subsidies CASH-Rounded'!$U$39/'Cons Subsidies CASH-Rounded'!$S$39=0,"HIDE ",IF('Cons Subsidies CASH-Rounded'!$U$39/'Cons Subsidies CASH-Rounded'!$S$39&gt;1,"&gt; 100%",IF('Cons Subsidies CASH-Rounded'!$U$39/'Cons Subsidies CASH-Rounded'!$S$39&lt;-1,"&gt; (100%)",'Cons Subsidies CASH-Rounded'!$U$39/'Cons Subsidies CASH-Rounded'!$S$39))))</f>
        <v>4.4978045408067814E-6</v>
      </c>
      <c r="E28" s="103"/>
      <c r="F28" s="91"/>
      <c r="J28" s="88">
        <f>IF(EXACT(A28,'Cons Subsidies CASH-Rounded'!$B$39)=TRUE,IF(ISERROR('Cons Subsidies CASH-Rounded'!$U$39/'Cons Subsidies CASH-Rounded'!$S$39),"NO VAR",'Cons Subsidies CASH-Rounded'!$U$39/'Cons Subsidies CASH-Rounded'!$S$39))</f>
        <v>4.4978045408067814E-6</v>
      </c>
      <c r="K28" s="94" t="str">
        <f t="shared" si="1"/>
        <v>OK</v>
      </c>
    </row>
    <row r="29" spans="1:11" s="80" customFormat="1" ht="30" hidden="1" customHeight="1" x14ac:dyDescent="0.25">
      <c r="A29" s="84" t="str">
        <f>'Cons Subsidies CASH-Rounded'!$B$40</f>
        <v>Less: Transfer to CBDTP Capital Lockbox</v>
      </c>
      <c r="B29" s="124">
        <f>'Cons Subsidies CASH-Rounded'!$U$40</f>
        <v>3.9972680413889172</v>
      </c>
      <c r="C29" s="120"/>
      <c r="D29" s="102">
        <f>IF(ISERROR('Cons Subsidies CASH-Rounded'!$U$40/'Cons Subsidies CASH-Rounded'!$S$40),"HIDE ",IF('Cons Subsidies CASH-Rounded'!$U$40/'Cons Subsidies CASH-Rounded'!$S$40=0,"HIDE ",IF('Cons Subsidies CASH-Rounded'!$U$40/'Cons Subsidies CASH-Rounded'!$S$40&gt;1,"&gt; 100%",IF('Cons Subsidies CASH-Rounded'!$U$40/'Cons Subsidies CASH-Rounded'!$S$40&lt;-1,"&gt; (100%)",'Cons Subsidies CASH-Rounded'!$U$40/'Cons Subsidies CASH-Rounded'!$S$40))))</f>
        <v>-0.13445687096231806</v>
      </c>
      <c r="E29" s="103"/>
      <c r="F29" s="91"/>
      <c r="J29" s="88">
        <f>IF(EXACT(A29,'Cons Subsidies CASH-Rounded'!$B$40)=TRUE,IF(ISERROR('Cons Subsidies CASH-Rounded'!$U$40/'Cons Subsidies CASH-Rounded'!$S$40),"NO VAR",'Cons Subsidies CASH-Rounded'!$U$40/'Cons Subsidies CASH-Rounded'!$S$40))</f>
        <v>-0.13445687096231806</v>
      </c>
      <c r="K29" s="94" t="str">
        <f t="shared" si="1"/>
        <v>OK</v>
      </c>
    </row>
    <row r="30" spans="1:11" s="80" customFormat="1" ht="30" hidden="1" customHeight="1" x14ac:dyDescent="0.25">
      <c r="A30" s="84" t="str">
        <f>'Cons Subsidies CASH-Rounded'!$B$44</f>
        <v>State Operating Assistance</v>
      </c>
      <c r="B30" s="124">
        <f>'Cons Subsidies CASH-Rounded'!$U$44</f>
        <v>0</v>
      </c>
      <c r="C30" s="121"/>
      <c r="D30" s="102" t="str">
        <f>IF(ISERROR('Cons Subsidies CASH-Rounded'!$U$44/'Cons Subsidies CASH-Rounded'!$S$44),"HIDE ",IF('Cons Subsidies CASH-Rounded'!$U$44/'Cons Subsidies CASH-Rounded'!$S$44=0,"HIDE ",IF('Cons Subsidies CASH-Rounded'!$U$44/'Cons Subsidies CASH-Rounded'!$S$44&gt;1,"&gt; 100%",IF('Cons Subsidies CASH-Rounded'!$U$44/'Cons Subsidies CASH-Rounded'!$S$44&lt;-1,"&gt; (100%)",'Cons Subsidies CASH-Rounded'!$U$44/'Cons Subsidies CASH-Rounded'!$S$44))))</f>
        <v xml:space="preserve">HIDE </v>
      </c>
      <c r="E30" s="103"/>
      <c r="F30" s="92"/>
      <c r="J30" s="88">
        <f>IF(EXACT(A30,'Cons Subsidies CASH-Rounded'!$B$44)=TRUE,IF(ISERROR('Cons Subsidies CASH-Rounded'!$U$44/'Cons Subsidies CASH-Rounded'!$S$44),"NO VAR",'Cons Subsidies CASH-Rounded'!$U$44/'Cons Subsidies CASH-Rounded'!$S$44))</f>
        <v>0</v>
      </c>
      <c r="K30" s="94" t="str">
        <f t="shared" si="1"/>
        <v>OK</v>
      </c>
    </row>
    <row r="31" spans="1:11" s="80" customFormat="1" ht="30" customHeight="1" x14ac:dyDescent="0.25">
      <c r="A31" s="84" t="str">
        <f>'Cons Subsidies CASH-Rounded'!$B$49</f>
        <v>New York City</v>
      </c>
      <c r="B31" s="124">
        <f>'Cons Subsidies CASH-Rounded'!$U$49</f>
        <v>28.434284000000005</v>
      </c>
      <c r="C31" s="121"/>
      <c r="D31" s="102">
        <f>IF(ISERROR('Cons Subsidies CASH-Rounded'!$U$49/'Cons Subsidies CASH-Rounded'!$S$49),"HIDE ",IF('Cons Subsidies CASH-Rounded'!$U$49/'Cons Subsidies CASH-Rounded'!$S$49=0,"HIDE ",IF('Cons Subsidies CASH-Rounded'!$U$49/'Cons Subsidies CASH-Rounded'!$S$49&gt;1,"&gt; 100%",IF('Cons Subsidies CASH-Rounded'!$U$49/'Cons Subsidies CASH-Rounded'!$S$49&lt;-1,"&gt; (100%)",'Cons Subsidies CASH-Rounded'!$U$49/'Cons Subsidies CASH-Rounded'!$S$49))))</f>
        <v>0.29710120971248999</v>
      </c>
      <c r="E31" s="103"/>
      <c r="F31" s="92" t="s">
        <v>90</v>
      </c>
      <c r="J31" s="88">
        <f>IF(EXACT(A31,'Cons Subsidies CASH-Rounded'!$B$49)=TRUE,IF(ISERROR('Cons Subsidies CASH-Rounded'!$U$49/'Cons Subsidies CASH-Rounded'!$S$49),"NO VAR",'Cons Subsidies CASH-Rounded'!$U$49/'Cons Subsidies CASH-Rounded'!$S$49))</f>
        <v>0.29710120971248999</v>
      </c>
      <c r="K31" s="94" t="str">
        <f t="shared" si="1"/>
        <v>OK</v>
      </c>
    </row>
    <row r="32" spans="1:11" s="80" customFormat="1" ht="30" hidden="1" customHeight="1" x14ac:dyDescent="0.25">
      <c r="A32" s="84" t="str">
        <f>'Cons Subsidies CASH-Rounded'!$B$50</f>
        <v>Nassau County</v>
      </c>
      <c r="B32" s="124">
        <f>'Cons Subsidies CASH-Rounded'!$U$50</f>
        <v>0</v>
      </c>
      <c r="C32" s="121"/>
      <c r="D32" s="102" t="str">
        <f>IF(ISERROR('Cons Subsidies CASH-Rounded'!$U$50/'Cons Subsidies CASH-Rounded'!$S$50),"HIDE ",IF('Cons Subsidies CASH-Rounded'!$U$50/'Cons Subsidies CASH-Rounded'!$S$50=0,"HIDE ",IF('Cons Subsidies CASH-Rounded'!$U$50/'Cons Subsidies CASH-Rounded'!$S$50&gt;1,"&gt; 100%",IF('Cons Subsidies CASH-Rounded'!$U$50/'Cons Subsidies CASH-Rounded'!$S$50&lt;-1,"&gt; (100%)",'Cons Subsidies CASH-Rounded'!$U$50/'Cons Subsidies CASH-Rounded'!$S$50))))</f>
        <v xml:space="preserve">HIDE </v>
      </c>
      <c r="E32" s="103"/>
      <c r="F32" s="92"/>
      <c r="J32" s="88" t="str">
        <f>IF(EXACT(A32,'Cons Subsidies CASH-Rounded'!$B$50)=TRUE,IF(ISERROR('Cons Subsidies CASH-Rounded'!$U$50/'Cons Subsidies CASH-Rounded'!$S$50),"NO VAR",'Cons Subsidies CASH-Rounded'!$U$50/'Cons Subsidies CASH-Rounded'!$S$50))</f>
        <v>NO VAR</v>
      </c>
      <c r="K32" s="94" t="str">
        <f t="shared" si="1"/>
        <v>NO VAR</v>
      </c>
    </row>
    <row r="33" spans="1:18" s="80" customFormat="1" ht="30" hidden="1" customHeight="1" x14ac:dyDescent="0.25">
      <c r="A33" s="84" t="str">
        <f>'Cons Subsidies CASH-Rounded'!$B$51</f>
        <v>Suffolk County</v>
      </c>
      <c r="B33" s="124">
        <f>'Cons Subsidies CASH-Rounded'!$U$51</f>
        <v>0</v>
      </c>
      <c r="C33" s="121"/>
      <c r="D33" s="102" t="str">
        <f>IF(ISERROR('Cons Subsidies CASH-Rounded'!$U$51/'Cons Subsidies CASH-Rounded'!$S$51),"HIDE ",IF('Cons Subsidies CASH-Rounded'!$U$51/'Cons Subsidies CASH-Rounded'!$S$51=0,"HIDE ",IF('Cons Subsidies CASH-Rounded'!$U$51/'Cons Subsidies CASH-Rounded'!$S$51&gt;1,"&gt; 100%",IF('Cons Subsidies CASH-Rounded'!$U$51/'Cons Subsidies CASH-Rounded'!$S$51&lt;-1,"&gt; (100%)",'Cons Subsidies CASH-Rounded'!$U$51/'Cons Subsidies CASH-Rounded'!$S$51))))</f>
        <v xml:space="preserve">HIDE </v>
      </c>
      <c r="E33" s="103"/>
      <c r="F33" s="92"/>
      <c r="J33" s="88">
        <f>IF(EXACT(A33,'Cons Subsidies CASH-Rounded'!$B$51)=TRUE,IF(ISERROR('Cons Subsidies CASH-Rounded'!$U$51/'Cons Subsidies CASH-Rounded'!$S$51),"NO VAR",'Cons Subsidies CASH-Rounded'!$U$51/'Cons Subsidies CASH-Rounded'!$S$51))</f>
        <v>0</v>
      </c>
      <c r="K33" s="94" t="str">
        <f t="shared" si="1"/>
        <v>OK</v>
      </c>
    </row>
    <row r="34" spans="1:18" s="80" customFormat="1" ht="30" hidden="1" customHeight="1" x14ac:dyDescent="0.25">
      <c r="A34" s="84" t="str">
        <f>'Cons Subsidies CASH-Rounded'!$B$52</f>
        <v>Westchester County</v>
      </c>
      <c r="B34" s="124">
        <f>'Cons Subsidies CASH-Rounded'!$U$52</f>
        <v>0</v>
      </c>
      <c r="C34" s="121"/>
      <c r="D34" s="102" t="str">
        <f>IF(ISERROR('Cons Subsidies CASH-Rounded'!$U$52/'Cons Subsidies CASH-Rounded'!$S$52),"HIDE ",IF('Cons Subsidies CASH-Rounded'!$U$52/'Cons Subsidies CASH-Rounded'!$S$52=0,"HIDE ",IF('Cons Subsidies CASH-Rounded'!$U$52/'Cons Subsidies CASH-Rounded'!$S$52&gt;1,"&gt; 100%",IF('Cons Subsidies CASH-Rounded'!$U$52/'Cons Subsidies CASH-Rounded'!$S$52&lt;-1,"&gt; (100%)",'Cons Subsidies CASH-Rounded'!$U$52/'Cons Subsidies CASH-Rounded'!$S$52))))</f>
        <v xml:space="preserve">HIDE </v>
      </c>
      <c r="E34" s="103"/>
      <c r="F34" s="92"/>
      <c r="J34" s="88">
        <f>IF(EXACT(A34,'Cons Subsidies CASH-Rounded'!$B$52)=TRUE,IF(ISERROR('Cons Subsidies CASH-Rounded'!$U$52/'Cons Subsidies CASH-Rounded'!$S$52),"NO VAR",'Cons Subsidies CASH-Rounded'!$U$52/'Cons Subsidies CASH-Rounded'!$S$52))</f>
        <v>0</v>
      </c>
      <c r="K34" s="94" t="str">
        <f t="shared" si="1"/>
        <v>OK</v>
      </c>
    </row>
    <row r="35" spans="1:18" s="80" customFormat="1" ht="30" hidden="1" customHeight="1" x14ac:dyDescent="0.25">
      <c r="A35" s="84" t="str">
        <f>'Cons Subsidies CASH-Rounded'!$B$53</f>
        <v>Putnam County</v>
      </c>
      <c r="B35" s="124">
        <f>'Cons Subsidies CASH-Rounded'!$U$53</f>
        <v>0</v>
      </c>
      <c r="C35" s="121"/>
      <c r="D35" s="102" t="str">
        <f>IF(ISERROR('Cons Subsidies CASH-Rounded'!$U$53/'Cons Subsidies CASH-Rounded'!$S$53),"HIDE ",IF('Cons Subsidies CASH-Rounded'!$U$53/'Cons Subsidies CASH-Rounded'!$S$53=0,"HIDE ",IF('Cons Subsidies CASH-Rounded'!$U$53/'Cons Subsidies CASH-Rounded'!$S$53&gt;1,"&gt; 100%",IF('Cons Subsidies CASH-Rounded'!$U$53/'Cons Subsidies CASH-Rounded'!$S$53&lt;-1,"&gt; (100%)",'Cons Subsidies CASH-Rounded'!$U$53/'Cons Subsidies CASH-Rounded'!$S$53))))</f>
        <v xml:space="preserve">HIDE </v>
      </c>
      <c r="E35" s="103"/>
      <c r="F35" s="92"/>
      <c r="J35" s="88">
        <f>IF(EXACT(A35,'Cons Subsidies CASH-Rounded'!$B$53)=TRUE,IF(ISERROR('Cons Subsidies CASH-Rounded'!$U$53/'Cons Subsidies CASH-Rounded'!$S$53),"NO VAR",'Cons Subsidies CASH-Rounded'!$U$53/'Cons Subsidies CASH-Rounded'!$S$53))</f>
        <v>0</v>
      </c>
      <c r="K35" s="94" t="str">
        <f t="shared" si="1"/>
        <v>OK</v>
      </c>
    </row>
    <row r="36" spans="1:18" ht="30" hidden="1" customHeight="1" x14ac:dyDescent="0.25">
      <c r="A36" s="84" t="str">
        <f>'Cons Subsidies CASH-Rounded'!$B$54</f>
        <v>Dutchess County</v>
      </c>
      <c r="B36" s="124">
        <f>'Cons Subsidies CASH-Rounded'!$U$54</f>
        <v>0</v>
      </c>
      <c r="C36" s="122"/>
      <c r="D36" s="102" t="str">
        <f>IF(ISERROR('Cons Subsidies CASH-Rounded'!$U$54/'Cons Subsidies CASH-Rounded'!$S$54),"HIDE ",IF('Cons Subsidies CASH-Rounded'!$U$54/'Cons Subsidies CASH-Rounded'!$S$54=0,"HIDE ",IF('Cons Subsidies CASH-Rounded'!$U$54/'Cons Subsidies CASH-Rounded'!$S$54&gt;1,"&gt; 100%",IF('Cons Subsidies CASH-Rounded'!$U$54/'Cons Subsidies CASH-Rounded'!$S$54&lt;-1,"&gt; (100%)",'Cons Subsidies CASH-Rounded'!$U$54/'Cons Subsidies CASH-Rounded'!$S$54))))</f>
        <v xml:space="preserve">HIDE </v>
      </c>
      <c r="E36" s="2"/>
      <c r="F36" s="95"/>
      <c r="J36" s="88" t="str">
        <f>IF(EXACT(A36,'Cons Subsidies CASH-Rounded'!$B$54)=TRUE,IF(ISERROR('Cons Subsidies CASH-Rounded'!$U$54/'Cons Subsidies CASH-Rounded'!$S$54),"NO VAR",'Cons Subsidies CASH-Rounded'!$U$54/'Cons Subsidies CASH-Rounded'!$S$54))</f>
        <v>NO VAR</v>
      </c>
      <c r="K36" s="94" t="str">
        <f t="shared" si="1"/>
        <v>NO VAR</v>
      </c>
    </row>
    <row r="37" spans="1:18" ht="30" hidden="1" customHeight="1" x14ac:dyDescent="0.25">
      <c r="A37" s="84" t="str">
        <f>'Cons Subsidies CASH-Rounded'!$B$55</f>
        <v>Orange County</v>
      </c>
      <c r="B37" s="124">
        <f>'Cons Subsidies CASH-Rounded'!$U$55</f>
        <v>0</v>
      </c>
      <c r="C37" s="122"/>
      <c r="D37" s="102" t="str">
        <f>IF(ISERROR('Cons Subsidies CASH-Rounded'!$U$55/'Cons Subsidies CASH-Rounded'!$S$55),"HIDE ",IF('Cons Subsidies CASH-Rounded'!$U$55/'Cons Subsidies CASH-Rounded'!$S$55=0,"HIDE ",IF('Cons Subsidies CASH-Rounded'!$U$55/'Cons Subsidies CASH-Rounded'!$S$55&gt;1,"&gt; 100%",IF('Cons Subsidies CASH-Rounded'!$U$55/'Cons Subsidies CASH-Rounded'!$S$55&lt;-1,"&gt; (100%)",'Cons Subsidies CASH-Rounded'!$U$55/'Cons Subsidies CASH-Rounded'!$S$55))))</f>
        <v xml:space="preserve">HIDE </v>
      </c>
      <c r="E37" s="2"/>
      <c r="F37" s="95"/>
      <c r="J37" s="88">
        <f>IF(EXACT(A37,'Cons Subsidies CASH-Rounded'!$B$55)=TRUE,IF(ISERROR('Cons Subsidies CASH-Rounded'!$U$55/'Cons Subsidies CASH-Rounded'!$S$55),"NO VAR",'Cons Subsidies CASH-Rounded'!$U$55/'Cons Subsidies CASH-Rounded'!$S$55))</f>
        <v>0</v>
      </c>
      <c r="K37" s="94" t="str">
        <f t="shared" si="1"/>
        <v>OK</v>
      </c>
    </row>
    <row r="38" spans="1:18" ht="30" hidden="1" customHeight="1" x14ac:dyDescent="0.25">
      <c r="A38" s="84" t="str">
        <f>'Cons Subsidies CASH-Rounded'!$B$56</f>
        <v>Rockland County</v>
      </c>
      <c r="B38" s="124">
        <f>'Cons Subsidies CASH-Rounded'!$U$56</f>
        <v>0</v>
      </c>
      <c r="C38" s="122"/>
      <c r="D38" s="102" t="str">
        <f>IF(ISERROR('Cons Subsidies CASH-Rounded'!$U$56/'Cons Subsidies CASH-Rounded'!$S$56),"HIDE ",IF('Cons Subsidies CASH-Rounded'!$U$56/'Cons Subsidies CASH-Rounded'!$S$56=0,"HIDE ",IF('Cons Subsidies CASH-Rounded'!$U$56/'Cons Subsidies CASH-Rounded'!$S$56&gt;1,"&gt; 100%",IF('Cons Subsidies CASH-Rounded'!$U$56/'Cons Subsidies CASH-Rounded'!$S$56&lt;-1,"&gt; (100%)",'Cons Subsidies CASH-Rounded'!$U$56/'Cons Subsidies CASH-Rounded'!$S$56))))</f>
        <v xml:space="preserve">HIDE </v>
      </c>
      <c r="E38" s="2"/>
      <c r="F38" s="95"/>
      <c r="J38" s="88" t="str">
        <f>IF(EXACT(A38,'Cons Subsidies CASH-Rounded'!$B$56)=TRUE,IF(ISERROR('Cons Subsidies CASH-Rounded'!$U$56/'Cons Subsidies CASH-Rounded'!$S$56),"NO VAR",'Cons Subsidies CASH-Rounded'!$U$56/'Cons Subsidies CASH-Rounded'!$S$56))</f>
        <v>NO VAR</v>
      </c>
      <c r="K38" s="94" t="str">
        <f t="shared" si="1"/>
        <v>NO VAR</v>
      </c>
    </row>
    <row r="39" spans="1:18" ht="30" customHeight="1" x14ac:dyDescent="0.25">
      <c r="A39" s="84" t="str">
        <f>'Cons Subsidies CASH-Rounded'!$B$57</f>
        <v>Station Maintenance</v>
      </c>
      <c r="B39" s="124">
        <f>'Cons Subsidies CASH-Rounded'!$U$57</f>
        <v>-31.060686065440983</v>
      </c>
      <c r="C39" s="122"/>
      <c r="D39" s="102">
        <f>IF(ISERROR('Cons Subsidies CASH-Rounded'!$U$57/'Cons Subsidies CASH-Rounded'!$S$57),"HIDE ",IF('Cons Subsidies CASH-Rounded'!$U$57/'Cons Subsidies CASH-Rounded'!$S$57=0,"HIDE ",IF('Cons Subsidies CASH-Rounded'!$U$57/'Cons Subsidies CASH-Rounded'!$S$57&gt;1,"&gt; 100%",IF('Cons Subsidies CASH-Rounded'!$U$57/'Cons Subsidies CASH-Rounded'!$S$57&lt;-1,"&gt; (100%)",'Cons Subsidies CASH-Rounded'!$U$57/'Cons Subsidies CASH-Rounded'!$S$57))))</f>
        <v>-1</v>
      </c>
      <c r="E39" s="2"/>
      <c r="F39" s="91" t="s">
        <v>91</v>
      </c>
      <c r="J39" s="88">
        <f>IF(EXACT(A39,'Cons Subsidies CASH-Rounded'!$B$57)=TRUE,IF(ISERROR('Cons Subsidies CASH-Rounded'!$U$57/'Cons Subsidies CASH-Rounded'!$S$57),"NO VAR",'Cons Subsidies CASH-Rounded'!$U$57/'Cons Subsidies CASH-Rounded'!$S$57))</f>
        <v>-1</v>
      </c>
      <c r="K39" s="94" t="str">
        <f t="shared" si="1"/>
        <v>OK</v>
      </c>
    </row>
    <row r="40" spans="1:18" ht="30" hidden="1" customHeight="1" x14ac:dyDescent="0.25">
      <c r="A40" s="84" t="str">
        <f>'Cons Subsidies CASH-Rounded'!$B$60</f>
        <v>Subsidy Adjustments</v>
      </c>
      <c r="B40" s="124">
        <f>'Cons Subsidies CASH-Rounded'!$U$60</f>
        <v>0</v>
      </c>
      <c r="C40" s="122"/>
      <c r="D40" s="102" t="str">
        <f>IF(ISERROR('Cons Subsidies CASH-Rounded'!$U$60/'Cons Subsidies CASH-Rounded'!$S$60),"HIDE ",IF('Cons Subsidies CASH-Rounded'!$U$60/'Cons Subsidies CASH-Rounded'!$S$60=0,"HIDE ",IF('Cons Subsidies CASH-Rounded'!$U$60/'Cons Subsidies CASH-Rounded'!$S$60&gt;1,"&gt; 100%",IF('Cons Subsidies CASH-Rounded'!$U$60/'Cons Subsidies CASH-Rounded'!$S$60&lt;-1,"&gt; (100%)",'Cons Subsidies CASH-Rounded'!$U$60/'Cons Subsidies CASH-Rounded'!$S$60))))</f>
        <v xml:space="preserve">HIDE </v>
      </c>
      <c r="E40" s="2"/>
      <c r="F40" s="95"/>
      <c r="J40" s="88" t="str">
        <f>IF(EXACT(A40,'Cons Subsidies CASH-Rounded'!$B$60)=TRUE,IF(ISERROR('Cons Subsidies CASH-Rounded'!$U$60/'Cons Subsidies CASH-Rounded'!$S$60),"NO VAR",'Cons Subsidies CASH-Rounded'!$U$60/'Cons Subsidies CASH-Rounded'!$S$60))</f>
        <v>NO VAR</v>
      </c>
      <c r="K40" s="94" t="str">
        <f t="shared" si="1"/>
        <v>NO VAR</v>
      </c>
    </row>
    <row r="41" spans="1:18" ht="30" customHeight="1" x14ac:dyDescent="0.25">
      <c r="A41" s="84" t="str">
        <f>'Cons Subsidies CASH-Rounded'!$B$65</f>
        <v>City Subsidy for MTA Bus Company</v>
      </c>
      <c r="B41" s="124">
        <f>'Cons Subsidies CASH-Rounded'!$U$65</f>
        <v>-2.1998505810714093</v>
      </c>
      <c r="C41" s="121"/>
      <c r="D41" s="102">
        <f>IF(ISERROR('Cons Subsidies CASH-Rounded'!$U$65/'Cons Subsidies CASH-Rounded'!$S$65),"HIDE ",IF('Cons Subsidies CASH-Rounded'!$U$65/'Cons Subsidies CASH-Rounded'!$S$65=0,"HIDE ",IF('Cons Subsidies CASH-Rounded'!$U$65/'Cons Subsidies CASH-Rounded'!$S$65&gt;1,"&gt; 100%",IF('Cons Subsidies CASH-Rounded'!$U$65/'Cons Subsidies CASH-Rounded'!$S$65&lt;-1,"&gt; (100%)",'Cons Subsidies CASH-Rounded'!$U$65/'Cons Subsidies CASH-Rounded'!$S$65))))</f>
        <v>-4.8669421531067028E-2</v>
      </c>
      <c r="E41" s="103"/>
      <c r="F41" s="92" t="s">
        <v>78</v>
      </c>
      <c r="G41" s="80"/>
      <c r="H41" s="80"/>
      <c r="I41" s="80"/>
      <c r="J41" s="88">
        <f>IF(EXACT(A41,'Cons Subsidies CASH-Rounded'!$B$65)=TRUE,IF(ISERROR('Cons Subsidies CASH-Rounded'!$U$65/'Cons Subsidies CASH-Rounded'!$S$65),"NO VAR",'Cons Subsidies CASH-Rounded'!$U$65/'Cons Subsidies CASH-Rounded'!$S$65))</f>
        <v>-4.8669421531067028E-2</v>
      </c>
      <c r="K41" s="94" t="str">
        <f t="shared" si="1"/>
        <v>OK</v>
      </c>
      <c r="L41" s="80"/>
      <c r="M41" s="80"/>
      <c r="N41" s="80"/>
      <c r="O41" s="80"/>
      <c r="P41" s="80"/>
      <c r="Q41" s="80"/>
      <c r="R41" s="80"/>
    </row>
    <row r="42" spans="1:18" ht="30" hidden="1" customHeight="1" x14ac:dyDescent="0.25">
      <c r="A42" s="84" t="str">
        <f>'Cons Subsidies CASH-Rounded'!$B$66</f>
        <v>City Subsidy for Staten Island Railway</v>
      </c>
      <c r="B42" s="124">
        <f>'Cons Subsidies CASH-Rounded'!$U$66</f>
        <v>0</v>
      </c>
      <c r="C42" s="121"/>
      <c r="D42" s="102" t="str">
        <f>IF(ISERROR('Cons Subsidies CASH-Rounded'!$U$66/'Cons Subsidies CASH-Rounded'!$S$66),"HIDE ",IF('Cons Subsidies CASH-Rounded'!$U$66/'Cons Subsidies CASH-Rounded'!$S$66=0,"HIDE ",IF('Cons Subsidies CASH-Rounded'!$U$66/'Cons Subsidies CASH-Rounded'!$S$66&gt;1,"&gt; 100%",IF('Cons Subsidies CASH-Rounded'!$U$66/'Cons Subsidies CASH-Rounded'!$S$66&lt;-1,"&gt; (100%)",'Cons Subsidies CASH-Rounded'!$U$66/'Cons Subsidies CASH-Rounded'!$S$66))))</f>
        <v xml:space="preserve">HIDE </v>
      </c>
      <c r="E42" s="103"/>
      <c r="F42" s="92"/>
      <c r="G42" s="80"/>
      <c r="H42" s="80"/>
      <c r="I42" s="80"/>
      <c r="J42" s="88" t="str">
        <f>IF(EXACT(A42,'Cons Subsidies CASH-Rounded'!$B$66)=TRUE,IF(ISERROR('Cons Subsidies CASH-Rounded'!$U$66/'Cons Subsidies CASH-Rounded'!$S$66),"NO VAR",'Cons Subsidies CASH-Rounded'!$U$66/'Cons Subsidies CASH-Rounded'!$S$66))</f>
        <v>NO VAR</v>
      </c>
      <c r="K42" s="94" t="str">
        <f t="shared" si="1"/>
        <v>NO VAR</v>
      </c>
      <c r="L42" s="80"/>
      <c r="M42" s="80"/>
      <c r="N42" s="80"/>
      <c r="O42" s="80"/>
      <c r="P42" s="80"/>
      <c r="Q42" s="80"/>
      <c r="R42" s="80"/>
    </row>
    <row r="43" spans="1:18" ht="30" customHeight="1" x14ac:dyDescent="0.25">
      <c r="A43" s="84" t="str">
        <f>'Cons Subsidies CASH-Rounded'!$B$67</f>
        <v>CDOT Subsidy for Metro-North Railroad</v>
      </c>
      <c r="B43" s="124">
        <f>'Cons Subsidies CASH-Rounded'!$U$67</f>
        <v>29.160331438241538</v>
      </c>
      <c r="C43" s="121"/>
      <c r="D43" s="102">
        <f>IF(ISERROR('Cons Subsidies CASH-Rounded'!$U$67/'Cons Subsidies CASH-Rounded'!$S$67),"HIDE ",IF('Cons Subsidies CASH-Rounded'!$U$67/'Cons Subsidies CASH-Rounded'!$S$67=0,"HIDE ",IF('Cons Subsidies CASH-Rounded'!$U$67/'Cons Subsidies CASH-Rounded'!$S$67&gt;1,"&gt; 100%",IF('Cons Subsidies CASH-Rounded'!$U$67/'Cons Subsidies CASH-Rounded'!$S$67&lt;-1,"&gt; (100%)",'Cons Subsidies CASH-Rounded'!$U$67/'Cons Subsidies CASH-Rounded'!$S$67))))</f>
        <v>0.95668280304148456</v>
      </c>
      <c r="E43" s="103"/>
      <c r="F43" s="92" t="s">
        <v>92</v>
      </c>
      <c r="G43" s="80"/>
      <c r="H43" s="80"/>
      <c r="I43" s="80"/>
      <c r="J43" s="88">
        <f>IF(EXACT(A43,'Cons Subsidies CASH-Rounded'!$B$67)=TRUE,IF(ISERROR('Cons Subsidies CASH-Rounded'!$U$67/'Cons Subsidies CASH-Rounded'!$S$67),"NO VAR",'Cons Subsidies CASH-Rounded'!$U$67/'Cons Subsidies CASH-Rounded'!$S$67))</f>
        <v>0.95668280304148456</v>
      </c>
      <c r="K43" s="94" t="str">
        <f t="shared" si="1"/>
        <v>OK</v>
      </c>
      <c r="L43" s="80"/>
      <c r="M43" s="80"/>
      <c r="N43" s="80"/>
      <c r="O43" s="80"/>
      <c r="P43" s="80"/>
      <c r="Q43" s="80"/>
      <c r="R43" s="80"/>
    </row>
    <row r="44" spans="1:18" ht="30" hidden="1" customHeight="1" x14ac:dyDescent="0.25">
      <c r="A44" s="84" t="str">
        <f>'Cons Subsidies CASH-Rounded'!$B$73</f>
        <v>B&amp;T Operating Surplus TransUer</v>
      </c>
      <c r="B44" s="124">
        <f>'Cons Subsidies CASH-Rounded'!$U$73</f>
        <v>0.3940000000000019</v>
      </c>
      <c r="C44" s="121"/>
      <c r="D44" s="102">
        <f>IF(ISERROR('Cons Subsidies CASH-Rounded'!$U$73/'Cons Subsidies CASH-Rounded'!$S$73),"HIDE ",IF('Cons Subsidies CASH-Rounded'!$U$73/'Cons Subsidies CASH-Rounded'!$S$73=0,"HIDE ",IF('Cons Subsidies CASH-Rounded'!$U$73/'Cons Subsidies CASH-Rounded'!$S$73&gt;1,"&gt; 100%",IF('Cons Subsidies CASH-Rounded'!$U$73/'Cons Subsidies CASH-Rounded'!$S$73&lt;-1,"&gt; (100%)",'Cons Subsidies CASH-Rounded'!$U$73/'Cons Subsidies CASH-Rounded'!$S$73))))</f>
        <v>2.4139198627619284E-2</v>
      </c>
      <c r="E44" s="103"/>
      <c r="F44" s="92"/>
      <c r="G44" s="80"/>
      <c r="H44" s="80"/>
      <c r="I44" s="80"/>
      <c r="J44" s="88">
        <f>IF(EXACT(A44,'Cons Subsidies CASH-Rounded'!$B$73)=TRUE,IF(ISERROR('Cons Subsidies CASH-Rounded'!$U$73/'Cons Subsidies CASH-Rounded'!$S$73),"NO VAR",'Cons Subsidies CASH-Rounded'!$U$73/'Cons Subsidies CASH-Rounded'!$S$73))</f>
        <v>2.4139198627619284E-2</v>
      </c>
      <c r="K44" s="94" t="str">
        <f t="shared" si="1"/>
        <v>OK</v>
      </c>
      <c r="L44" s="80"/>
      <c r="M44" s="80"/>
      <c r="N44" s="80"/>
      <c r="O44" s="80"/>
      <c r="P44" s="80"/>
      <c r="Q44" s="80"/>
      <c r="R44" s="80"/>
    </row>
    <row r="45" spans="1:18" ht="6" customHeight="1" thickBot="1" x14ac:dyDescent="0.3">
      <c r="A45" s="96"/>
      <c r="B45" s="105"/>
      <c r="C45" s="97"/>
      <c r="D45" s="105"/>
      <c r="E45" s="104"/>
      <c r="F45" s="98"/>
      <c r="G45" s="80"/>
      <c r="H45" s="80"/>
      <c r="I45" s="80"/>
      <c r="J45" s="80"/>
      <c r="K45" s="81"/>
      <c r="L45" s="80"/>
      <c r="M45" s="80"/>
      <c r="N45" s="80"/>
      <c r="O45" s="80"/>
      <c r="P45" s="80"/>
      <c r="Q45" s="80"/>
      <c r="R45" s="80"/>
    </row>
    <row r="46" spans="1:18" ht="30" customHeight="1" x14ac:dyDescent="0.35">
      <c r="A46" s="203" t="str">
        <f>'Variance Explanations-ACCRUAL'!A46:F46</f>
        <v>Year-to-Date Jul 2020</v>
      </c>
      <c r="B46" s="203"/>
      <c r="C46" s="203"/>
      <c r="D46" s="203"/>
      <c r="E46" s="203"/>
      <c r="F46" s="203"/>
    </row>
    <row r="47" spans="1:18" ht="12" customHeight="1" thickBot="1" x14ac:dyDescent="0.3">
      <c r="A47" s="100"/>
      <c r="B47" s="100"/>
      <c r="C47" s="100"/>
      <c r="D47" s="100"/>
      <c r="E47" s="100"/>
      <c r="F47" s="100"/>
    </row>
    <row r="48" spans="1:18" ht="17.25" customHeight="1" x14ac:dyDescent="0.25">
      <c r="A48" s="192" t="str">
        <f t="shared" ref="A48:F48" si="2">A9</f>
        <v>Cash Subsidies</v>
      </c>
      <c r="B48" s="204" t="str">
        <f t="shared" si="2"/>
        <v xml:space="preserve">Variance
$ </v>
      </c>
      <c r="C48" s="205">
        <f t="shared" si="2"/>
        <v>0</v>
      </c>
      <c r="D48" s="185" t="str">
        <f t="shared" si="2"/>
        <v>Variance
%</v>
      </c>
      <c r="E48" s="186">
        <f t="shared" si="2"/>
        <v>0</v>
      </c>
      <c r="F48" s="189" t="str">
        <f t="shared" si="2"/>
        <v>Explanations</v>
      </c>
      <c r="J48" s="85" t="s">
        <v>65</v>
      </c>
      <c r="K48" s="89" t="s">
        <v>65</v>
      </c>
    </row>
    <row r="49" spans="1:11" ht="17.25" customHeight="1" x14ac:dyDescent="0.25">
      <c r="A49" s="193"/>
      <c r="B49" s="206"/>
      <c r="C49" s="207"/>
      <c r="D49" s="187"/>
      <c r="E49" s="188"/>
      <c r="F49" s="190"/>
      <c r="J49" s="86" t="s">
        <v>55</v>
      </c>
      <c r="K49" s="90" t="s">
        <v>55</v>
      </c>
    </row>
    <row r="50" spans="1:11" ht="15.75" customHeight="1" x14ac:dyDescent="0.25">
      <c r="A50" s="82"/>
      <c r="B50" s="175"/>
      <c r="C50" s="176"/>
      <c r="D50" s="177"/>
      <c r="E50" s="178"/>
      <c r="F50" s="83"/>
      <c r="J50" s="87"/>
      <c r="K50" s="93"/>
    </row>
    <row r="51" spans="1:11" s="80" customFormat="1" ht="30" hidden="1" customHeight="1" x14ac:dyDescent="0.25">
      <c r="A51" s="84" t="str">
        <f>'Cons Subsidies CASH-Rounded'!$B$89</f>
        <v>Metropolitan Mass Transportation Operating Assistance (MMTOA)</v>
      </c>
      <c r="B51" s="123">
        <f>'Cons Subsidies CASH-Rounded'!$U$89</f>
        <v>-4.3679999999994834E-2</v>
      </c>
      <c r="C51" s="125"/>
      <c r="D51" s="102">
        <f>IF(ISERROR('Cons Subsidies CASH-Rounded'!$U$89/'Cons Subsidies CASH-Rounded'!$S$89),"HIDE ",IF('Cons Subsidies CASH-Rounded'!$U$89/'Cons Subsidies CASH-Rounded'!$S$89=0,"HIDE ",IF('Cons Subsidies CASH-Rounded'!$U$89/'Cons Subsidies CASH-Rounded'!$S$89&gt;1,"&gt; 100%",IF('Cons Subsidies CASH-Rounded'!$U$89/'Cons Subsidies CASH-Rounded'!$S$89&lt;-1,"&gt; (100%)",'Cons Subsidies CASH-Rounded'!$U$89/'Cons Subsidies CASH-Rounded'!$S$89))))</f>
        <v>-9.4574162512003291E-5</v>
      </c>
      <c r="E51" s="103"/>
      <c r="F51" s="91"/>
      <c r="J51" s="88">
        <f>IF(EXACT(A51,'Cons Subsidies CASH-Rounded'!$B$89)=TRUE,IF(ISERROR('Cons Subsidies CASH-Rounded'!$U$89/'Cons Subsidies CASH-Rounded'!$S$89),"NO VAR",'Cons Subsidies CASH-Rounded'!$U$89/'Cons Subsidies CASH-Rounded'!$S$89))</f>
        <v>-9.4574162512003291E-5</v>
      </c>
      <c r="K51" s="94" t="str">
        <f t="shared" ref="K51:K55" si="3">IF(J51="NO VAR","NO VAR",(IF(J51=FALSE,"INCORRECT LINE BEING PICKED UP","OK")))</f>
        <v>OK</v>
      </c>
    </row>
    <row r="52" spans="1:11" s="80" customFormat="1" ht="30" customHeight="1" x14ac:dyDescent="0.25">
      <c r="A52" s="84" t="str">
        <f>'Cons Subsidies CASH-Rounded'!$B$90</f>
        <v>Petroleum Business Tax (PBT)</v>
      </c>
      <c r="B52" s="123">
        <f>'Cons Subsidies CASH-Rounded'!$U$90</f>
        <v>16.670380214849217</v>
      </c>
      <c r="C52" s="125"/>
      <c r="D52" s="102">
        <f>IF(ISERROR('Cons Subsidies CASH-Rounded'!$U$90/'Cons Subsidies CASH-Rounded'!$S$90),"HIDE ",IF('Cons Subsidies CASH-Rounded'!$U$90/'Cons Subsidies CASH-Rounded'!$S$90=0,"HIDE ",IF('Cons Subsidies CASH-Rounded'!$U$90/'Cons Subsidies CASH-Rounded'!$S$90&gt;1,"&gt; 100%",IF('Cons Subsidies CASH-Rounded'!$U$90/'Cons Subsidies CASH-Rounded'!$S$90&lt;-1,"&gt; (100%)",'Cons Subsidies CASH-Rounded'!$U$90/'Cons Subsidies CASH-Rounded'!$S$90))))</f>
        <v>5.5083143669302843E-2</v>
      </c>
      <c r="E52" s="103"/>
      <c r="F52" s="91" t="s">
        <v>74</v>
      </c>
      <c r="J52" s="88">
        <f>IF(EXACT(A52,'Cons Subsidies CASH-Rounded'!$B$90)=TRUE,IF(ISERROR('Cons Subsidies CASH-Rounded'!$U$90/'Cons Subsidies CASH-Rounded'!$S$90),"NO VAR",'Cons Subsidies CASH-Rounded'!$U$90/'Cons Subsidies CASH-Rounded'!$S$90))</f>
        <v>5.5083143669302843E-2</v>
      </c>
      <c r="K52" s="94" t="str">
        <f t="shared" si="3"/>
        <v>OK</v>
      </c>
    </row>
    <row r="53" spans="1:11" s="80" customFormat="1" ht="30" customHeight="1" x14ac:dyDescent="0.25">
      <c r="A53" s="84" t="str">
        <f>'Cons Subsidies CASH-Rounded'!$B$91</f>
        <v>MRT(b)-1 (Gross)</v>
      </c>
      <c r="B53" s="123">
        <f>'Cons Subsidies CASH-Rounded'!$U$91</f>
        <v>9.8505938020120141</v>
      </c>
      <c r="C53" s="125"/>
      <c r="D53" s="102">
        <f>IF(ISERROR('Cons Subsidies CASH-Rounded'!$U$91/'Cons Subsidies CASH-Rounded'!$S$91),"HIDE ",IF('Cons Subsidies CASH-Rounded'!$U$91/'Cons Subsidies CASH-Rounded'!$S$91=0,"HIDE ",IF('Cons Subsidies CASH-Rounded'!$U$91/'Cons Subsidies CASH-Rounded'!$S$91&gt;1,"&gt; 100%",IF('Cons Subsidies CASH-Rounded'!$U$91/'Cons Subsidies CASH-Rounded'!$S$91&lt;-1,"&gt; (100%)",'Cons Subsidies CASH-Rounded'!$U$91/'Cons Subsidies CASH-Rounded'!$S$91))))</f>
        <v>5.7521753017803559E-2</v>
      </c>
      <c r="E53" s="103"/>
      <c r="F53" s="91" t="s">
        <v>74</v>
      </c>
      <c r="J53" s="88">
        <f>IF(EXACT(A53,'Cons Subsidies CASH-Rounded'!$B$91)=TRUE,IF(ISERROR('Cons Subsidies CASH-Rounded'!$U$91/'Cons Subsidies CASH-Rounded'!$S$91),"NO VAR",'Cons Subsidies CASH-Rounded'!$U$91/'Cons Subsidies CASH-Rounded'!$S$91))</f>
        <v>5.7521753017803559E-2</v>
      </c>
      <c r="K53" s="94" t="str">
        <f t="shared" si="3"/>
        <v>OK</v>
      </c>
    </row>
    <row r="54" spans="1:11" s="80" customFormat="1" ht="30" customHeight="1" x14ac:dyDescent="0.25">
      <c r="A54" s="84" t="str">
        <f>'Cons Subsidies CASH-Rounded'!$B$92</f>
        <v>MRT(b)-2 (Gross)</v>
      </c>
      <c r="B54" s="123">
        <f>'Cons Subsidies CASH-Rounded'!$U$92</f>
        <v>6.3763589883684091</v>
      </c>
      <c r="C54" s="125"/>
      <c r="D54" s="102">
        <f>IF(ISERROR('Cons Subsidies CASH-Rounded'!$U$92/'Cons Subsidies CASH-Rounded'!$S$92),"HIDE ",IF('Cons Subsidies CASH-Rounded'!$U$92/'Cons Subsidies CASH-Rounded'!$S$92=0,"HIDE ",IF('Cons Subsidies CASH-Rounded'!$U$92/'Cons Subsidies CASH-Rounded'!$S$92&gt;1,"&gt; 100%",IF('Cons Subsidies CASH-Rounded'!$U$92/'Cons Subsidies CASH-Rounded'!$S$92&lt;-1,"&gt; (100%)",'Cons Subsidies CASH-Rounded'!$U$92/'Cons Subsidies CASH-Rounded'!$S$92))))</f>
        <v>8.3934995853352484E-2</v>
      </c>
      <c r="E54" s="103"/>
      <c r="F54" s="91" t="s">
        <v>74</v>
      </c>
      <c r="J54" s="88">
        <f>IF(EXACT(A54,'Cons Subsidies CASH-Rounded'!$B$92)=TRUE,IF(ISERROR('Cons Subsidies CASH-Rounded'!$U$92/'Cons Subsidies CASH-Rounded'!$S$92),"NO VAR",'Cons Subsidies CASH-Rounded'!$U$92/'Cons Subsidies CASH-Rounded'!$S$92))</f>
        <v>8.3934995853352484E-2</v>
      </c>
      <c r="K54" s="94" t="str">
        <f t="shared" si="3"/>
        <v>OK</v>
      </c>
    </row>
    <row r="55" spans="1:11" s="80" customFormat="1" ht="30" hidden="1" customHeight="1" x14ac:dyDescent="0.25">
      <c r="A55" s="84" t="str">
        <f>'Cons Subsidies CASH-Rounded'!$B$93</f>
        <v>Other MRT(b) Adjustments</v>
      </c>
      <c r="B55" s="123">
        <f>'Cons Subsidies CASH-Rounded'!$U$93</f>
        <v>0</v>
      </c>
      <c r="C55" s="125"/>
      <c r="D55" s="102" t="str">
        <f>IF(ISERROR('Cons Subsidies CASH-Rounded'!$U$93/'Cons Subsidies CASH-Rounded'!$S$93),"HIDE ",IF('Cons Subsidies CASH-Rounded'!$U$93/'Cons Subsidies CASH-Rounded'!$S$93=0,"HIDE ",IF('Cons Subsidies CASH-Rounded'!$U$93/'Cons Subsidies CASH-Rounded'!$S$93&gt;1,"&gt; 100%",IF('Cons Subsidies CASH-Rounded'!$U$93/'Cons Subsidies CASH-Rounded'!$S$93&lt;-1,"&gt; (100%)",'Cons Subsidies CASH-Rounded'!$U$93/'Cons Subsidies CASH-Rounded'!$S$93))))</f>
        <v xml:space="preserve">HIDE </v>
      </c>
      <c r="E55" s="103"/>
      <c r="F55" s="91"/>
      <c r="J55" s="88" t="str">
        <f>IF(EXACT(A55,'Cons Subsidies CASH-Rounded'!$B$93)=TRUE,IF(ISERROR('Cons Subsidies CASH-Rounded'!$U$93/'Cons Subsidies CASH-Rounded'!$S$93),"NO VAR",'Cons Subsidies CASH-Rounded'!$U$93/'Cons Subsidies CASH-Rounded'!$S$93))</f>
        <v>NO VAR</v>
      </c>
      <c r="K55" s="94" t="str">
        <f t="shared" si="3"/>
        <v>NO VAR</v>
      </c>
    </row>
    <row r="56" spans="1:11" s="80" customFormat="1" ht="30" customHeight="1" x14ac:dyDescent="0.25">
      <c r="A56" s="84" t="str">
        <f>'Cons Subsidies CASH-Rounded'!$B$94</f>
        <v>Urban Tax</v>
      </c>
      <c r="B56" s="123">
        <f>'Cons Subsidies CASH-Rounded'!$U$94</f>
        <v>5.0164098225000089</v>
      </c>
      <c r="C56" s="125"/>
      <c r="D56" s="102">
        <f>IF(ISERROR('Cons Subsidies CASH-Rounded'!$U$94/'Cons Subsidies CASH-Rounded'!$S$94),"HIDE ",IF('Cons Subsidies CASH-Rounded'!$U$94/'Cons Subsidies CASH-Rounded'!$S$94=0,"HIDE ",IF('Cons Subsidies CASH-Rounded'!$U$94/'Cons Subsidies CASH-Rounded'!$S$94&gt;1,"&gt; 100%",IF('Cons Subsidies CASH-Rounded'!$U$94/'Cons Subsidies CASH-Rounded'!$S$94&lt;-1,"&gt; (100%)",'Cons Subsidies CASH-Rounded'!$U$94/'Cons Subsidies CASH-Rounded'!$S$94))))</f>
        <v>1.9822463956386014E-2</v>
      </c>
      <c r="E56" s="103"/>
      <c r="F56" s="91" t="s">
        <v>74</v>
      </c>
      <c r="J56" s="88">
        <f>IF(EXACT(A56,'Cons Subsidies CASH-Rounded'!$B$94)=TRUE,IF(ISERROR('Cons Subsidies CASH-Rounded'!$U$94/'Cons Subsidies CASH-Rounded'!$S$94),"NO VAR",'Cons Subsidies CASH-Rounded'!$U$94/'Cons Subsidies CASH-Rounded'!$S$94))</f>
        <v>1.9822463956386014E-2</v>
      </c>
      <c r="K56" s="94" t="str">
        <f>IF(J56="NO VAR","NO VAR",(IF(J56=FALSE,"INCORRECT LINE BEING PICKED UP","OK")))</f>
        <v>OK</v>
      </c>
    </row>
    <row r="57" spans="1:11" s="80" customFormat="1" ht="30" customHeight="1" x14ac:dyDescent="0.25">
      <c r="A57" s="84" t="str">
        <f>'Cons Subsidies CASH-Rounded'!$B$99</f>
        <v>Payroll Mobility Tax (PMT)</v>
      </c>
      <c r="B57" s="123">
        <f>'Cons Subsidies CASH-Rounded'!$U$99</f>
        <v>14.085476896191494</v>
      </c>
      <c r="C57" s="125"/>
      <c r="D57" s="102">
        <f>IF(ISERROR('Cons Subsidies CASH-Rounded'!$U$99/'Cons Subsidies CASH-Rounded'!$S$99),"HIDE ",IF('Cons Subsidies CASH-Rounded'!$U$99/'Cons Subsidies CASH-Rounded'!$S$99=0,"HIDE ",IF('Cons Subsidies CASH-Rounded'!$U$99/'Cons Subsidies CASH-Rounded'!$S$99&gt;1,"&gt; 100%",IF('Cons Subsidies CASH-Rounded'!$U$99/'Cons Subsidies CASH-Rounded'!$S$99&lt;-1,"&gt; (100%)",'Cons Subsidies CASH-Rounded'!$U$99/'Cons Subsidies CASH-Rounded'!$S$99))))</f>
        <v>1.6338548001340526E-2</v>
      </c>
      <c r="E57" s="103"/>
      <c r="F57" s="91" t="s">
        <v>74</v>
      </c>
      <c r="J57" s="88">
        <f>IF(EXACT(A57,'Cons Subsidies CASH-Rounded'!$B$99)=TRUE,IF(ISERROR('Cons Subsidies CASH-Rounded'!$U$99/'Cons Subsidies CASH-Rounded'!$S$99),"NO VAR",'Cons Subsidies CASH-Rounded'!$U$99/'Cons Subsidies CASH-Rounded'!$S$99))</f>
        <v>1.6338548001340526E-2</v>
      </c>
      <c r="K57" s="94" t="str">
        <f t="shared" ref="K57:K83" si="4">IF(J57="NO VAR","NO VAR",(IF(J57=FALSE,"INCORRECT LINE BEING PICKED UP","OK")))</f>
        <v>OK</v>
      </c>
    </row>
    <row r="58" spans="1:11" s="80" customFormat="1" ht="30" hidden="1" customHeight="1" x14ac:dyDescent="0.25">
      <c r="A58" s="84" t="str">
        <f>'Cons Subsidies CASH-Rounded'!$B$100</f>
        <v>Payroll Mobility Tax Replacement Uunds</v>
      </c>
      <c r="B58" s="123">
        <f>'Cons Subsidies CASH-Rounded'!$U$100</f>
        <v>0</v>
      </c>
      <c r="C58" s="125"/>
      <c r="D58" s="102" t="str">
        <f>IF(ISERROR('Cons Subsidies CASH-Rounded'!$U$100/'Cons Subsidies CASH-Rounded'!$S$100),"HIDE ",IF('Cons Subsidies CASH-Rounded'!$U$100/'Cons Subsidies CASH-Rounded'!$S$100=0,"HIDE ",IF('Cons Subsidies CASH-Rounded'!$U$100/'Cons Subsidies CASH-Rounded'!$S$100&gt;1,"&gt; 100%",IF('Cons Subsidies CASH-Rounded'!$U$100/'Cons Subsidies CASH-Rounded'!$S$100&lt;-1,"&gt; (100%)",'Cons Subsidies CASH-Rounded'!$U$100/'Cons Subsidies CASH-Rounded'!$S$100))))</f>
        <v xml:space="preserve">HIDE </v>
      </c>
      <c r="E58" s="103"/>
      <c r="F58" s="91"/>
      <c r="J58" s="88" t="str">
        <f>IF(EXACT(A58,'Cons Subsidies CASH-Rounded'!$B$100)=TRUE,IF(ISERROR('Cons Subsidies CASH-Rounded'!$U$100/'Cons Subsidies CASH-Rounded'!$S$100),"NO VAR",'Cons Subsidies CASH-Rounded'!$U$100/'Cons Subsidies CASH-Rounded'!$S$100))</f>
        <v>NO VAR</v>
      </c>
      <c r="K58" s="94" t="str">
        <f t="shared" si="4"/>
        <v>NO VAR</v>
      </c>
    </row>
    <row r="59" spans="1:11" s="80" customFormat="1" ht="30" hidden="1" customHeight="1" x14ac:dyDescent="0.25">
      <c r="A59" s="84" t="str">
        <f>'Cons Subsidies CASH-Rounded'!$B$101</f>
        <v>MTA Aid</v>
      </c>
      <c r="B59" s="123">
        <f>'Cons Subsidies CASH-Rounded'!$U$101</f>
        <v>0</v>
      </c>
      <c r="C59" s="125"/>
      <c r="D59" s="102" t="str">
        <f>IF(ISERROR('Cons Subsidies CASH-Rounded'!$U$101/'Cons Subsidies CASH-Rounded'!$S$101),"HIDE ",IF('Cons Subsidies CASH-Rounded'!$U$101/'Cons Subsidies CASH-Rounded'!$S$101=0,"HIDE ",IF('Cons Subsidies CASH-Rounded'!$U$101/'Cons Subsidies CASH-Rounded'!$S$101&gt;1,"&gt; 100%",IF('Cons Subsidies CASH-Rounded'!$U$101/'Cons Subsidies CASH-Rounded'!$S$101&lt;-1,"&gt; (100%)",'Cons Subsidies CASH-Rounded'!$U$101/'Cons Subsidies CASH-Rounded'!$S$101))))</f>
        <v xml:space="preserve">HIDE </v>
      </c>
      <c r="E59" s="103"/>
      <c r="F59" s="91"/>
      <c r="J59" s="88">
        <f>IF(EXACT(A59,'Cons Subsidies CASH-Rounded'!$B$101)=TRUE,IF(ISERROR('Cons Subsidies CASH-Rounded'!$U$101/'Cons Subsidies CASH-Rounded'!$S$101),"NO VAR",'Cons Subsidies CASH-Rounded'!$U$101/'Cons Subsidies CASH-Rounded'!$S$101))</f>
        <v>0</v>
      </c>
      <c r="K59" s="94" t="str">
        <f t="shared" si="4"/>
        <v>OK</v>
      </c>
    </row>
    <row r="60" spans="1:11" s="80" customFormat="1" ht="30" hidden="1" customHeight="1" x14ac:dyDescent="0.25">
      <c r="A60" s="84" t="str">
        <f>'Cons Subsidies CASH-Rounded'!$B$107</f>
        <v>Subway Action Plan Account</v>
      </c>
      <c r="B60" s="124">
        <f>'Cons Subsidies CASH-Rounded'!$U$107</f>
        <v>-1.6838038857770243E-2</v>
      </c>
      <c r="C60" s="125"/>
      <c r="D60" s="102">
        <f>IF(ISERROR('Cons Subsidies CASH-Rounded'!$U$107/'Cons Subsidies CASH-Rounded'!$S$107),"HIDE ",IF('Cons Subsidies CASH-Rounded'!$U$107/'Cons Subsidies CASH-Rounded'!$S$107=0,"HIDE ",IF('Cons Subsidies CASH-Rounded'!$U$107/'Cons Subsidies CASH-Rounded'!$S$107&gt;1,"&gt; 100%",IF('Cons Subsidies CASH-Rounded'!$U$107/'Cons Subsidies CASH-Rounded'!$S$107&lt;-1,"&gt; (100%)",'Cons Subsidies CASH-Rounded'!$U$107/'Cons Subsidies CASH-Rounded'!$S$107))))</f>
        <v>-1.0177251517251646E-4</v>
      </c>
      <c r="E60" s="103"/>
      <c r="F60" s="91"/>
      <c r="J60" s="88">
        <f>IF(EXACT(A60,'Cons Subsidies CASH-Rounded'!$B$107)=TRUE,IF(ISERROR('Cons Subsidies CASH-Rounded'!$U$107/'Cons Subsidies CASH-Rounded'!$S$107),"NO VAR",'Cons Subsidies CASH-Rounded'!$U$107/'Cons Subsidies CASH-Rounded'!$S$107))</f>
        <v>-1.0177251517251646E-4</v>
      </c>
      <c r="K60" s="94" t="str">
        <f t="shared" si="4"/>
        <v>OK</v>
      </c>
    </row>
    <row r="61" spans="1:11" s="80" customFormat="1" ht="30" hidden="1" customHeight="1" x14ac:dyDescent="0.25">
      <c r="A61" s="84" t="str">
        <f>'Cons Subsidies CASH-Rounded'!$B$108</f>
        <v>Outerborough Transportation Account</v>
      </c>
      <c r="B61" s="124">
        <f>'Cons Subsidies CASH-Rounded'!$U$108</f>
        <v>0</v>
      </c>
      <c r="C61" s="125"/>
      <c r="D61" s="102" t="str">
        <f>IF(ISERROR('Cons Subsidies CASH-Rounded'!$U$108/'Cons Subsidies CASH-Rounded'!$S$108),"HIDE ",IF('Cons Subsidies CASH-Rounded'!$U$108/'Cons Subsidies CASH-Rounded'!$S$108=0,"HIDE ",IF('Cons Subsidies CASH-Rounded'!$U$108/'Cons Subsidies CASH-Rounded'!$S$108&gt;1,"&gt; 100%",IF('Cons Subsidies CASH-Rounded'!$U$108/'Cons Subsidies CASH-Rounded'!$S$108&lt;-1,"&gt; (100%)",'Cons Subsidies CASH-Rounded'!$U$108/'Cons Subsidies CASH-Rounded'!$S$108))))</f>
        <v xml:space="preserve">HIDE </v>
      </c>
      <c r="E61" s="103"/>
      <c r="F61" s="91"/>
      <c r="J61" s="88" t="str">
        <f>IF(EXACT(A61,'Cons Subsidies CASH-Rounded'!$B$108)=TRUE,IF(ISERROR('Cons Subsidies CASH-Rounded'!$U$108/'Cons Subsidies CASH-Rounded'!$S$108),"NO VAR",'Cons Subsidies CASH-Rounded'!$U$108/'Cons Subsidies CASH-Rounded'!$S$108))</f>
        <v>NO VAR</v>
      </c>
      <c r="K61" s="94" t="str">
        <f t="shared" si="4"/>
        <v>NO VAR</v>
      </c>
    </row>
    <row r="62" spans="1:11" s="80" customFormat="1" ht="30" hidden="1" customHeight="1" x14ac:dyDescent="0.25">
      <c r="A62" s="84" t="str">
        <f>'Cons Subsidies CASH-Rounded'!$B$109</f>
        <v>Less: Assumed Capital or Member Project</v>
      </c>
      <c r="B62" s="124">
        <f>'Cons Subsidies CASH-Rounded'!$U$109</f>
        <v>0</v>
      </c>
      <c r="C62" s="125"/>
      <c r="D62" s="102" t="str">
        <f>IF(ISERROR('Cons Subsidies CASH-Rounded'!$U$109/'Cons Subsidies CASH-Rounded'!$S$109),"HIDE ",IF('Cons Subsidies CASH-Rounded'!$U$109/'Cons Subsidies CASH-Rounded'!$S$109=0,"HIDE ",IF('Cons Subsidies CASH-Rounded'!$U$109/'Cons Subsidies CASH-Rounded'!$S$109&gt;1,"&gt; 100%",IF('Cons Subsidies CASH-Rounded'!$U$109/'Cons Subsidies CASH-Rounded'!$S$109&lt;-1,"&gt; (100%)",'Cons Subsidies CASH-Rounded'!$U$109/'Cons Subsidies CASH-Rounded'!$S$109))))</f>
        <v xml:space="preserve">HIDE </v>
      </c>
      <c r="E62" s="103"/>
      <c r="F62" s="91"/>
      <c r="J62" s="88" t="str">
        <f>IF(EXACT(A62,'Cons Subsidies CASH-Rounded'!$B$109)=TRUE,IF(ISERROR('Cons Subsidies CASH-Rounded'!$U$109/'Cons Subsidies CASH-Rounded'!$S$109),"NO VAR",'Cons Subsidies CASH-Rounded'!$U$109/'Cons Subsidies CASH-Rounded'!$S$109))</f>
        <v>NO VAR</v>
      </c>
      <c r="K62" s="94" t="str">
        <f>IF(J65="NO VAR","NO VAR",(IF(J65=FALSE,"INCORRECT LINE BEING PICKED UP","OK")))</f>
        <v>NO VAR</v>
      </c>
    </row>
    <row r="63" spans="1:11" s="80" customFormat="1" ht="30" hidden="1" customHeight="1" x14ac:dyDescent="0.25">
      <c r="A63" s="84" t="str">
        <f>'Cons Subsidies CASH-Rounded'!$B$110</f>
        <v>General Transportation Account</v>
      </c>
      <c r="B63" s="124">
        <f>'Cons Subsidies CASH-Rounded'!$U$110</f>
        <v>0</v>
      </c>
      <c r="C63" s="125"/>
      <c r="D63" s="102" t="str">
        <f>IF(ISERROR('Cons Subsidies CASH-Rounded'!$U$110/'Cons Subsidies CASH-Rounded'!$S$110),"HIDE ",IF('Cons Subsidies CASH-Rounded'!$U$110/'Cons Subsidies CASH-Rounded'!$S$110=0,"HIDE ",IF('Cons Subsidies CASH-Rounded'!$U$110/'Cons Subsidies CASH-Rounded'!$S$110&gt;1,"&gt; 100%",IF('Cons Subsidies CASH-Rounded'!$U$110/'Cons Subsidies CASH-Rounded'!$S$110&lt;-1,"&gt; (100%)",'Cons Subsidies CASH-Rounded'!$U$110/'Cons Subsidies CASH-Rounded'!$S$110))))</f>
        <v xml:space="preserve">HIDE </v>
      </c>
      <c r="E63" s="103"/>
      <c r="F63" s="91"/>
      <c r="J63" s="88" t="str">
        <f>IF(EXACT(A63,'Cons Subsidies CASH-Rounded'!$B$110)=TRUE,IF(ISERROR('Cons Subsidies CASH-Rounded'!$U$110/'Cons Subsidies CASH-Rounded'!$S$110),"NO VAR",'Cons Subsidies CASH-Rounded'!$U$110/'Cons Subsidies CASH-Rounded'!$S$110))</f>
        <v>NO VAR</v>
      </c>
      <c r="K63" s="94" t="str">
        <f t="shared" si="4"/>
        <v>NO VAR</v>
      </c>
    </row>
    <row r="64" spans="1:11" s="80" customFormat="1" ht="30" hidden="1" customHeight="1" x14ac:dyDescent="0.25">
      <c r="A64" s="84" t="str">
        <f>'Cons Subsidies CASH-Rounded'!$B$111</f>
        <v>Less: Transfer to Committed to Capital</v>
      </c>
      <c r="B64" s="124">
        <f>'Cons Subsidies CASH-Rounded'!$U$111</f>
        <v>0</v>
      </c>
      <c r="C64" s="125"/>
      <c r="D64" s="102" t="str">
        <f>IF(ISERROR('Cons Subsidies CASH-Rounded'!$U$111/'Cons Subsidies CASH-Rounded'!$S$111),"HIDE ",IF('Cons Subsidies CASH-Rounded'!$U$111/'Cons Subsidies CASH-Rounded'!$S$111=0,"HIDE ",IF('Cons Subsidies CASH-Rounded'!$U$111/'Cons Subsidies CASH-Rounded'!$S$111&gt;1,"&gt; 100%",IF('Cons Subsidies CASH-Rounded'!$U$111/'Cons Subsidies CASH-Rounded'!$S$111&lt;-1,"&gt; (100%)",'Cons Subsidies CASH-Rounded'!$U$111/'Cons Subsidies CASH-Rounded'!$S$111))))</f>
        <v xml:space="preserve">HIDE </v>
      </c>
      <c r="E64" s="103"/>
      <c r="F64" s="91"/>
      <c r="J64" s="88" t="str">
        <f>IF(EXACT(A64,'Cons Subsidies CASH-Rounded'!$B$111)=TRUE,IF(ISERROR('Cons Subsidies CASH-Rounded'!$U$111/'Cons Subsidies CASH-Rounded'!$S$111),"NO VAR",'Cons Subsidies CASH-Rounded'!$U$111/'Cons Subsidies CASH-Rounded'!$S$111))</f>
        <v>NO VAR</v>
      </c>
      <c r="K64" s="94" t="str">
        <f t="shared" si="4"/>
        <v>NO VAR</v>
      </c>
    </row>
    <row r="65" spans="1:18" s="80" customFormat="1" ht="30" hidden="1" customHeight="1" x14ac:dyDescent="0.25">
      <c r="A65" s="84" t="str">
        <f>'Cons Subsidies CASH-Rounded'!$B$113</f>
        <v>Central Business District Tolling Program (CBDTP)</v>
      </c>
      <c r="B65" s="124">
        <f>'Cons Subsidies CASH-Rounded'!$U$113</f>
        <v>0</v>
      </c>
      <c r="C65" s="125"/>
      <c r="D65" s="102" t="str">
        <f>IF(ISERROR('Cons Subsidies CASH-Rounded'!$U$113/'Cons Subsidies CASH-Rounded'!$S$113),"HIDE ",IF('Cons Subsidies CASH-Rounded'!$U$113/'Cons Subsidies CASH-Rounded'!$S$113=0,"HIDE ",IF('Cons Subsidies CASH-Rounded'!$U$113/'Cons Subsidies CASH-Rounded'!$S$113&gt;1,"&gt; 100%",IF('Cons Subsidies CASH-Rounded'!$U$113/'Cons Subsidies CASH-Rounded'!$S$113&lt;-1,"&gt; (100%)",'Cons Subsidies CASH-Rounded'!$U$113/'Cons Subsidies CASH-Rounded'!$S$113))))</f>
        <v xml:space="preserve">HIDE </v>
      </c>
      <c r="E65" s="103"/>
      <c r="F65" s="91"/>
      <c r="J65" s="88" t="str">
        <f>IF(EXACT(A65,'Cons Subsidies CASH-Rounded'!$B$113)=TRUE,IF(ISERROR('Cons Subsidies CASH-Rounded'!$U$113/'Cons Subsidies CASH-Rounded'!$S$113),"NO VAR",'Cons Subsidies CASH-Rounded'!$U$113/'Cons Subsidies CASH-Rounded'!$S$113))</f>
        <v>NO VAR</v>
      </c>
      <c r="K65" s="94" t="str">
        <f t="shared" si="4"/>
        <v>NO VAR</v>
      </c>
    </row>
    <row r="66" spans="1:18" s="80" customFormat="1" ht="30" customHeight="1" x14ac:dyDescent="0.25">
      <c r="A66" s="84" t="str">
        <f>'Cons Subsidies CASH-Rounded'!$B$114</f>
        <v>Real Property Transfer Tax Surcharge (Mansion)</v>
      </c>
      <c r="B66" s="124">
        <f>'Cons Subsidies CASH-Rounded'!$U$114</f>
        <v>-3.9973314400000248</v>
      </c>
      <c r="C66" s="125"/>
      <c r="D66" s="102">
        <f>IF(ISERROR('Cons Subsidies CASH-Rounded'!$U$114/'Cons Subsidies CASH-Rounded'!$S$114),"HIDE ",IF('Cons Subsidies CASH-Rounded'!$U$114/'Cons Subsidies CASH-Rounded'!$S$114=0,"HIDE ",IF('Cons Subsidies CASH-Rounded'!$U$114/'Cons Subsidies CASH-Rounded'!$S$114&gt;1,"&gt; 100%",IF('Cons Subsidies CASH-Rounded'!$U$114/'Cons Subsidies CASH-Rounded'!$S$114&lt;-1,"&gt; (100%)",'Cons Subsidies CASH-Rounded'!$U$114/'Cons Subsidies CASH-Rounded'!$S$114))))</f>
        <v>-3.2362614227685105E-2</v>
      </c>
      <c r="E66" s="103"/>
      <c r="F66" s="91" t="s">
        <v>74</v>
      </c>
      <c r="J66" s="88">
        <f>IF(EXACT(A66,'Cons Subsidies CASH-Rounded'!$B$114)=TRUE,IF(ISERROR('Cons Subsidies CASH-Rounded'!$U$114/'Cons Subsidies CASH-Rounded'!$S$114),"NO VAR",'Cons Subsidies CASH-Rounded'!$U$114/'Cons Subsidies CASH-Rounded'!$S$114))</f>
        <v>-3.2362614227685105E-2</v>
      </c>
      <c r="K66" s="94" t="str">
        <f t="shared" si="4"/>
        <v>OK</v>
      </c>
    </row>
    <row r="67" spans="1:18" s="80" customFormat="1" ht="30" hidden="1" customHeight="1" x14ac:dyDescent="0.25">
      <c r="A67" s="84" t="str">
        <f>'Cons Subsidies CASH-Rounded'!$B$115</f>
        <v>Internet Marketplace Tax</v>
      </c>
      <c r="B67" s="124">
        <f>'Cons Subsidies CASH-Rounded'!$U$115</f>
        <v>-8.7247277781443699E-4</v>
      </c>
      <c r="C67" s="125"/>
      <c r="D67" s="102">
        <f>IF(ISERROR('Cons Subsidies CASH-Rounded'!$U$115/'Cons Subsidies CASH-Rounded'!$S$115),"HIDE ",IF('Cons Subsidies CASH-Rounded'!$U$115/'Cons Subsidies CASH-Rounded'!$S$115=0,"HIDE ",IF('Cons Subsidies CASH-Rounded'!$U$115/'Cons Subsidies CASH-Rounded'!$S$115&gt;1,"&gt; 100%",IF('Cons Subsidies CASH-Rounded'!$U$115/'Cons Subsidies CASH-Rounded'!$S$115&lt;-1,"&gt; (100%)",'Cons Subsidies CASH-Rounded'!$U$115/'Cons Subsidies CASH-Rounded'!$S$115))))</f>
        <v>-8.7979674113151377E-6</v>
      </c>
      <c r="E67" s="103"/>
      <c r="F67" s="91"/>
      <c r="J67" s="88">
        <f>IF(EXACT(A67,'Cons Subsidies CASH-Rounded'!$B$115)=TRUE,IF(ISERROR('Cons Subsidies CASH-Rounded'!$U$115/'Cons Subsidies CASH-Rounded'!$S$115),"NO VAR",'Cons Subsidies CASH-Rounded'!$U$115/'Cons Subsidies CASH-Rounded'!$S$115))</f>
        <v>-8.7979674113151377E-6</v>
      </c>
      <c r="K67" s="94" t="str">
        <f t="shared" si="4"/>
        <v>OK</v>
      </c>
    </row>
    <row r="68" spans="1:18" s="80" customFormat="1" ht="30" hidden="1" customHeight="1" x14ac:dyDescent="0.25">
      <c r="A68" s="84" t="str">
        <f>'Cons Subsidies CASH-Rounded'!$B$116</f>
        <v>Less: Transfer to CBDTP Capital Lockbox</v>
      </c>
      <c r="B68" s="124">
        <f>'Cons Subsidies CASH-Rounded'!$U$116</f>
        <v>3.9982039427778204</v>
      </c>
      <c r="C68" s="125"/>
      <c r="D68" s="102">
        <f>IF(ISERROR('Cons Subsidies CASH-Rounded'!$U$116/'Cons Subsidies CASH-Rounded'!$S$116),"HIDE ",IF('Cons Subsidies CASH-Rounded'!$U$116/'Cons Subsidies CASH-Rounded'!$S$116=0,"HIDE ",IF('Cons Subsidies CASH-Rounded'!$U$116/'Cons Subsidies CASH-Rounded'!$S$116&gt;1,"&gt; 100%",IF('Cons Subsidies CASH-Rounded'!$U$116/'Cons Subsidies CASH-Rounded'!$S$116&lt;-1,"&gt; (100%)",'Cons Subsidies CASH-Rounded'!$U$116/'Cons Subsidies CASH-Rounded'!$S$116))))</f>
        <v>-1.795456853560444E-2</v>
      </c>
      <c r="E68" s="103"/>
      <c r="F68" s="91"/>
      <c r="J68" s="88">
        <f>IF(EXACT(A68,'Cons Subsidies CASH-Rounded'!$B$116)=TRUE,IF(ISERROR('Cons Subsidies CASH-Rounded'!$U$116/'Cons Subsidies CASH-Rounded'!$S$116),"NO VAR",'Cons Subsidies CASH-Rounded'!$U$116/'Cons Subsidies CASH-Rounded'!$S$116))</f>
        <v>-1.795456853560444E-2</v>
      </c>
      <c r="K68" s="94" t="str">
        <f t="shared" si="4"/>
        <v>OK</v>
      </c>
    </row>
    <row r="69" spans="1:18" s="80" customFormat="1" ht="30" hidden="1" customHeight="1" x14ac:dyDescent="0.25">
      <c r="A69" s="84" t="str">
        <f>'Cons Subsidies CASH-Rounded'!$B$120</f>
        <v>State Operating Assistance</v>
      </c>
      <c r="B69" s="124">
        <f>'Cons Subsidies CASH-Rounded'!$U$120</f>
        <v>0</v>
      </c>
      <c r="C69" s="126"/>
      <c r="D69" s="102" t="str">
        <f>IF(ISERROR('Cons Subsidies CASH-Rounded'!$U$120/'Cons Subsidies CASH-Rounded'!$S$120),"HIDE ",IF('Cons Subsidies CASH-Rounded'!$U$120/'Cons Subsidies CASH-Rounded'!$S$120=0,"HIDE ",IF('Cons Subsidies CASH-Rounded'!$U$120/'Cons Subsidies CASH-Rounded'!$S$120&gt;1,"&gt; 100%",IF('Cons Subsidies CASH-Rounded'!$U$120/'Cons Subsidies CASH-Rounded'!$S$120&lt;-1,"&gt; (100%)",'Cons Subsidies CASH-Rounded'!$U$120/'Cons Subsidies CASH-Rounded'!$S$120))))</f>
        <v xml:space="preserve">HIDE </v>
      </c>
      <c r="E69" s="103"/>
      <c r="F69" s="92"/>
      <c r="J69" s="88">
        <f>IF(EXACT(A69,'Cons Subsidies CASH-Rounded'!$B$120)=TRUE,IF(ISERROR('Cons Subsidies CASH-Rounded'!$U$120/'Cons Subsidies CASH-Rounded'!$S$120),"NO VAR",'Cons Subsidies CASH-Rounded'!$U$120/'Cons Subsidies CASH-Rounded'!$S$120))</f>
        <v>0</v>
      </c>
      <c r="K69" s="94" t="str">
        <f t="shared" si="4"/>
        <v>OK</v>
      </c>
    </row>
    <row r="70" spans="1:18" s="80" customFormat="1" ht="30" customHeight="1" x14ac:dyDescent="0.25">
      <c r="A70" s="84" t="str">
        <f>'Cons Subsidies CASH-Rounded'!$B$125</f>
        <v>New York City</v>
      </c>
      <c r="B70" s="124">
        <f>'Cons Subsidies CASH-Rounded'!$U$125</f>
        <v>28.434283999999991</v>
      </c>
      <c r="C70" s="126"/>
      <c r="D70" s="102">
        <f>IF(ISERROR('Cons Subsidies CASH-Rounded'!$U$125/'Cons Subsidies CASH-Rounded'!$S$125),"HIDE ",IF('Cons Subsidies CASH-Rounded'!$U$125/'Cons Subsidies CASH-Rounded'!$S$125=0,"HIDE ",IF('Cons Subsidies CASH-Rounded'!$U$125/'Cons Subsidies CASH-Rounded'!$S$125&gt;1,"&gt; 100%",IF('Cons Subsidies CASH-Rounded'!$U$125/'Cons Subsidies CASH-Rounded'!$S$125&lt;-1,"&gt; (100%)",'Cons Subsidies CASH-Rounded'!$U$125/'Cons Subsidies CASH-Rounded'!$S$125))))</f>
        <v>0.21754430387726878</v>
      </c>
      <c r="E70" s="103"/>
      <c r="F70" s="92" t="s">
        <v>74</v>
      </c>
      <c r="J70" s="88">
        <f>IF(EXACT(A70,'Cons Subsidies CASH-Rounded'!$B$125)=TRUE,IF(ISERROR('Cons Subsidies CASH-Rounded'!$U$125/'Cons Subsidies CASH-Rounded'!$S$125),"NO VAR",'Cons Subsidies CASH-Rounded'!$U$125/'Cons Subsidies CASH-Rounded'!$S$125))</f>
        <v>0.21754430387726878</v>
      </c>
      <c r="K70" s="94" t="str">
        <f t="shared" si="4"/>
        <v>OK</v>
      </c>
    </row>
    <row r="71" spans="1:18" s="80" customFormat="1" ht="30" hidden="1" customHeight="1" x14ac:dyDescent="0.25">
      <c r="A71" s="84" t="str">
        <f>'Cons Subsidies CASH-Rounded'!$B$126</f>
        <v>Nassau County</v>
      </c>
      <c r="B71" s="124">
        <f>'Cons Subsidies CASH-Rounded'!$U$126</f>
        <v>0</v>
      </c>
      <c r="C71" s="126"/>
      <c r="D71" s="102" t="str">
        <f>IF(ISERROR('Cons Subsidies CASH-Rounded'!$U$126/'Cons Subsidies CASH-Rounded'!$S$126),"HIDE ",IF('Cons Subsidies CASH-Rounded'!$U$126/'Cons Subsidies CASH-Rounded'!$S$126=0,"HIDE ",IF('Cons Subsidies CASH-Rounded'!$U$126/'Cons Subsidies CASH-Rounded'!$S$126&gt;1,"&gt; 100%",IF('Cons Subsidies CASH-Rounded'!$U$126/'Cons Subsidies CASH-Rounded'!$S$126&lt;-1,"&gt; (100%)",'Cons Subsidies CASH-Rounded'!$U$126/'Cons Subsidies CASH-Rounded'!$S$126))))</f>
        <v xml:space="preserve">HIDE </v>
      </c>
      <c r="E71" s="103"/>
      <c r="F71" s="92"/>
      <c r="J71" s="88">
        <f>IF(EXACT(A71,'Cons Subsidies CASH-Rounded'!$B$126)=TRUE,IF(ISERROR('Cons Subsidies CASH-Rounded'!$U$126/'Cons Subsidies CASH-Rounded'!$S$126),"NO VAR",'Cons Subsidies CASH-Rounded'!$U$126/'Cons Subsidies CASH-Rounded'!$S$126))</f>
        <v>0</v>
      </c>
      <c r="K71" s="94" t="str">
        <f t="shared" si="4"/>
        <v>OK</v>
      </c>
    </row>
    <row r="72" spans="1:18" s="80" customFormat="1" ht="30" hidden="1" customHeight="1" x14ac:dyDescent="0.25">
      <c r="A72" s="84" t="str">
        <f>'Cons Subsidies CASH-Rounded'!$B$127</f>
        <v>Suffolk County</v>
      </c>
      <c r="B72" s="124">
        <f>'Cons Subsidies CASH-Rounded'!$U$127</f>
        <v>0</v>
      </c>
      <c r="C72" s="126"/>
      <c r="D72" s="102" t="str">
        <f>IF(ISERROR('Cons Subsidies CASH-Rounded'!$U$127/'Cons Subsidies CASH-Rounded'!$S$127),"HIDE ",IF('Cons Subsidies CASH-Rounded'!$U$127/'Cons Subsidies CASH-Rounded'!$S$127=0,"HIDE ",IF('Cons Subsidies CASH-Rounded'!$U$127/'Cons Subsidies CASH-Rounded'!$S$127&gt;1,"&gt; 100%",IF('Cons Subsidies CASH-Rounded'!$U$127/'Cons Subsidies CASH-Rounded'!$S$127&lt;-1,"&gt; (100%)",'Cons Subsidies CASH-Rounded'!$U$127/'Cons Subsidies CASH-Rounded'!$S$127))))</f>
        <v xml:space="preserve">HIDE </v>
      </c>
      <c r="E72" s="103"/>
      <c r="F72" s="92"/>
      <c r="J72" s="88">
        <f>IF(EXACT(A72,'Cons Subsidies CASH-Rounded'!$B$127)=TRUE,IF(ISERROR('Cons Subsidies CASH-Rounded'!$U$127/'Cons Subsidies CASH-Rounded'!$S$127),"NO VAR",'Cons Subsidies CASH-Rounded'!$U$127/'Cons Subsidies CASH-Rounded'!$S$127))</f>
        <v>0</v>
      </c>
      <c r="K72" s="94" t="str">
        <f t="shared" si="4"/>
        <v>OK</v>
      </c>
    </row>
    <row r="73" spans="1:18" s="80" customFormat="1" ht="30" hidden="1" customHeight="1" x14ac:dyDescent="0.25">
      <c r="A73" s="84" t="str">
        <f>'Cons Subsidies CASH-Rounded'!$B$128</f>
        <v>Westchester County</v>
      </c>
      <c r="B73" s="124">
        <f>'Cons Subsidies CASH-Rounded'!$U$128</f>
        <v>0</v>
      </c>
      <c r="C73" s="126"/>
      <c r="D73" s="102" t="str">
        <f>IF(ISERROR('Cons Subsidies CASH-Rounded'!$U$128/'Cons Subsidies CASH-Rounded'!$S$128),"HIDE ",IF('Cons Subsidies CASH-Rounded'!$U$128/'Cons Subsidies CASH-Rounded'!$S$128=0,"HIDE ",IF('Cons Subsidies CASH-Rounded'!$U$128/'Cons Subsidies CASH-Rounded'!$S$128&gt;1,"&gt; 100%",IF('Cons Subsidies CASH-Rounded'!$U$128/'Cons Subsidies CASH-Rounded'!$S$128&lt;-1,"&gt; (100%)",'Cons Subsidies CASH-Rounded'!$U$128/'Cons Subsidies CASH-Rounded'!$S$128))))</f>
        <v xml:space="preserve">HIDE </v>
      </c>
      <c r="E73" s="103"/>
      <c r="F73" s="92"/>
      <c r="J73" s="88">
        <f>IF(EXACT(A73,'Cons Subsidies CASH-Rounded'!$B$128)=TRUE,IF(ISERROR('Cons Subsidies CASH-Rounded'!$U$128/'Cons Subsidies CASH-Rounded'!$S$128),"NO VAR",'Cons Subsidies CASH-Rounded'!$U$128/'Cons Subsidies CASH-Rounded'!$S$128))</f>
        <v>0</v>
      </c>
      <c r="K73" s="94" t="str">
        <f t="shared" si="4"/>
        <v>OK</v>
      </c>
    </row>
    <row r="74" spans="1:18" s="80" customFormat="1" ht="30" hidden="1" customHeight="1" x14ac:dyDescent="0.25">
      <c r="A74" s="84" t="str">
        <f>'Cons Subsidies CASH-Rounded'!$B$129</f>
        <v>Putnam County</v>
      </c>
      <c r="B74" s="124">
        <f>'Cons Subsidies CASH-Rounded'!$U$129</f>
        <v>0</v>
      </c>
      <c r="C74" s="126"/>
      <c r="D74" s="102" t="str">
        <f>IF(ISERROR('Cons Subsidies CASH-Rounded'!$U$129/'Cons Subsidies CASH-Rounded'!$S$129),"HIDE ",IF('Cons Subsidies CASH-Rounded'!$U$129/'Cons Subsidies CASH-Rounded'!$S$129=0,"HIDE ",IF('Cons Subsidies CASH-Rounded'!$U$129/'Cons Subsidies CASH-Rounded'!$S$129&gt;1,"&gt; 100%",IF('Cons Subsidies CASH-Rounded'!$U$129/'Cons Subsidies CASH-Rounded'!$S$129&lt;-1,"&gt; (100%)",'Cons Subsidies CASH-Rounded'!$U$129/'Cons Subsidies CASH-Rounded'!$S$129))))</f>
        <v xml:space="preserve">HIDE </v>
      </c>
      <c r="E74" s="103"/>
      <c r="F74" s="92"/>
      <c r="J74" s="88">
        <f>IF(EXACT(A74,'Cons Subsidies CASH-Rounded'!$B$129)=TRUE,IF(ISERROR('Cons Subsidies CASH-Rounded'!$U$129/'Cons Subsidies CASH-Rounded'!$S$129),"NO VAR",'Cons Subsidies CASH-Rounded'!$U$129/'Cons Subsidies CASH-Rounded'!$S$129))</f>
        <v>0</v>
      </c>
      <c r="K74" s="94" t="str">
        <f t="shared" si="4"/>
        <v>OK</v>
      </c>
    </row>
    <row r="75" spans="1:18" ht="30" hidden="1" customHeight="1" x14ac:dyDescent="0.25">
      <c r="A75" s="84" t="str">
        <f>'Cons Subsidies CASH-Rounded'!$B$130</f>
        <v>Dutchess County</v>
      </c>
      <c r="B75" s="124">
        <f>'Cons Subsidies CASH-Rounded'!$U$130</f>
        <v>0</v>
      </c>
      <c r="C75" s="127"/>
      <c r="D75" s="102" t="str">
        <f>IF(ISERROR('Cons Subsidies CASH-Rounded'!$U$130/'Cons Subsidies CASH-Rounded'!$S$130),"HIDE ",IF('Cons Subsidies CASH-Rounded'!$U$130/'Cons Subsidies CASH-Rounded'!$S$130=0,"HIDE ",IF('Cons Subsidies CASH-Rounded'!$U$130/'Cons Subsidies CASH-Rounded'!$S$130&gt;1,"&gt; 100%",IF('Cons Subsidies CASH-Rounded'!$U$130/'Cons Subsidies CASH-Rounded'!$S$130&lt;-1,"&gt; (100%)",'Cons Subsidies CASH-Rounded'!$U$130/'Cons Subsidies CASH-Rounded'!$S$130))))</f>
        <v xml:space="preserve">HIDE </v>
      </c>
      <c r="E75" s="2"/>
      <c r="F75" s="92"/>
      <c r="J75" s="88">
        <f>IF(EXACT(A75,'Cons Subsidies CASH-Rounded'!$B$130)=TRUE,IF(ISERROR('Cons Subsidies CASH-Rounded'!$U$130/'Cons Subsidies CASH-Rounded'!$S$130),"NO VAR",'Cons Subsidies CASH-Rounded'!$U$130/'Cons Subsidies CASH-Rounded'!$S$130))</f>
        <v>0</v>
      </c>
      <c r="K75" s="94" t="str">
        <f t="shared" si="4"/>
        <v>OK</v>
      </c>
    </row>
    <row r="76" spans="1:18" ht="30" hidden="1" customHeight="1" x14ac:dyDescent="0.25">
      <c r="A76" s="84" t="str">
        <f>'Cons Subsidies CASH-Rounded'!$B$131</f>
        <v>Orange County</v>
      </c>
      <c r="B76" s="124">
        <f>'Cons Subsidies CASH-Rounded'!$U$131</f>
        <v>0</v>
      </c>
      <c r="C76" s="127"/>
      <c r="D76" s="102" t="str">
        <f>IF(ISERROR('Cons Subsidies CASH-Rounded'!$U$131/'Cons Subsidies CASH-Rounded'!$S$131),"HIDE ",IF('Cons Subsidies CASH-Rounded'!$U$131/'Cons Subsidies CASH-Rounded'!$S$131=0,"HIDE ",IF('Cons Subsidies CASH-Rounded'!$U$131/'Cons Subsidies CASH-Rounded'!$S$131&gt;1,"&gt; 100%",IF('Cons Subsidies CASH-Rounded'!$U$131/'Cons Subsidies CASH-Rounded'!$S$131&lt;-1,"&gt; (100%)",'Cons Subsidies CASH-Rounded'!$U$131/'Cons Subsidies CASH-Rounded'!$S$131))))</f>
        <v xml:space="preserve">HIDE </v>
      </c>
      <c r="E76" s="2"/>
      <c r="F76" s="92"/>
      <c r="J76" s="88">
        <f>IF(EXACT(A76,'Cons Subsidies CASH-Rounded'!$B$131)=TRUE,IF(ISERROR('Cons Subsidies CASH-Rounded'!$U$131/'Cons Subsidies CASH-Rounded'!$S$131),"NO VAR",'Cons Subsidies CASH-Rounded'!$U$131/'Cons Subsidies CASH-Rounded'!$S$131))</f>
        <v>0</v>
      </c>
      <c r="K76" s="94" t="str">
        <f t="shared" si="4"/>
        <v>OK</v>
      </c>
    </row>
    <row r="77" spans="1:18" ht="30" hidden="1" customHeight="1" x14ac:dyDescent="0.25">
      <c r="A77" s="84" t="str">
        <f>'Cons Subsidies CASH-Rounded'!$B$132</f>
        <v>Rockland County</v>
      </c>
      <c r="B77" s="124">
        <f>'Cons Subsidies CASH-Rounded'!$U$132</f>
        <v>0</v>
      </c>
      <c r="C77" s="127"/>
      <c r="D77" s="102" t="str">
        <f>IF(ISERROR('Cons Subsidies CASH-Rounded'!$U$132/'Cons Subsidies CASH-Rounded'!$S$132),"HIDE ",IF('Cons Subsidies CASH-Rounded'!$U$132/'Cons Subsidies CASH-Rounded'!$S$132=0,"HIDE ",IF('Cons Subsidies CASH-Rounded'!$U$132/'Cons Subsidies CASH-Rounded'!$S$132&gt;1,"&gt; 100%",IF('Cons Subsidies CASH-Rounded'!$U$132/'Cons Subsidies CASH-Rounded'!$S$132&lt;-1,"&gt; (100%)",'Cons Subsidies CASH-Rounded'!$U$132/'Cons Subsidies CASH-Rounded'!$S$132))))</f>
        <v xml:space="preserve">HIDE </v>
      </c>
      <c r="E77" s="2"/>
      <c r="F77" s="92"/>
      <c r="J77" s="88">
        <f>IF(EXACT(A77,'Cons Subsidies CASH-Rounded'!$B$132)=TRUE,IF(ISERROR('Cons Subsidies CASH-Rounded'!$U$132/'Cons Subsidies CASH-Rounded'!$S$132),"NO VAR",'Cons Subsidies CASH-Rounded'!$U$132/'Cons Subsidies CASH-Rounded'!$S$132))</f>
        <v>0</v>
      </c>
      <c r="K77" s="94" t="str">
        <f t="shared" si="4"/>
        <v>OK</v>
      </c>
    </row>
    <row r="78" spans="1:18" ht="30" customHeight="1" x14ac:dyDescent="0.25">
      <c r="A78" s="84" t="str">
        <f>'Cons Subsidies CASH-Rounded'!$B$133</f>
        <v>Station Maintenance</v>
      </c>
      <c r="B78" s="124">
        <f>'Cons Subsidies CASH-Rounded'!$U$133</f>
        <v>-31.060686065440983</v>
      </c>
      <c r="C78" s="127"/>
      <c r="D78" s="102">
        <f>IF(ISERROR('Cons Subsidies CASH-Rounded'!$U$133/'Cons Subsidies CASH-Rounded'!$S$133),"HIDE ",IF('Cons Subsidies CASH-Rounded'!$U$133/'Cons Subsidies CASH-Rounded'!$S$133=0,"HIDE ",IF('Cons Subsidies CASH-Rounded'!$U$133/'Cons Subsidies CASH-Rounded'!$S$133&gt;1,"&gt; 100%",IF('Cons Subsidies CASH-Rounded'!$U$133/'Cons Subsidies CASH-Rounded'!$S$133&lt;-1,"&gt; (100%)",'Cons Subsidies CASH-Rounded'!$U$133/'Cons Subsidies CASH-Rounded'!$S$133))))</f>
        <v>-1</v>
      </c>
      <c r="E78" s="2"/>
      <c r="F78" s="92" t="s">
        <v>74</v>
      </c>
      <c r="J78" s="88">
        <f>IF(EXACT(A78,'Cons Subsidies CASH-Rounded'!$B$133)=TRUE,IF(ISERROR('Cons Subsidies CASH-Rounded'!$U$133/'Cons Subsidies CASH-Rounded'!$S$133),"NO VAR",'Cons Subsidies CASH-Rounded'!$U$133/'Cons Subsidies CASH-Rounded'!$S$133))</f>
        <v>-1</v>
      </c>
      <c r="K78" s="94" t="str">
        <f t="shared" si="4"/>
        <v>OK</v>
      </c>
    </row>
    <row r="79" spans="1:18" ht="30" hidden="1" customHeight="1" x14ac:dyDescent="0.25">
      <c r="A79" s="84" t="str">
        <f>'Cons Subsidies CASH-Rounded'!$B$136</f>
        <v>Subsidy Adjustments</v>
      </c>
      <c r="B79" s="124">
        <f>'Cons Subsidies CASH-Rounded'!$U$136</f>
        <v>0</v>
      </c>
      <c r="C79" s="127"/>
      <c r="D79" s="102" t="str">
        <f>IF(ISERROR('Cons Subsidies CASH-Rounded'!$U$136/'Cons Subsidies CASH-Rounded'!$S$136),"HIDE ",IF('Cons Subsidies CASH-Rounded'!$U$136/'Cons Subsidies CASH-Rounded'!$S$136=0,"HIDE ",IF('Cons Subsidies CASH-Rounded'!$U$136/'Cons Subsidies CASH-Rounded'!$S$136&gt;1,"&gt; 100%",IF('Cons Subsidies CASH-Rounded'!$U$136/'Cons Subsidies CASH-Rounded'!$S$136&lt;-1,"&gt; (100%)",'Cons Subsidies CASH-Rounded'!$U$136/'Cons Subsidies CASH-Rounded'!$S$136))))</f>
        <v xml:space="preserve">HIDE </v>
      </c>
      <c r="E79" s="2"/>
      <c r="F79" s="95"/>
      <c r="J79" s="88" t="str">
        <f>IF(EXACT(A79,'Cons Subsidies CASH-Rounded'!$B$136)=TRUE,IF(ISERROR('Cons Subsidies CASH-Rounded'!$U$136/'Cons Subsidies CASH-Rounded'!$S$136),"NO VAR",'Cons Subsidies CASH-Rounded'!$U$136/'Cons Subsidies CASH-Rounded'!$S$136))</f>
        <v>NO VAR</v>
      </c>
      <c r="K79" s="94" t="str">
        <f t="shared" si="4"/>
        <v>NO VAR</v>
      </c>
      <c r="L79" s="80"/>
      <c r="M79" s="80"/>
      <c r="N79" s="80"/>
      <c r="O79" s="80"/>
      <c r="P79" s="80"/>
      <c r="Q79" s="80"/>
      <c r="R79" s="80"/>
    </row>
    <row r="80" spans="1:18" ht="30" customHeight="1" x14ac:dyDescent="0.25">
      <c r="A80" s="84" t="str">
        <f>'Cons Subsidies CASH-Rounded'!$B$141</f>
        <v>City Subsidy for MTA Bus Company</v>
      </c>
      <c r="B80" s="124">
        <f>'Cons Subsidies CASH-Rounded'!$U$141</f>
        <v>-4.0873435103532074</v>
      </c>
      <c r="C80" s="126"/>
      <c r="D80" s="102">
        <f>IF(ISERROR('Cons Subsidies CASH-Rounded'!$U$141/'Cons Subsidies CASH-Rounded'!$S$141),"HIDE ",IF('Cons Subsidies CASH-Rounded'!$U$141/'Cons Subsidies CASH-Rounded'!$S$141=0,"HIDE ",IF('Cons Subsidies CASH-Rounded'!$U$141/'Cons Subsidies CASH-Rounded'!$S$141&gt;1,"&gt; 100%",IF('Cons Subsidies CASH-Rounded'!$U$141/'Cons Subsidies CASH-Rounded'!$S$141&lt;-1,"&gt; (100%)",'Cons Subsidies CASH-Rounded'!$U$141/'Cons Subsidies CASH-Rounded'!$S$141))))</f>
        <v>-1.3397289652608951E-2</v>
      </c>
      <c r="E80" s="103"/>
      <c r="F80" s="92" t="s">
        <v>74</v>
      </c>
      <c r="G80" s="80"/>
      <c r="H80" s="80"/>
      <c r="I80" s="80"/>
      <c r="J80" s="88">
        <f>IF(EXACT(A80,'Cons Subsidies CASH-Rounded'!$B$141)=TRUE,IF(ISERROR('Cons Subsidies CASH-Rounded'!$U$141/'Cons Subsidies CASH-Rounded'!$S$141),"NO VAR",'Cons Subsidies CASH-Rounded'!$U$141/'Cons Subsidies CASH-Rounded'!$S$141))</f>
        <v>-1.3397289652608951E-2</v>
      </c>
      <c r="K80" s="94" t="str">
        <f t="shared" si="4"/>
        <v>OK</v>
      </c>
      <c r="L80" s="80"/>
      <c r="M80" s="80"/>
      <c r="N80" s="80"/>
      <c r="O80" s="80"/>
      <c r="P80" s="80"/>
      <c r="Q80" s="80"/>
      <c r="R80" s="80"/>
    </row>
    <row r="81" spans="1:18" ht="30" hidden="1" customHeight="1" x14ac:dyDescent="0.25">
      <c r="A81" s="84" t="str">
        <f>'Cons Subsidies CASH-Rounded'!$B$142</f>
        <v>City Subsidy for Staten Island Railway</v>
      </c>
      <c r="B81" s="124">
        <f>'Cons Subsidies CASH-Rounded'!$U$142</f>
        <v>0</v>
      </c>
      <c r="C81" s="126"/>
      <c r="D81" s="102" t="str">
        <f>IF(ISERROR('Cons Subsidies CASH-Rounded'!$U$142/'Cons Subsidies CASH-Rounded'!$S$142),"HIDE ",IF('Cons Subsidies CASH-Rounded'!$U$142/'Cons Subsidies CASH-Rounded'!$S$142=0,"HIDE ",IF('Cons Subsidies CASH-Rounded'!$U$142/'Cons Subsidies CASH-Rounded'!$S$142&gt;1,"&gt; 100%",IF('Cons Subsidies CASH-Rounded'!$U$142/'Cons Subsidies CASH-Rounded'!$S$142&lt;-1,"&gt; (100%)",'Cons Subsidies CASH-Rounded'!$U$142/'Cons Subsidies CASH-Rounded'!$S$142))))</f>
        <v xml:space="preserve">HIDE </v>
      </c>
      <c r="E81" s="103"/>
      <c r="F81" s="92"/>
      <c r="G81" s="80"/>
      <c r="H81" s="80"/>
      <c r="I81" s="80"/>
      <c r="J81" s="88" t="str">
        <f>IF(EXACT(A81,'Cons Subsidies CASH-Rounded'!$B$142)=TRUE,IF(ISERROR('Cons Subsidies CASH-Rounded'!$U$142/'Cons Subsidies CASH-Rounded'!$S$142),"NO VAR",'Cons Subsidies CASH-Rounded'!$U$142/'Cons Subsidies CASH-Rounded'!$S$142))</f>
        <v>NO VAR</v>
      </c>
      <c r="K81" s="94" t="str">
        <f t="shared" si="4"/>
        <v>NO VAR</v>
      </c>
      <c r="L81" s="80"/>
      <c r="M81" s="80"/>
      <c r="N81" s="80"/>
      <c r="O81" s="80"/>
      <c r="P81" s="80"/>
      <c r="Q81" s="80"/>
      <c r="R81" s="80"/>
    </row>
    <row r="82" spans="1:18" ht="30" customHeight="1" x14ac:dyDescent="0.25">
      <c r="A82" s="84" t="str">
        <f>'Cons Subsidies CASH-Rounded'!$B$143</f>
        <v>CDOT Subsidy for Metro-North Railroad</v>
      </c>
      <c r="B82" s="124">
        <f>'Cons Subsidies CASH-Rounded'!$U$143</f>
        <v>11.211487176383429</v>
      </c>
      <c r="C82" s="126"/>
      <c r="D82" s="102">
        <f>IF(ISERROR('Cons Subsidies CASH-Rounded'!$U$143/'Cons Subsidies CASH-Rounded'!$S$143),"HIDE ",IF('Cons Subsidies CASH-Rounded'!$U$143/'Cons Subsidies CASH-Rounded'!$S$143=0,"HIDE ",IF('Cons Subsidies CASH-Rounded'!$U$143/'Cons Subsidies CASH-Rounded'!$S$143&gt;1,"&gt; 100%",IF('Cons Subsidies CASH-Rounded'!$U$143/'Cons Subsidies CASH-Rounded'!$S$143&lt;-1,"&gt; (100%)",'Cons Subsidies CASH-Rounded'!$U$143/'Cons Subsidies CASH-Rounded'!$S$143))))</f>
        <v>8.5277579971931236E-2</v>
      </c>
      <c r="E82" s="103"/>
      <c r="F82" s="92" t="s">
        <v>74</v>
      </c>
      <c r="G82" s="80"/>
      <c r="H82" s="80"/>
      <c r="I82" s="80"/>
      <c r="J82" s="88">
        <f>IF(EXACT(A82,'Cons Subsidies CASH-Rounded'!$B$143)=TRUE,IF(ISERROR('Cons Subsidies CASH-Rounded'!$U$143/'Cons Subsidies CASH-Rounded'!$S$143),"NO VAR",'Cons Subsidies CASH-Rounded'!$U$143/'Cons Subsidies CASH-Rounded'!$S$143))</f>
        <v>8.5277579971931236E-2</v>
      </c>
      <c r="K82" s="94" t="str">
        <f t="shared" si="4"/>
        <v>OK</v>
      </c>
      <c r="L82" s="80"/>
      <c r="M82" s="80"/>
      <c r="N82" s="80"/>
      <c r="O82" s="80"/>
      <c r="P82" s="80"/>
      <c r="Q82" s="80"/>
      <c r="R82" s="80"/>
    </row>
    <row r="83" spans="1:18" ht="30" customHeight="1" x14ac:dyDescent="0.25">
      <c r="A83" s="84" t="str">
        <f>'Cons Subsidies CASH-Rounded'!$B$149</f>
        <v>B&amp;T Operating Surplus TransUer</v>
      </c>
      <c r="B83" s="153">
        <f>'Cons Subsidies CASH-Rounded'!$U$149</f>
        <v>11.590636158400116</v>
      </c>
      <c r="C83" s="103"/>
      <c r="D83" s="102">
        <f>IF(ISERROR('Cons Subsidies CASH-Rounded'!$U$149/'Cons Subsidies CASH-Rounded'!$S$149),"HIDE ",IF('Cons Subsidies CASH-Rounded'!$U$149/'Cons Subsidies CASH-Rounded'!$S$149=0,"HIDE ",IF('Cons Subsidies CASH-Rounded'!$U$149/'Cons Subsidies CASH-Rounded'!$S$149&gt;1,"&gt; 100%",IF('Cons Subsidies CASH-Rounded'!$U$149/'Cons Subsidies CASH-Rounded'!$S$149&lt;-1,"&gt; (100%)",'Cons Subsidies CASH-Rounded'!$U$149/'Cons Subsidies CASH-Rounded'!$S$149))))</f>
        <v>4.7116546007707198E-2</v>
      </c>
      <c r="E83" s="103"/>
      <c r="F83" s="161" t="s">
        <v>93</v>
      </c>
      <c r="G83" s="80"/>
      <c r="H83" s="80"/>
      <c r="I83" s="80"/>
      <c r="J83" s="88">
        <f>IF(EXACT(A83,'Cons Subsidies CASH-Rounded'!$B$149)=TRUE,IF(ISERROR('Cons Subsidies CASH-Rounded'!$U$149/'Cons Subsidies CASH-Rounded'!$S$149),"NO VAR",'Cons Subsidies CASH-Rounded'!$U$149/'Cons Subsidies CASH-Rounded'!$S$149))</f>
        <v>4.7116546007707198E-2</v>
      </c>
      <c r="K83" s="94" t="str">
        <f t="shared" si="4"/>
        <v>OK</v>
      </c>
    </row>
    <row r="84" spans="1:18" ht="5.25" customHeight="1" thickBot="1" x14ac:dyDescent="0.3">
      <c r="A84" s="99"/>
      <c r="B84" s="106"/>
      <c r="C84" s="107"/>
      <c r="D84" s="106"/>
      <c r="E84" s="107"/>
      <c r="F84" s="101"/>
    </row>
  </sheetData>
  <mergeCells count="2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 ref="A1:F1"/>
    <mergeCell ref="A6:F6"/>
    <mergeCell ref="A9:A10"/>
    <mergeCell ref="B9:C10"/>
    <mergeCell ref="D9:E10"/>
    <mergeCell ref="F9:F10"/>
  </mergeCells>
  <conditionalFormatting sqref="A9:B9 D9 A10">
    <cfRule type="cellIs" dxfId="1602" priority="3734" operator="equal">
      <formula>"Hide No Variance"</formula>
    </cfRule>
  </conditionalFormatting>
  <conditionalFormatting sqref="B12:B18">
    <cfRule type="cellIs" dxfId="1601" priority="3733" operator="equal">
      <formula>"HIDE "</formula>
    </cfRule>
  </conditionalFormatting>
  <conditionalFormatting sqref="J45 J11:K21">
    <cfRule type="cellIs" dxfId="1600" priority="3732" operator="equal">
      <formula>"NO VAR"</formula>
    </cfRule>
  </conditionalFormatting>
  <conditionalFormatting sqref="J12:K21">
    <cfRule type="cellIs" dxfId="1599" priority="3731" operator="equal">
      <formula>"HIDE-NO VAR"</formula>
    </cfRule>
  </conditionalFormatting>
  <conditionalFormatting sqref="J12:K21">
    <cfRule type="cellIs" dxfId="1598" priority="3730" operator="equal">
      <formula>"ERROR "</formula>
    </cfRule>
  </conditionalFormatting>
  <conditionalFormatting sqref="J13">
    <cfRule type="cellIs" dxfId="1597" priority="3729" operator="equal">
      <formula>"NO VAR"</formula>
    </cfRule>
  </conditionalFormatting>
  <conditionalFormatting sqref="J13">
    <cfRule type="cellIs" dxfId="1596" priority="3728" operator="equal">
      <formula>"NO VAR"</formula>
    </cfRule>
  </conditionalFormatting>
  <conditionalFormatting sqref="J12">
    <cfRule type="cellIs" dxfId="1595" priority="3727" operator="equal">
      <formula>"HIDE-NO VAR"</formula>
    </cfRule>
  </conditionalFormatting>
  <conditionalFormatting sqref="J12">
    <cfRule type="cellIs" dxfId="1594" priority="3726" operator="equal">
      <formula>"NO VAR"</formula>
    </cfRule>
  </conditionalFormatting>
  <conditionalFormatting sqref="J12">
    <cfRule type="cellIs" dxfId="1593" priority="3725" operator="equal">
      <formula>"NO VAR"</formula>
    </cfRule>
  </conditionalFormatting>
  <conditionalFormatting sqref="J12">
    <cfRule type="cellIs" dxfId="1592" priority="3724" operator="equal">
      <formula>"HIDE-NO VAR"</formula>
    </cfRule>
  </conditionalFormatting>
  <conditionalFormatting sqref="J12">
    <cfRule type="cellIs" dxfId="1591" priority="3723" operator="equal">
      <formula>"NO VAR"</formula>
    </cfRule>
  </conditionalFormatting>
  <conditionalFormatting sqref="J12">
    <cfRule type="cellIs" dxfId="1590" priority="3722" operator="equal">
      <formula>"NO VAR"</formula>
    </cfRule>
  </conditionalFormatting>
  <conditionalFormatting sqref="J12">
    <cfRule type="cellIs" dxfId="1589" priority="3721" operator="equal">
      <formula>"HIDE-NO VAR"</formula>
    </cfRule>
  </conditionalFormatting>
  <conditionalFormatting sqref="J12">
    <cfRule type="cellIs" dxfId="1588" priority="3720" operator="equal">
      <formula>"NO VAR"</formula>
    </cfRule>
  </conditionalFormatting>
  <conditionalFormatting sqref="J12">
    <cfRule type="cellIs" dxfId="1587" priority="3719" operator="equal">
      <formula>"NO VAR"</formula>
    </cfRule>
  </conditionalFormatting>
  <conditionalFormatting sqref="J13">
    <cfRule type="cellIs" dxfId="1586" priority="3718" operator="equal">
      <formula>"HIDE-NO VAR"</formula>
    </cfRule>
  </conditionalFormatting>
  <conditionalFormatting sqref="J13">
    <cfRule type="cellIs" dxfId="1585" priority="3717" operator="equal">
      <formula>"HIDE-NO VAR"</formula>
    </cfRule>
  </conditionalFormatting>
  <conditionalFormatting sqref="J13">
    <cfRule type="cellIs" dxfId="1584" priority="3716" operator="equal">
      <formula>"NO VAR"</formula>
    </cfRule>
  </conditionalFormatting>
  <conditionalFormatting sqref="J13">
    <cfRule type="cellIs" dxfId="1583" priority="3715" operator="equal">
      <formula>"HIDE-NO VAR"</formula>
    </cfRule>
  </conditionalFormatting>
  <conditionalFormatting sqref="J13">
    <cfRule type="cellIs" dxfId="1582" priority="3714" operator="equal">
      <formula>"NO VAR"</formula>
    </cfRule>
  </conditionalFormatting>
  <conditionalFormatting sqref="J13">
    <cfRule type="cellIs" dxfId="1581" priority="3713" operator="equal">
      <formula>"HIDE-NO VAR"</formula>
    </cfRule>
  </conditionalFormatting>
  <conditionalFormatting sqref="J13">
    <cfRule type="cellIs" dxfId="1580" priority="3712" operator="equal">
      <formula>"NO VAR"</formula>
    </cfRule>
  </conditionalFormatting>
  <conditionalFormatting sqref="J13">
    <cfRule type="cellIs" dxfId="1579" priority="3711" operator="equal">
      <formula>"NO VAR"</formula>
    </cfRule>
  </conditionalFormatting>
  <conditionalFormatting sqref="K13">
    <cfRule type="cellIs" dxfId="1578" priority="3710" operator="equal">
      <formula>"HIDE-NO VAR"</formula>
    </cfRule>
  </conditionalFormatting>
  <conditionalFormatting sqref="K13">
    <cfRule type="cellIs" dxfId="1577" priority="3709" operator="equal">
      <formula>"NO VAR"</formula>
    </cfRule>
  </conditionalFormatting>
  <conditionalFormatting sqref="K13">
    <cfRule type="cellIs" dxfId="1576" priority="3708" operator="equal">
      <formula>"NO VAR"</formula>
    </cfRule>
  </conditionalFormatting>
  <conditionalFormatting sqref="K12">
    <cfRule type="cellIs" dxfId="1575" priority="3707" operator="equal">
      <formula>"HIDE-NO VAR"</formula>
    </cfRule>
  </conditionalFormatting>
  <conditionalFormatting sqref="K12">
    <cfRule type="cellIs" dxfId="1574" priority="3706" operator="equal">
      <formula>"NO VAR"</formula>
    </cfRule>
  </conditionalFormatting>
  <conditionalFormatting sqref="K12">
    <cfRule type="cellIs" dxfId="1573" priority="3705" operator="equal">
      <formula>"NO VAR"</formula>
    </cfRule>
  </conditionalFormatting>
  <conditionalFormatting sqref="K12">
    <cfRule type="cellIs" dxfId="1572" priority="3704" operator="equal">
      <formula>"HIDE-NO VAR"</formula>
    </cfRule>
  </conditionalFormatting>
  <conditionalFormatting sqref="K12">
    <cfRule type="cellIs" dxfId="1571" priority="3703" operator="equal">
      <formula>"NO VAR"</formula>
    </cfRule>
  </conditionalFormatting>
  <conditionalFormatting sqref="K12">
    <cfRule type="cellIs" dxfId="1570" priority="3702" operator="equal">
      <formula>"NO VAR"</formula>
    </cfRule>
  </conditionalFormatting>
  <conditionalFormatting sqref="K12">
    <cfRule type="cellIs" dxfId="1569" priority="3701" operator="equal">
      <formula>"HIDE-NO VAR"</formula>
    </cfRule>
  </conditionalFormatting>
  <conditionalFormatting sqref="K12">
    <cfRule type="cellIs" dxfId="1568" priority="3700" operator="equal">
      <formula>"NO VAR"</formula>
    </cfRule>
  </conditionalFormatting>
  <conditionalFormatting sqref="K12">
    <cfRule type="cellIs" dxfId="1567" priority="3699" operator="equal">
      <formula>"NO VAR"</formula>
    </cfRule>
  </conditionalFormatting>
  <conditionalFormatting sqref="K13">
    <cfRule type="cellIs" dxfId="1566" priority="3698" operator="equal">
      <formula>"HIDE-NO VAR"</formula>
    </cfRule>
  </conditionalFormatting>
  <conditionalFormatting sqref="K13">
    <cfRule type="cellIs" dxfId="1565" priority="3697" operator="equal">
      <formula>"HIDE-NO VAR"</formula>
    </cfRule>
  </conditionalFormatting>
  <conditionalFormatting sqref="K13">
    <cfRule type="cellIs" dxfId="1564" priority="3696" operator="equal">
      <formula>"NO VAR"</formula>
    </cfRule>
  </conditionalFormatting>
  <conditionalFormatting sqref="K13">
    <cfRule type="cellIs" dxfId="1563" priority="3695" operator="equal">
      <formula>"HIDE-NO VAR"</formula>
    </cfRule>
  </conditionalFormatting>
  <conditionalFormatting sqref="K13">
    <cfRule type="cellIs" dxfId="1562" priority="3694" operator="equal">
      <formula>"NO VAR"</formula>
    </cfRule>
  </conditionalFormatting>
  <conditionalFormatting sqref="K13">
    <cfRule type="cellIs" dxfId="1561" priority="3693" operator="equal">
      <formula>"HIDE-NO VAR"</formula>
    </cfRule>
  </conditionalFormatting>
  <conditionalFormatting sqref="K13">
    <cfRule type="cellIs" dxfId="1560" priority="3692" operator="equal">
      <formula>"NO VAR"</formula>
    </cfRule>
  </conditionalFormatting>
  <conditionalFormatting sqref="K13">
    <cfRule type="cellIs" dxfId="1559" priority="3691" operator="equal">
      <formula>"NO VAR"</formula>
    </cfRule>
  </conditionalFormatting>
  <conditionalFormatting sqref="K12:K21">
    <cfRule type="cellIs" dxfId="1558" priority="3690" operator="equal">
      <formula>"INCORRECT LINE BEING PICKED UP"</formula>
    </cfRule>
  </conditionalFormatting>
  <conditionalFormatting sqref="B19:B20">
    <cfRule type="cellIs" dxfId="1557" priority="3689" operator="equal">
      <formula>"HIDE "</formula>
    </cfRule>
  </conditionalFormatting>
  <conditionalFormatting sqref="D12:D24 D41:D45 D26:D39">
    <cfRule type="cellIs" dxfId="1556" priority="2483" operator="equal">
      <formula>"HIDE "</formula>
    </cfRule>
  </conditionalFormatting>
  <conditionalFormatting sqref="B22:B24 E22:E24">
    <cfRule type="cellIs" dxfId="1555" priority="3688" operator="equal">
      <formula>"HIDE "</formula>
    </cfRule>
  </conditionalFormatting>
  <conditionalFormatting sqref="J22:J24">
    <cfRule type="cellIs" dxfId="1554" priority="3687" operator="equal">
      <formula>"NO VAR"</formula>
    </cfRule>
  </conditionalFormatting>
  <conditionalFormatting sqref="J22:J24">
    <cfRule type="cellIs" dxfId="1553" priority="3686" operator="equal">
      <formula>"HIDE-NO VAR"</formula>
    </cfRule>
  </conditionalFormatting>
  <conditionalFormatting sqref="J22:J24">
    <cfRule type="cellIs" dxfId="1552" priority="3685" operator="equal">
      <formula>"ERROR "</formula>
    </cfRule>
  </conditionalFormatting>
  <conditionalFormatting sqref="J22:J24">
    <cfRule type="cellIs" dxfId="1551" priority="3684" operator="equal">
      <formula>"HIDE-NO VAR"</formula>
    </cfRule>
  </conditionalFormatting>
  <conditionalFormatting sqref="J22:J24">
    <cfRule type="cellIs" dxfId="1550" priority="3683" operator="equal">
      <formula>"HIDE-NO VAR"</formula>
    </cfRule>
  </conditionalFormatting>
  <conditionalFormatting sqref="J22:J24">
    <cfRule type="cellIs" dxfId="1549" priority="3682" operator="equal">
      <formula>"NO VAR"</formula>
    </cfRule>
  </conditionalFormatting>
  <conditionalFormatting sqref="J22:J24">
    <cfRule type="cellIs" dxfId="1548" priority="3681" operator="equal">
      <formula>"HIDE-NO VAR"</formula>
    </cfRule>
  </conditionalFormatting>
  <conditionalFormatting sqref="J22:J24">
    <cfRule type="cellIs" dxfId="1547" priority="3680" operator="equal">
      <formula>"NO VAR"</formula>
    </cfRule>
  </conditionalFormatting>
  <conditionalFormatting sqref="J22:J24">
    <cfRule type="cellIs" dxfId="1546" priority="3679" operator="equal">
      <formula>"HIDE-NO VAR"</formula>
    </cfRule>
  </conditionalFormatting>
  <conditionalFormatting sqref="J22:J24">
    <cfRule type="cellIs" dxfId="1545" priority="3678" operator="equal">
      <formula>"NO VAR"</formula>
    </cfRule>
  </conditionalFormatting>
  <conditionalFormatting sqref="J22:J24">
    <cfRule type="cellIs" dxfId="1544" priority="3677" operator="equal">
      <formula>"NO VAR"</formula>
    </cfRule>
  </conditionalFormatting>
  <conditionalFormatting sqref="J22:J24">
    <cfRule type="cellIs" dxfId="1543" priority="3676" operator="equal">
      <formula>"HIDE-NO VAR"</formula>
    </cfRule>
  </conditionalFormatting>
  <conditionalFormatting sqref="J22:J24">
    <cfRule type="cellIs" dxfId="1542" priority="3675" operator="equal">
      <formula>"NO VAR"</formula>
    </cfRule>
  </conditionalFormatting>
  <conditionalFormatting sqref="J22:J24">
    <cfRule type="cellIs" dxfId="1541" priority="3674" operator="equal">
      <formula>"NO VAR"</formula>
    </cfRule>
  </conditionalFormatting>
  <conditionalFormatting sqref="J22:J24">
    <cfRule type="cellIs" dxfId="1540" priority="3673" operator="equal">
      <formula>"HIDE-NO VAR"</formula>
    </cfRule>
  </conditionalFormatting>
  <conditionalFormatting sqref="J22:J24">
    <cfRule type="cellIs" dxfId="1539" priority="3672" operator="equal">
      <formula>"NO VAR"</formula>
    </cfRule>
  </conditionalFormatting>
  <conditionalFormatting sqref="J22:J24">
    <cfRule type="cellIs" dxfId="1538" priority="3671" operator="equal">
      <formula>"NO VAR"</formula>
    </cfRule>
  </conditionalFormatting>
  <conditionalFormatting sqref="J22:J24">
    <cfRule type="cellIs" dxfId="1537" priority="3670" operator="equal">
      <formula>"HIDE-NO VAR"</formula>
    </cfRule>
  </conditionalFormatting>
  <conditionalFormatting sqref="J22:J24">
    <cfRule type="cellIs" dxfId="1536" priority="3669" operator="equal">
      <formula>"NO VAR"</formula>
    </cfRule>
  </conditionalFormatting>
  <conditionalFormatting sqref="J22:J24">
    <cfRule type="cellIs" dxfId="1535" priority="3668" operator="equal">
      <formula>"NO VAR"</formula>
    </cfRule>
  </conditionalFormatting>
  <conditionalFormatting sqref="J22:J24">
    <cfRule type="cellIs" dxfId="1534" priority="3667" operator="equal">
      <formula>"HIDE-NO VAR"</formula>
    </cfRule>
  </conditionalFormatting>
  <conditionalFormatting sqref="J22:J24">
    <cfRule type="cellIs" dxfId="1533" priority="3666" operator="equal">
      <formula>"NO VAR"</formula>
    </cfRule>
  </conditionalFormatting>
  <conditionalFormatting sqref="J22:J24">
    <cfRule type="cellIs" dxfId="1532" priority="3665" operator="equal">
      <formula>"NO VAR"</formula>
    </cfRule>
  </conditionalFormatting>
  <conditionalFormatting sqref="J22:J24">
    <cfRule type="cellIs" dxfId="1531" priority="3664" operator="equal">
      <formula>"HIDE-NO VAR"</formula>
    </cfRule>
  </conditionalFormatting>
  <conditionalFormatting sqref="J22:J24">
    <cfRule type="cellIs" dxfId="1530" priority="3663" operator="equal">
      <formula>"NO VAR"</formula>
    </cfRule>
  </conditionalFormatting>
  <conditionalFormatting sqref="J22:J24">
    <cfRule type="cellIs" dxfId="1529" priority="3662" operator="equal">
      <formula>"NO VAR"</formula>
    </cfRule>
  </conditionalFormatting>
  <conditionalFormatting sqref="J22:J24">
    <cfRule type="cellIs" dxfId="1528" priority="3661" operator="equal">
      <formula>"HIDE-NO VAR"</formula>
    </cfRule>
  </conditionalFormatting>
  <conditionalFormatting sqref="J22:J24">
    <cfRule type="cellIs" dxfId="1527" priority="3660" operator="equal">
      <formula>"NO VAR"</formula>
    </cfRule>
  </conditionalFormatting>
  <conditionalFormatting sqref="J22:J24">
    <cfRule type="cellIs" dxfId="1526" priority="3659" operator="equal">
      <formula>"NO VAR"</formula>
    </cfRule>
  </conditionalFormatting>
  <conditionalFormatting sqref="J22:J24">
    <cfRule type="cellIs" dxfId="1525" priority="3658" operator="equal">
      <formula>"HIDE-NO VAR"</formula>
    </cfRule>
  </conditionalFormatting>
  <conditionalFormatting sqref="J22:J24">
    <cfRule type="cellIs" dxfId="1524" priority="3657" operator="equal">
      <formula>"NO VAR"</formula>
    </cfRule>
  </conditionalFormatting>
  <conditionalFormatting sqref="J22:J24">
    <cfRule type="cellIs" dxfId="1523" priority="3656" operator="equal">
      <formula>"NO VAR"</formula>
    </cfRule>
  </conditionalFormatting>
  <conditionalFormatting sqref="K22:K24">
    <cfRule type="cellIs" dxfId="1522" priority="3655" operator="equal">
      <formula>"NO VAR"</formula>
    </cfRule>
  </conditionalFormatting>
  <conditionalFormatting sqref="K22:K24">
    <cfRule type="cellIs" dxfId="1521" priority="3654" operator="equal">
      <formula>"HIDE-NO VAR"</formula>
    </cfRule>
  </conditionalFormatting>
  <conditionalFormatting sqref="K22:K24">
    <cfRule type="cellIs" dxfId="1520" priority="3653" operator="equal">
      <formula>"ERROR "</formula>
    </cfRule>
  </conditionalFormatting>
  <conditionalFormatting sqref="K22:K24">
    <cfRule type="cellIs" dxfId="1519" priority="3652" operator="equal">
      <formula>"HIDE-NO VAR"</formula>
    </cfRule>
  </conditionalFormatting>
  <conditionalFormatting sqref="K22:K24">
    <cfRule type="cellIs" dxfId="1518" priority="3651" operator="equal">
      <formula>"HIDE-NO VAR"</formula>
    </cfRule>
  </conditionalFormatting>
  <conditionalFormatting sqref="K22:K24">
    <cfRule type="cellIs" dxfId="1517" priority="3650" operator="equal">
      <formula>"NO VAR"</formula>
    </cfRule>
  </conditionalFormatting>
  <conditionalFormatting sqref="K22:K24">
    <cfRule type="cellIs" dxfId="1516" priority="3649" operator="equal">
      <formula>"HIDE-NO VAR"</formula>
    </cfRule>
  </conditionalFormatting>
  <conditionalFormatting sqref="K22:K24">
    <cfRule type="cellIs" dxfId="1515" priority="3648" operator="equal">
      <formula>"NO VAR"</formula>
    </cfRule>
  </conditionalFormatting>
  <conditionalFormatting sqref="K22:K24">
    <cfRule type="cellIs" dxfId="1514" priority="3647" operator="equal">
      <formula>"HIDE-NO VAR"</formula>
    </cfRule>
  </conditionalFormatting>
  <conditionalFormatting sqref="K22:K24">
    <cfRule type="cellIs" dxfId="1513" priority="3646" operator="equal">
      <formula>"NO VAR"</formula>
    </cfRule>
  </conditionalFormatting>
  <conditionalFormatting sqref="K22:K24">
    <cfRule type="cellIs" dxfId="1512" priority="3645" operator="equal">
      <formula>"NO VAR"</formula>
    </cfRule>
  </conditionalFormatting>
  <conditionalFormatting sqref="K22:K24">
    <cfRule type="cellIs" dxfId="1511" priority="3644" operator="equal">
      <formula>"HIDE-NO VAR"</formula>
    </cfRule>
  </conditionalFormatting>
  <conditionalFormatting sqref="K22:K24">
    <cfRule type="cellIs" dxfId="1510" priority="3643" operator="equal">
      <formula>"NO VAR"</formula>
    </cfRule>
  </conditionalFormatting>
  <conditionalFormatting sqref="K22:K24">
    <cfRule type="cellIs" dxfId="1509" priority="3642" operator="equal">
      <formula>"NO VAR"</formula>
    </cfRule>
  </conditionalFormatting>
  <conditionalFormatting sqref="K22:K24">
    <cfRule type="cellIs" dxfId="1508" priority="3641" operator="equal">
      <formula>"HIDE-NO VAR"</formula>
    </cfRule>
  </conditionalFormatting>
  <conditionalFormatting sqref="K22:K24">
    <cfRule type="cellIs" dxfId="1507" priority="3640" operator="equal">
      <formula>"NO VAR"</formula>
    </cfRule>
  </conditionalFormatting>
  <conditionalFormatting sqref="K22:K24">
    <cfRule type="cellIs" dxfId="1506" priority="3639" operator="equal">
      <formula>"NO VAR"</formula>
    </cfRule>
  </conditionalFormatting>
  <conditionalFormatting sqref="K22:K24">
    <cfRule type="cellIs" dxfId="1505" priority="3638" operator="equal">
      <formula>"HIDE-NO VAR"</formula>
    </cfRule>
  </conditionalFormatting>
  <conditionalFormatting sqref="K22:K24">
    <cfRule type="cellIs" dxfId="1504" priority="3637" operator="equal">
      <formula>"NO VAR"</formula>
    </cfRule>
  </conditionalFormatting>
  <conditionalFormatting sqref="K22:K24">
    <cfRule type="cellIs" dxfId="1503" priority="3636" operator="equal">
      <formula>"NO VAR"</formula>
    </cfRule>
  </conditionalFormatting>
  <conditionalFormatting sqref="K22:K24">
    <cfRule type="cellIs" dxfId="1502" priority="3635" operator="equal">
      <formula>"HIDE-NO VAR"</formula>
    </cfRule>
  </conditionalFormatting>
  <conditionalFormatting sqref="K22:K24">
    <cfRule type="cellIs" dxfId="1501" priority="3634" operator="equal">
      <formula>"NO VAR"</formula>
    </cfRule>
  </conditionalFormatting>
  <conditionalFormatting sqref="K22:K24">
    <cfRule type="cellIs" dxfId="1500" priority="3633" operator="equal">
      <formula>"NO VAR"</formula>
    </cfRule>
  </conditionalFormatting>
  <conditionalFormatting sqref="K22:K24">
    <cfRule type="cellIs" dxfId="1499" priority="3632" operator="equal">
      <formula>"HIDE-NO VAR"</formula>
    </cfRule>
  </conditionalFormatting>
  <conditionalFormatting sqref="K22:K24">
    <cfRule type="cellIs" dxfId="1498" priority="3631" operator="equal">
      <formula>"NO VAR"</formula>
    </cfRule>
  </conditionalFormatting>
  <conditionalFormatting sqref="K22:K24">
    <cfRule type="cellIs" dxfId="1497" priority="3630" operator="equal">
      <formula>"NO VAR"</formula>
    </cfRule>
  </conditionalFormatting>
  <conditionalFormatting sqref="K22:K24">
    <cfRule type="cellIs" dxfId="1496" priority="3629" operator="equal">
      <formula>"HIDE-NO VAR"</formula>
    </cfRule>
  </conditionalFormatting>
  <conditionalFormatting sqref="K22:K24">
    <cfRule type="cellIs" dxfId="1495" priority="3628" operator="equal">
      <formula>"NO VAR"</formula>
    </cfRule>
  </conditionalFormatting>
  <conditionalFormatting sqref="K22:K24">
    <cfRule type="cellIs" dxfId="1494" priority="3627" operator="equal">
      <formula>"NO VAR"</formula>
    </cfRule>
  </conditionalFormatting>
  <conditionalFormatting sqref="K22:K24">
    <cfRule type="cellIs" dxfId="1493" priority="3626" operator="equal">
      <formula>"HIDE-NO VAR"</formula>
    </cfRule>
  </conditionalFormatting>
  <conditionalFormatting sqref="K22:K24">
    <cfRule type="cellIs" dxfId="1492" priority="3625" operator="equal">
      <formula>"NO VAR"</formula>
    </cfRule>
  </conditionalFormatting>
  <conditionalFormatting sqref="K22:K24">
    <cfRule type="cellIs" dxfId="1491" priority="3624" operator="equal">
      <formula>"NO VAR"</formula>
    </cfRule>
  </conditionalFormatting>
  <conditionalFormatting sqref="K22:K24">
    <cfRule type="cellIs" dxfId="1490" priority="3623" operator="equal">
      <formula>"HIDE-NO VAR"</formula>
    </cfRule>
  </conditionalFormatting>
  <conditionalFormatting sqref="K22:K24">
    <cfRule type="cellIs" dxfId="1489" priority="3622" operator="equal">
      <formula>"NO VAR"</formula>
    </cfRule>
  </conditionalFormatting>
  <conditionalFormatting sqref="K22:K24">
    <cfRule type="cellIs" dxfId="1488" priority="3621" operator="equal">
      <formula>"NO VAR"</formula>
    </cfRule>
  </conditionalFormatting>
  <conditionalFormatting sqref="K22:K24">
    <cfRule type="cellIs" dxfId="1487" priority="3620" operator="equal">
      <formula>"HIDE-NO VAR"</formula>
    </cfRule>
  </conditionalFormatting>
  <conditionalFormatting sqref="K22:K24">
    <cfRule type="cellIs" dxfId="1486" priority="3619" operator="equal">
      <formula>"NO VAR"</formula>
    </cfRule>
  </conditionalFormatting>
  <conditionalFormatting sqref="K22:K24">
    <cfRule type="cellIs" dxfId="1485" priority="3618" operator="equal">
      <formula>"NO VAR"</formula>
    </cfRule>
  </conditionalFormatting>
  <conditionalFormatting sqref="K22:K24">
    <cfRule type="cellIs" dxfId="1484" priority="3617" operator="equal">
      <formula>"HIDE-NO VAR"</formula>
    </cfRule>
  </conditionalFormatting>
  <conditionalFormatting sqref="K22:K24">
    <cfRule type="cellIs" dxfId="1483" priority="3616" operator="equal">
      <formula>"NO VAR"</formula>
    </cfRule>
  </conditionalFormatting>
  <conditionalFormatting sqref="K22:K24">
    <cfRule type="cellIs" dxfId="1482" priority="3615" operator="equal">
      <formula>"NO VAR"</formula>
    </cfRule>
  </conditionalFormatting>
  <conditionalFormatting sqref="K22:K24">
    <cfRule type="cellIs" dxfId="1481" priority="3614" operator="equal">
      <formula>"INCORRECT LINE BEING PICKED UP"</formula>
    </cfRule>
  </conditionalFormatting>
  <conditionalFormatting sqref="B26 E26">
    <cfRule type="cellIs" dxfId="1480" priority="3613" operator="equal">
      <formula>"HIDE "</formula>
    </cfRule>
  </conditionalFormatting>
  <conditionalFormatting sqref="J26">
    <cfRule type="cellIs" dxfId="1479" priority="3612" operator="equal">
      <formula>"NO VAR"</formula>
    </cfRule>
  </conditionalFormatting>
  <conditionalFormatting sqref="J26">
    <cfRule type="cellIs" dxfId="1478" priority="3611" operator="equal">
      <formula>"HIDE-NO VAR"</formula>
    </cfRule>
  </conditionalFormatting>
  <conditionalFormatting sqref="J26">
    <cfRule type="cellIs" dxfId="1477" priority="3610" operator="equal">
      <formula>"ERROR "</formula>
    </cfRule>
  </conditionalFormatting>
  <conditionalFormatting sqref="J26">
    <cfRule type="cellIs" dxfId="1476" priority="3609" operator="equal">
      <formula>"HIDE-NO VAR"</formula>
    </cfRule>
  </conditionalFormatting>
  <conditionalFormatting sqref="J26">
    <cfRule type="cellIs" dxfId="1475" priority="3608" operator="equal">
      <formula>"HIDE-NO VAR"</formula>
    </cfRule>
  </conditionalFormatting>
  <conditionalFormatting sqref="J26">
    <cfRule type="cellIs" dxfId="1474" priority="3607" operator="equal">
      <formula>"NO VAR"</formula>
    </cfRule>
  </conditionalFormatting>
  <conditionalFormatting sqref="J26">
    <cfRule type="cellIs" dxfId="1473" priority="3606" operator="equal">
      <formula>"HIDE-NO VAR"</formula>
    </cfRule>
  </conditionalFormatting>
  <conditionalFormatting sqref="J26">
    <cfRule type="cellIs" dxfId="1472" priority="3605" operator="equal">
      <formula>"NO VAR"</formula>
    </cfRule>
  </conditionalFormatting>
  <conditionalFormatting sqref="J26">
    <cfRule type="cellIs" dxfId="1471" priority="3604" operator="equal">
      <formula>"HIDE-NO VAR"</formula>
    </cfRule>
  </conditionalFormatting>
  <conditionalFormatting sqref="J26">
    <cfRule type="cellIs" dxfId="1470" priority="3603" operator="equal">
      <formula>"NO VAR"</formula>
    </cfRule>
  </conditionalFormatting>
  <conditionalFormatting sqref="J26">
    <cfRule type="cellIs" dxfId="1469" priority="3602" operator="equal">
      <formula>"NO VAR"</formula>
    </cfRule>
  </conditionalFormatting>
  <conditionalFormatting sqref="J26">
    <cfRule type="cellIs" dxfId="1468" priority="3601" operator="equal">
      <formula>"HIDE-NO VAR"</formula>
    </cfRule>
  </conditionalFormatting>
  <conditionalFormatting sqref="J26">
    <cfRule type="cellIs" dxfId="1467" priority="3600" operator="equal">
      <formula>"NO VAR"</formula>
    </cfRule>
  </conditionalFormatting>
  <conditionalFormatting sqref="J26">
    <cfRule type="cellIs" dxfId="1466" priority="3599" operator="equal">
      <formula>"NO VAR"</formula>
    </cfRule>
  </conditionalFormatting>
  <conditionalFormatting sqref="J26">
    <cfRule type="cellIs" dxfId="1465" priority="3598" operator="equal">
      <formula>"HIDE-NO VAR"</formula>
    </cfRule>
  </conditionalFormatting>
  <conditionalFormatting sqref="J26">
    <cfRule type="cellIs" dxfId="1464" priority="3597" operator="equal">
      <formula>"NO VAR"</formula>
    </cfRule>
  </conditionalFormatting>
  <conditionalFormatting sqref="J26">
    <cfRule type="cellIs" dxfId="1463" priority="3596" operator="equal">
      <formula>"NO VAR"</formula>
    </cfRule>
  </conditionalFormatting>
  <conditionalFormatting sqref="J26">
    <cfRule type="cellIs" dxfId="1462" priority="3595" operator="equal">
      <formula>"HIDE-NO VAR"</formula>
    </cfRule>
  </conditionalFormatting>
  <conditionalFormatting sqref="J26">
    <cfRule type="cellIs" dxfId="1461" priority="3594" operator="equal">
      <formula>"NO VAR"</formula>
    </cfRule>
  </conditionalFormatting>
  <conditionalFormatting sqref="J26">
    <cfRule type="cellIs" dxfId="1460" priority="3593" operator="equal">
      <formula>"NO VAR"</formula>
    </cfRule>
  </conditionalFormatting>
  <conditionalFormatting sqref="J26">
    <cfRule type="cellIs" dxfId="1459" priority="3592" operator="equal">
      <formula>"HIDE-NO VAR"</formula>
    </cfRule>
  </conditionalFormatting>
  <conditionalFormatting sqref="J26">
    <cfRule type="cellIs" dxfId="1458" priority="3591" operator="equal">
      <formula>"NO VAR"</formula>
    </cfRule>
  </conditionalFormatting>
  <conditionalFormatting sqref="J26">
    <cfRule type="cellIs" dxfId="1457" priority="3590" operator="equal">
      <formula>"NO VAR"</formula>
    </cfRule>
  </conditionalFormatting>
  <conditionalFormatting sqref="J26">
    <cfRule type="cellIs" dxfId="1456" priority="3589" operator="equal">
      <formula>"HIDE-NO VAR"</formula>
    </cfRule>
  </conditionalFormatting>
  <conditionalFormatting sqref="J26">
    <cfRule type="cellIs" dxfId="1455" priority="3588" operator="equal">
      <formula>"NO VAR"</formula>
    </cfRule>
  </conditionalFormatting>
  <conditionalFormatting sqref="J26">
    <cfRule type="cellIs" dxfId="1454" priority="3587" operator="equal">
      <formula>"NO VAR"</formula>
    </cfRule>
  </conditionalFormatting>
  <conditionalFormatting sqref="J26">
    <cfRule type="cellIs" dxfId="1453" priority="3586" operator="equal">
      <formula>"HIDE-NO VAR"</formula>
    </cfRule>
  </conditionalFormatting>
  <conditionalFormatting sqref="J26">
    <cfRule type="cellIs" dxfId="1452" priority="3585" operator="equal">
      <formula>"NO VAR"</formula>
    </cfRule>
  </conditionalFormatting>
  <conditionalFormatting sqref="J26">
    <cfRule type="cellIs" dxfId="1451" priority="3584" operator="equal">
      <formula>"NO VAR"</formula>
    </cfRule>
  </conditionalFormatting>
  <conditionalFormatting sqref="J26">
    <cfRule type="cellIs" dxfId="1450" priority="3583" operator="equal">
      <formula>"HIDE-NO VAR"</formula>
    </cfRule>
  </conditionalFormatting>
  <conditionalFormatting sqref="J26">
    <cfRule type="cellIs" dxfId="1449" priority="3582" operator="equal">
      <formula>"NO VAR"</formula>
    </cfRule>
  </conditionalFormatting>
  <conditionalFormatting sqref="J26">
    <cfRule type="cellIs" dxfId="1448" priority="3581" operator="equal">
      <formula>"NO VAR"</formula>
    </cfRule>
  </conditionalFormatting>
  <conditionalFormatting sqref="K26">
    <cfRule type="cellIs" dxfId="1447" priority="3580" operator="equal">
      <formula>"NO VAR"</formula>
    </cfRule>
  </conditionalFormatting>
  <conditionalFormatting sqref="K26">
    <cfRule type="cellIs" dxfId="1446" priority="3579" operator="equal">
      <formula>"HIDE-NO VAR"</formula>
    </cfRule>
  </conditionalFormatting>
  <conditionalFormatting sqref="K26">
    <cfRule type="cellIs" dxfId="1445" priority="3578" operator="equal">
      <formula>"ERROR "</formula>
    </cfRule>
  </conditionalFormatting>
  <conditionalFormatting sqref="K26">
    <cfRule type="cellIs" dxfId="1444" priority="3577" operator="equal">
      <formula>"HIDE-NO VAR"</formula>
    </cfRule>
  </conditionalFormatting>
  <conditionalFormatting sqref="K26">
    <cfRule type="cellIs" dxfId="1443" priority="3576" operator="equal">
      <formula>"HIDE-NO VAR"</formula>
    </cfRule>
  </conditionalFormatting>
  <conditionalFormatting sqref="K26">
    <cfRule type="cellIs" dxfId="1442" priority="3575" operator="equal">
      <formula>"NO VAR"</formula>
    </cfRule>
  </conditionalFormatting>
  <conditionalFormatting sqref="K26">
    <cfRule type="cellIs" dxfId="1441" priority="3574" operator="equal">
      <formula>"HIDE-NO VAR"</formula>
    </cfRule>
  </conditionalFormatting>
  <conditionalFormatting sqref="K26">
    <cfRule type="cellIs" dxfId="1440" priority="3573" operator="equal">
      <formula>"NO VAR"</formula>
    </cfRule>
  </conditionalFormatting>
  <conditionalFormatting sqref="K26">
    <cfRule type="cellIs" dxfId="1439" priority="3572" operator="equal">
      <formula>"HIDE-NO VAR"</formula>
    </cfRule>
  </conditionalFormatting>
  <conditionalFormatting sqref="K26">
    <cfRule type="cellIs" dxfId="1438" priority="3571" operator="equal">
      <formula>"NO VAR"</formula>
    </cfRule>
  </conditionalFormatting>
  <conditionalFormatting sqref="K26">
    <cfRule type="cellIs" dxfId="1437" priority="3570" operator="equal">
      <formula>"NO VAR"</formula>
    </cfRule>
  </conditionalFormatting>
  <conditionalFormatting sqref="K26">
    <cfRule type="cellIs" dxfId="1436" priority="3569" operator="equal">
      <formula>"HIDE-NO VAR"</formula>
    </cfRule>
  </conditionalFormatting>
  <conditionalFormatting sqref="K26">
    <cfRule type="cellIs" dxfId="1435" priority="3568" operator="equal">
      <formula>"NO VAR"</formula>
    </cfRule>
  </conditionalFormatting>
  <conditionalFormatting sqref="K26">
    <cfRule type="cellIs" dxfId="1434" priority="3567" operator="equal">
      <formula>"NO VAR"</formula>
    </cfRule>
  </conditionalFormatting>
  <conditionalFormatting sqref="K26">
    <cfRule type="cellIs" dxfId="1433" priority="3566" operator="equal">
      <formula>"HIDE-NO VAR"</formula>
    </cfRule>
  </conditionalFormatting>
  <conditionalFormatting sqref="K26">
    <cfRule type="cellIs" dxfId="1432" priority="3565" operator="equal">
      <formula>"NO VAR"</formula>
    </cfRule>
  </conditionalFormatting>
  <conditionalFormatting sqref="K26">
    <cfRule type="cellIs" dxfId="1431" priority="3564" operator="equal">
      <formula>"NO VAR"</formula>
    </cfRule>
  </conditionalFormatting>
  <conditionalFormatting sqref="K26">
    <cfRule type="cellIs" dxfId="1430" priority="3563" operator="equal">
      <formula>"HIDE-NO VAR"</formula>
    </cfRule>
  </conditionalFormatting>
  <conditionalFormatting sqref="K26">
    <cfRule type="cellIs" dxfId="1429" priority="3562" operator="equal">
      <formula>"NO VAR"</formula>
    </cfRule>
  </conditionalFormatting>
  <conditionalFormatting sqref="K26">
    <cfRule type="cellIs" dxfId="1428" priority="3561" operator="equal">
      <formula>"NO VAR"</formula>
    </cfRule>
  </conditionalFormatting>
  <conditionalFormatting sqref="K26">
    <cfRule type="cellIs" dxfId="1427" priority="3560" operator="equal">
      <formula>"HIDE-NO VAR"</formula>
    </cfRule>
  </conditionalFormatting>
  <conditionalFormatting sqref="K26">
    <cfRule type="cellIs" dxfId="1426" priority="3559" operator="equal">
      <formula>"NO VAR"</formula>
    </cfRule>
  </conditionalFormatting>
  <conditionalFormatting sqref="K26">
    <cfRule type="cellIs" dxfId="1425" priority="3558" operator="equal">
      <formula>"NO VAR"</formula>
    </cfRule>
  </conditionalFormatting>
  <conditionalFormatting sqref="K26">
    <cfRule type="cellIs" dxfId="1424" priority="3557" operator="equal">
      <formula>"HIDE-NO VAR"</formula>
    </cfRule>
  </conditionalFormatting>
  <conditionalFormatting sqref="K26">
    <cfRule type="cellIs" dxfId="1423" priority="3556" operator="equal">
      <formula>"NO VAR"</formula>
    </cfRule>
  </conditionalFormatting>
  <conditionalFormatting sqref="K26">
    <cfRule type="cellIs" dxfId="1422" priority="3555" operator="equal">
      <formula>"NO VAR"</formula>
    </cfRule>
  </conditionalFormatting>
  <conditionalFormatting sqref="K26">
    <cfRule type="cellIs" dxfId="1421" priority="3554" operator="equal">
      <formula>"HIDE-NO VAR"</formula>
    </cfRule>
  </conditionalFormatting>
  <conditionalFormatting sqref="K26">
    <cfRule type="cellIs" dxfId="1420" priority="3553" operator="equal">
      <formula>"NO VAR"</formula>
    </cfRule>
  </conditionalFormatting>
  <conditionalFormatting sqref="K26">
    <cfRule type="cellIs" dxfId="1419" priority="3552" operator="equal">
      <formula>"NO VAR"</formula>
    </cfRule>
  </conditionalFormatting>
  <conditionalFormatting sqref="K26">
    <cfRule type="cellIs" dxfId="1418" priority="3551" operator="equal">
      <formula>"HIDE-NO VAR"</formula>
    </cfRule>
  </conditionalFormatting>
  <conditionalFormatting sqref="K26">
    <cfRule type="cellIs" dxfId="1417" priority="3550" operator="equal">
      <formula>"NO VAR"</formula>
    </cfRule>
  </conditionalFormatting>
  <conditionalFormatting sqref="K26">
    <cfRule type="cellIs" dxfId="1416" priority="3549" operator="equal">
      <formula>"NO VAR"</formula>
    </cfRule>
  </conditionalFormatting>
  <conditionalFormatting sqref="K26">
    <cfRule type="cellIs" dxfId="1415" priority="3548" operator="equal">
      <formula>"HIDE-NO VAR"</formula>
    </cfRule>
  </conditionalFormatting>
  <conditionalFormatting sqref="K26">
    <cfRule type="cellIs" dxfId="1414" priority="3547" operator="equal">
      <formula>"NO VAR"</formula>
    </cfRule>
  </conditionalFormatting>
  <conditionalFormatting sqref="K26">
    <cfRule type="cellIs" dxfId="1413" priority="3546" operator="equal">
      <formula>"NO VAR"</formula>
    </cfRule>
  </conditionalFormatting>
  <conditionalFormatting sqref="K26">
    <cfRule type="cellIs" dxfId="1412" priority="3545" operator="equal">
      <formula>"HIDE-NO VAR"</formula>
    </cfRule>
  </conditionalFormatting>
  <conditionalFormatting sqref="K26">
    <cfRule type="cellIs" dxfId="1411" priority="3544" operator="equal">
      <formula>"NO VAR"</formula>
    </cfRule>
  </conditionalFormatting>
  <conditionalFormatting sqref="K26">
    <cfRule type="cellIs" dxfId="1410" priority="3543" operator="equal">
      <formula>"NO VAR"</formula>
    </cfRule>
  </conditionalFormatting>
  <conditionalFormatting sqref="K26">
    <cfRule type="cellIs" dxfId="1409" priority="3542" operator="equal">
      <formula>"HIDE-NO VAR"</formula>
    </cfRule>
  </conditionalFormatting>
  <conditionalFormatting sqref="K26">
    <cfRule type="cellIs" dxfId="1408" priority="3541" operator="equal">
      <formula>"NO VAR"</formula>
    </cfRule>
  </conditionalFormatting>
  <conditionalFormatting sqref="K26">
    <cfRule type="cellIs" dxfId="1407" priority="3540" operator="equal">
      <formula>"NO VAR"</formula>
    </cfRule>
  </conditionalFormatting>
  <conditionalFormatting sqref="K26">
    <cfRule type="cellIs" dxfId="1406" priority="3539" operator="equal">
      <formula>"INCORRECT LINE BEING PICKED UP"</formula>
    </cfRule>
  </conditionalFormatting>
  <conditionalFormatting sqref="B27:B29 E27:E29">
    <cfRule type="cellIs" dxfId="1405" priority="3538" operator="equal">
      <formula>"HIDE "</formula>
    </cfRule>
  </conditionalFormatting>
  <conditionalFormatting sqref="J27:J29">
    <cfRule type="cellIs" dxfId="1404" priority="3537" operator="equal">
      <formula>"NO VAR"</formula>
    </cfRule>
  </conditionalFormatting>
  <conditionalFormatting sqref="J27:J29">
    <cfRule type="cellIs" dxfId="1403" priority="3536" operator="equal">
      <formula>"HIDE-NO VAR"</formula>
    </cfRule>
  </conditionalFormatting>
  <conditionalFormatting sqref="J27:J29">
    <cfRule type="cellIs" dxfId="1402" priority="3535" operator="equal">
      <formula>"ERROR "</formula>
    </cfRule>
  </conditionalFormatting>
  <conditionalFormatting sqref="J27:J29">
    <cfRule type="cellIs" dxfId="1401" priority="3534" operator="equal">
      <formula>"HIDE-NO VAR"</formula>
    </cfRule>
  </conditionalFormatting>
  <conditionalFormatting sqref="J27:J29">
    <cfRule type="cellIs" dxfId="1400" priority="3533" operator="equal">
      <formula>"HIDE-NO VAR"</formula>
    </cfRule>
  </conditionalFormatting>
  <conditionalFormatting sqref="J27:J29">
    <cfRule type="cellIs" dxfId="1399" priority="3532" operator="equal">
      <formula>"NO VAR"</formula>
    </cfRule>
  </conditionalFormatting>
  <conditionalFormatting sqref="J27:J29">
    <cfRule type="cellIs" dxfId="1398" priority="3531" operator="equal">
      <formula>"HIDE-NO VAR"</formula>
    </cfRule>
  </conditionalFormatting>
  <conditionalFormatting sqref="J27:J29">
    <cfRule type="cellIs" dxfId="1397" priority="3530" operator="equal">
      <formula>"NO VAR"</formula>
    </cfRule>
  </conditionalFormatting>
  <conditionalFormatting sqref="J27:J29">
    <cfRule type="cellIs" dxfId="1396" priority="3529" operator="equal">
      <formula>"HIDE-NO VAR"</formula>
    </cfRule>
  </conditionalFormatting>
  <conditionalFormatting sqref="J27:J29">
    <cfRule type="cellIs" dxfId="1395" priority="3528" operator="equal">
      <formula>"NO VAR"</formula>
    </cfRule>
  </conditionalFormatting>
  <conditionalFormatting sqref="J27:J29">
    <cfRule type="cellIs" dxfId="1394" priority="3527" operator="equal">
      <formula>"NO VAR"</formula>
    </cfRule>
  </conditionalFormatting>
  <conditionalFormatting sqref="J27:J29">
    <cfRule type="cellIs" dxfId="1393" priority="3526" operator="equal">
      <formula>"HIDE-NO VAR"</formula>
    </cfRule>
  </conditionalFormatting>
  <conditionalFormatting sqref="J27:J29">
    <cfRule type="cellIs" dxfId="1392" priority="3525" operator="equal">
      <formula>"NO VAR"</formula>
    </cfRule>
  </conditionalFormatting>
  <conditionalFormatting sqref="J27:J29">
    <cfRule type="cellIs" dxfId="1391" priority="3524" operator="equal">
      <formula>"NO VAR"</formula>
    </cfRule>
  </conditionalFormatting>
  <conditionalFormatting sqref="J27:J29">
    <cfRule type="cellIs" dxfId="1390" priority="3523" operator="equal">
      <formula>"HIDE-NO VAR"</formula>
    </cfRule>
  </conditionalFormatting>
  <conditionalFormatting sqref="J27:J29">
    <cfRule type="cellIs" dxfId="1389" priority="3522" operator="equal">
      <formula>"NO VAR"</formula>
    </cfRule>
  </conditionalFormatting>
  <conditionalFormatting sqref="J27:J29">
    <cfRule type="cellIs" dxfId="1388" priority="3521" operator="equal">
      <formula>"NO VAR"</formula>
    </cfRule>
  </conditionalFormatting>
  <conditionalFormatting sqref="J27:J29">
    <cfRule type="cellIs" dxfId="1387" priority="3520" operator="equal">
      <formula>"HIDE-NO VAR"</formula>
    </cfRule>
  </conditionalFormatting>
  <conditionalFormatting sqref="J27:J29">
    <cfRule type="cellIs" dxfId="1386" priority="3519" operator="equal">
      <formula>"NO VAR"</formula>
    </cfRule>
  </conditionalFormatting>
  <conditionalFormatting sqref="J27:J29">
    <cfRule type="cellIs" dxfId="1385" priority="3518" operator="equal">
      <formula>"NO VAR"</formula>
    </cfRule>
  </conditionalFormatting>
  <conditionalFormatting sqref="J27:J29">
    <cfRule type="cellIs" dxfId="1384" priority="3517" operator="equal">
      <formula>"HIDE-NO VAR"</formula>
    </cfRule>
  </conditionalFormatting>
  <conditionalFormatting sqref="J27:J29">
    <cfRule type="cellIs" dxfId="1383" priority="3516" operator="equal">
      <formula>"NO VAR"</formula>
    </cfRule>
  </conditionalFormatting>
  <conditionalFormatting sqref="J27:J29">
    <cfRule type="cellIs" dxfId="1382" priority="3515" operator="equal">
      <formula>"NO VAR"</formula>
    </cfRule>
  </conditionalFormatting>
  <conditionalFormatting sqref="J27:J29">
    <cfRule type="cellIs" dxfId="1381" priority="3514" operator="equal">
      <formula>"HIDE-NO VAR"</formula>
    </cfRule>
  </conditionalFormatting>
  <conditionalFormatting sqref="J27:J29">
    <cfRule type="cellIs" dxfId="1380" priority="3513" operator="equal">
      <formula>"NO VAR"</formula>
    </cfRule>
  </conditionalFormatting>
  <conditionalFormatting sqref="J27:J29">
    <cfRule type="cellIs" dxfId="1379" priority="3512" operator="equal">
      <formula>"NO VAR"</formula>
    </cfRule>
  </conditionalFormatting>
  <conditionalFormatting sqref="J27:J29">
    <cfRule type="cellIs" dxfId="1378" priority="3511" operator="equal">
      <formula>"HIDE-NO VAR"</formula>
    </cfRule>
  </conditionalFormatting>
  <conditionalFormatting sqref="J27:J29">
    <cfRule type="cellIs" dxfId="1377" priority="3510" operator="equal">
      <formula>"NO VAR"</formula>
    </cfRule>
  </conditionalFormatting>
  <conditionalFormatting sqref="J27:J29">
    <cfRule type="cellIs" dxfId="1376" priority="3509" operator="equal">
      <formula>"NO VAR"</formula>
    </cfRule>
  </conditionalFormatting>
  <conditionalFormatting sqref="J27:J29">
    <cfRule type="cellIs" dxfId="1375" priority="3508" operator="equal">
      <formula>"HIDE-NO VAR"</formula>
    </cfRule>
  </conditionalFormatting>
  <conditionalFormatting sqref="J27:J29">
    <cfRule type="cellIs" dxfId="1374" priority="3507" operator="equal">
      <formula>"NO VAR"</formula>
    </cfRule>
  </conditionalFormatting>
  <conditionalFormatting sqref="J27:J29">
    <cfRule type="cellIs" dxfId="1373" priority="3506" operator="equal">
      <formula>"NO VAR"</formula>
    </cfRule>
  </conditionalFormatting>
  <conditionalFormatting sqref="K27:K29">
    <cfRule type="cellIs" dxfId="1372" priority="3505" operator="equal">
      <formula>"NO VAR"</formula>
    </cfRule>
  </conditionalFormatting>
  <conditionalFormatting sqref="K27:K29">
    <cfRule type="cellIs" dxfId="1371" priority="3504" operator="equal">
      <formula>"HIDE-NO VAR"</formula>
    </cfRule>
  </conditionalFormatting>
  <conditionalFormatting sqref="K27:K29">
    <cfRule type="cellIs" dxfId="1370" priority="3503" operator="equal">
      <formula>"ERROR "</formula>
    </cfRule>
  </conditionalFormatting>
  <conditionalFormatting sqref="K27:K29">
    <cfRule type="cellIs" dxfId="1369" priority="3502" operator="equal">
      <formula>"HIDE-NO VAR"</formula>
    </cfRule>
  </conditionalFormatting>
  <conditionalFormatting sqref="K27:K29">
    <cfRule type="cellIs" dxfId="1368" priority="3501" operator="equal">
      <formula>"HIDE-NO VAR"</formula>
    </cfRule>
  </conditionalFormatting>
  <conditionalFormatting sqref="K27:K29">
    <cfRule type="cellIs" dxfId="1367" priority="3500" operator="equal">
      <formula>"NO VAR"</formula>
    </cfRule>
  </conditionalFormatting>
  <conditionalFormatting sqref="K27:K29">
    <cfRule type="cellIs" dxfId="1366" priority="3499" operator="equal">
      <formula>"HIDE-NO VAR"</formula>
    </cfRule>
  </conditionalFormatting>
  <conditionalFormatting sqref="K27:K29">
    <cfRule type="cellIs" dxfId="1365" priority="3498" operator="equal">
      <formula>"NO VAR"</formula>
    </cfRule>
  </conditionalFormatting>
  <conditionalFormatting sqref="K27:K29">
    <cfRule type="cellIs" dxfId="1364" priority="3497" operator="equal">
      <formula>"HIDE-NO VAR"</formula>
    </cfRule>
  </conditionalFormatting>
  <conditionalFormatting sqref="K27:K29">
    <cfRule type="cellIs" dxfId="1363" priority="3496" operator="equal">
      <formula>"NO VAR"</formula>
    </cfRule>
  </conditionalFormatting>
  <conditionalFormatting sqref="K27:K29">
    <cfRule type="cellIs" dxfId="1362" priority="3495" operator="equal">
      <formula>"NO VAR"</formula>
    </cfRule>
  </conditionalFormatting>
  <conditionalFormatting sqref="K27:K29">
    <cfRule type="cellIs" dxfId="1361" priority="3494" operator="equal">
      <formula>"HIDE-NO VAR"</formula>
    </cfRule>
  </conditionalFormatting>
  <conditionalFormatting sqref="K27:K29">
    <cfRule type="cellIs" dxfId="1360" priority="3493" operator="equal">
      <formula>"NO VAR"</formula>
    </cfRule>
  </conditionalFormatting>
  <conditionalFormatting sqref="K27:K29">
    <cfRule type="cellIs" dxfId="1359" priority="3492" operator="equal">
      <formula>"NO VAR"</formula>
    </cfRule>
  </conditionalFormatting>
  <conditionalFormatting sqref="K27:K29">
    <cfRule type="cellIs" dxfId="1358" priority="3491" operator="equal">
      <formula>"HIDE-NO VAR"</formula>
    </cfRule>
  </conditionalFormatting>
  <conditionalFormatting sqref="K27:K29">
    <cfRule type="cellIs" dxfId="1357" priority="3490" operator="equal">
      <formula>"NO VAR"</formula>
    </cfRule>
  </conditionalFormatting>
  <conditionalFormatting sqref="K27:K29">
    <cfRule type="cellIs" dxfId="1356" priority="3489" operator="equal">
      <formula>"NO VAR"</formula>
    </cfRule>
  </conditionalFormatting>
  <conditionalFormatting sqref="K27:K29">
    <cfRule type="cellIs" dxfId="1355" priority="3488" operator="equal">
      <formula>"HIDE-NO VAR"</formula>
    </cfRule>
  </conditionalFormatting>
  <conditionalFormatting sqref="K27:K29">
    <cfRule type="cellIs" dxfId="1354" priority="3487" operator="equal">
      <formula>"NO VAR"</formula>
    </cfRule>
  </conditionalFormatting>
  <conditionalFormatting sqref="K27:K29">
    <cfRule type="cellIs" dxfId="1353" priority="3486" operator="equal">
      <formula>"NO VAR"</formula>
    </cfRule>
  </conditionalFormatting>
  <conditionalFormatting sqref="K27:K29">
    <cfRule type="cellIs" dxfId="1352" priority="3485" operator="equal">
      <formula>"HIDE-NO VAR"</formula>
    </cfRule>
  </conditionalFormatting>
  <conditionalFormatting sqref="K27:K29">
    <cfRule type="cellIs" dxfId="1351" priority="3484" operator="equal">
      <formula>"NO VAR"</formula>
    </cfRule>
  </conditionalFormatting>
  <conditionalFormatting sqref="K27:K29">
    <cfRule type="cellIs" dxfId="1350" priority="3483" operator="equal">
      <formula>"NO VAR"</formula>
    </cfRule>
  </conditionalFormatting>
  <conditionalFormatting sqref="K27:K29">
    <cfRule type="cellIs" dxfId="1349" priority="3482" operator="equal">
      <formula>"HIDE-NO VAR"</formula>
    </cfRule>
  </conditionalFormatting>
  <conditionalFormatting sqref="K27:K29">
    <cfRule type="cellIs" dxfId="1348" priority="3481" operator="equal">
      <formula>"NO VAR"</formula>
    </cfRule>
  </conditionalFormatting>
  <conditionalFormatting sqref="K27:K29">
    <cfRule type="cellIs" dxfId="1347" priority="3480" operator="equal">
      <formula>"NO VAR"</formula>
    </cfRule>
  </conditionalFormatting>
  <conditionalFormatting sqref="K27:K29">
    <cfRule type="cellIs" dxfId="1346" priority="3479" operator="equal">
      <formula>"HIDE-NO VAR"</formula>
    </cfRule>
  </conditionalFormatting>
  <conditionalFormatting sqref="K27:K29">
    <cfRule type="cellIs" dxfId="1345" priority="3478" operator="equal">
      <formula>"NO VAR"</formula>
    </cfRule>
  </conditionalFormatting>
  <conditionalFormatting sqref="K27:K29">
    <cfRule type="cellIs" dxfId="1344" priority="3477" operator="equal">
      <formula>"NO VAR"</formula>
    </cfRule>
  </conditionalFormatting>
  <conditionalFormatting sqref="K27:K29">
    <cfRule type="cellIs" dxfId="1343" priority="3476" operator="equal">
      <formula>"HIDE-NO VAR"</formula>
    </cfRule>
  </conditionalFormatting>
  <conditionalFormatting sqref="K27:K29">
    <cfRule type="cellIs" dxfId="1342" priority="3475" operator="equal">
      <formula>"NO VAR"</formula>
    </cfRule>
  </conditionalFormatting>
  <conditionalFormatting sqref="K27:K29">
    <cfRule type="cellIs" dxfId="1341" priority="3474" operator="equal">
      <formula>"NO VAR"</formula>
    </cfRule>
  </conditionalFormatting>
  <conditionalFormatting sqref="K27:K29">
    <cfRule type="cellIs" dxfId="1340" priority="3473" operator="equal">
      <formula>"HIDE-NO VAR"</formula>
    </cfRule>
  </conditionalFormatting>
  <conditionalFormatting sqref="K27:K29">
    <cfRule type="cellIs" dxfId="1339" priority="3472" operator="equal">
      <formula>"NO VAR"</formula>
    </cfRule>
  </conditionalFormatting>
  <conditionalFormatting sqref="K27:K29">
    <cfRule type="cellIs" dxfId="1338" priority="3471" operator="equal">
      <formula>"NO VAR"</formula>
    </cfRule>
  </conditionalFormatting>
  <conditionalFormatting sqref="K27:K29">
    <cfRule type="cellIs" dxfId="1337" priority="3470" operator="equal">
      <formula>"HIDE-NO VAR"</formula>
    </cfRule>
  </conditionalFormatting>
  <conditionalFormatting sqref="K27:K29">
    <cfRule type="cellIs" dxfId="1336" priority="3469" operator="equal">
      <formula>"NO VAR"</formula>
    </cfRule>
  </conditionalFormatting>
  <conditionalFormatting sqref="K27:K29">
    <cfRule type="cellIs" dxfId="1335" priority="3468" operator="equal">
      <formula>"NO VAR"</formula>
    </cfRule>
  </conditionalFormatting>
  <conditionalFormatting sqref="K27:K29">
    <cfRule type="cellIs" dxfId="1334" priority="3467" operator="equal">
      <formula>"HIDE-NO VAR"</formula>
    </cfRule>
  </conditionalFormatting>
  <conditionalFormatting sqref="K27:K29">
    <cfRule type="cellIs" dxfId="1333" priority="3466" operator="equal">
      <formula>"NO VAR"</formula>
    </cfRule>
  </conditionalFormatting>
  <conditionalFormatting sqref="K27:K29">
    <cfRule type="cellIs" dxfId="1332" priority="3465" operator="equal">
      <formula>"NO VAR"</formula>
    </cfRule>
  </conditionalFormatting>
  <conditionalFormatting sqref="K27:K29">
    <cfRule type="cellIs" dxfId="1331" priority="3464" operator="equal">
      <formula>"INCORRECT LINE BEING PICKED UP"</formula>
    </cfRule>
  </conditionalFormatting>
  <conditionalFormatting sqref="B30">
    <cfRule type="cellIs" dxfId="1330" priority="3463" operator="equal">
      <formula>"HIDE "</formula>
    </cfRule>
  </conditionalFormatting>
  <conditionalFormatting sqref="B31:B38">
    <cfRule type="cellIs" dxfId="1329" priority="3462" operator="equal">
      <formula>"HIDE "</formula>
    </cfRule>
  </conditionalFormatting>
  <conditionalFormatting sqref="J30:J38">
    <cfRule type="cellIs" dxfId="1328" priority="3461" operator="equal">
      <formula>"NO VAR"</formula>
    </cfRule>
  </conditionalFormatting>
  <conditionalFormatting sqref="J30:J38">
    <cfRule type="cellIs" dxfId="1327" priority="3460" operator="equal">
      <formula>"HIDE-NO VAR"</formula>
    </cfRule>
  </conditionalFormatting>
  <conditionalFormatting sqref="J30:J38">
    <cfRule type="cellIs" dxfId="1326" priority="3459" operator="equal">
      <formula>"ERROR "</formula>
    </cfRule>
  </conditionalFormatting>
  <conditionalFormatting sqref="J30:J38">
    <cfRule type="cellIs" dxfId="1325" priority="3458" operator="equal">
      <formula>"HIDE-NO VAR"</formula>
    </cfRule>
  </conditionalFormatting>
  <conditionalFormatting sqref="J30:J38">
    <cfRule type="cellIs" dxfId="1324" priority="3457" operator="equal">
      <formula>"HIDE-NO VAR"</formula>
    </cfRule>
  </conditionalFormatting>
  <conditionalFormatting sqref="J30:J38">
    <cfRule type="cellIs" dxfId="1323" priority="3456" operator="equal">
      <formula>"NO VAR"</formula>
    </cfRule>
  </conditionalFormatting>
  <conditionalFormatting sqref="J30:J38">
    <cfRule type="cellIs" dxfId="1322" priority="3455" operator="equal">
      <formula>"HIDE-NO VAR"</formula>
    </cfRule>
  </conditionalFormatting>
  <conditionalFormatting sqref="J30:J38">
    <cfRule type="cellIs" dxfId="1321" priority="3454" operator="equal">
      <formula>"NO VAR"</formula>
    </cfRule>
  </conditionalFormatting>
  <conditionalFormatting sqref="J30:J38">
    <cfRule type="cellIs" dxfId="1320" priority="3453" operator="equal">
      <formula>"HIDE-NO VAR"</formula>
    </cfRule>
  </conditionalFormatting>
  <conditionalFormatting sqref="J30:J38">
    <cfRule type="cellIs" dxfId="1319" priority="3452" operator="equal">
      <formula>"NO VAR"</formula>
    </cfRule>
  </conditionalFormatting>
  <conditionalFormatting sqref="J30:J38">
    <cfRule type="cellIs" dxfId="1318" priority="3451" operator="equal">
      <formula>"NO VAR"</formula>
    </cfRule>
  </conditionalFormatting>
  <conditionalFormatting sqref="J30:J38">
    <cfRule type="cellIs" dxfId="1317" priority="3450" operator="equal">
      <formula>"HIDE-NO VAR"</formula>
    </cfRule>
  </conditionalFormatting>
  <conditionalFormatting sqref="J30:J38">
    <cfRule type="cellIs" dxfId="1316" priority="3449" operator="equal">
      <formula>"NO VAR"</formula>
    </cfRule>
  </conditionalFormatting>
  <conditionalFormatting sqref="J30:J38">
    <cfRule type="cellIs" dxfId="1315" priority="3448" operator="equal">
      <formula>"NO VAR"</formula>
    </cfRule>
  </conditionalFormatting>
  <conditionalFormatting sqref="J30:J38">
    <cfRule type="cellIs" dxfId="1314" priority="3447" operator="equal">
      <formula>"HIDE-NO VAR"</formula>
    </cfRule>
  </conditionalFormatting>
  <conditionalFormatting sqref="J30:J38">
    <cfRule type="cellIs" dxfId="1313" priority="3446" operator="equal">
      <formula>"NO VAR"</formula>
    </cfRule>
  </conditionalFormatting>
  <conditionalFormatting sqref="J30:J38">
    <cfRule type="cellIs" dxfId="1312" priority="3445" operator="equal">
      <formula>"NO VAR"</formula>
    </cfRule>
  </conditionalFormatting>
  <conditionalFormatting sqref="J30:J38">
    <cfRule type="cellIs" dxfId="1311" priority="3444" operator="equal">
      <formula>"HIDE-NO VAR"</formula>
    </cfRule>
  </conditionalFormatting>
  <conditionalFormatting sqref="J30:J38">
    <cfRule type="cellIs" dxfId="1310" priority="3443" operator="equal">
      <formula>"NO VAR"</formula>
    </cfRule>
  </conditionalFormatting>
  <conditionalFormatting sqref="J30:J38">
    <cfRule type="cellIs" dxfId="1309" priority="3442" operator="equal">
      <formula>"NO VAR"</formula>
    </cfRule>
  </conditionalFormatting>
  <conditionalFormatting sqref="J30:J38">
    <cfRule type="cellIs" dxfId="1308" priority="3441" operator="equal">
      <formula>"HIDE-NO VAR"</formula>
    </cfRule>
  </conditionalFormatting>
  <conditionalFormatting sqref="J30:J38">
    <cfRule type="cellIs" dxfId="1307" priority="3440" operator="equal">
      <formula>"NO VAR"</formula>
    </cfRule>
  </conditionalFormatting>
  <conditionalFormatting sqref="J30:J38">
    <cfRule type="cellIs" dxfId="1306" priority="3439" operator="equal">
      <formula>"NO VAR"</formula>
    </cfRule>
  </conditionalFormatting>
  <conditionalFormatting sqref="J30:J38">
    <cfRule type="cellIs" dxfId="1305" priority="3438" operator="equal">
      <formula>"HIDE-NO VAR"</formula>
    </cfRule>
  </conditionalFormatting>
  <conditionalFormatting sqref="J30:J38">
    <cfRule type="cellIs" dxfId="1304" priority="3437" operator="equal">
      <formula>"NO VAR"</formula>
    </cfRule>
  </conditionalFormatting>
  <conditionalFormatting sqref="J30:J38">
    <cfRule type="cellIs" dxfId="1303" priority="3436" operator="equal">
      <formula>"NO VAR"</formula>
    </cfRule>
  </conditionalFormatting>
  <conditionalFormatting sqref="J30:J38">
    <cfRule type="cellIs" dxfId="1302" priority="3435" operator="equal">
      <formula>"HIDE-NO VAR"</formula>
    </cfRule>
  </conditionalFormatting>
  <conditionalFormatting sqref="J30:J38">
    <cfRule type="cellIs" dxfId="1301" priority="3434" operator="equal">
      <formula>"NO VAR"</formula>
    </cfRule>
  </conditionalFormatting>
  <conditionalFormatting sqref="J30:J38">
    <cfRule type="cellIs" dxfId="1300" priority="3433" operator="equal">
      <formula>"NO VAR"</formula>
    </cfRule>
  </conditionalFormatting>
  <conditionalFormatting sqref="J30:J38">
    <cfRule type="cellIs" dxfId="1299" priority="3432" operator="equal">
      <formula>"HIDE-NO VAR"</formula>
    </cfRule>
  </conditionalFormatting>
  <conditionalFormatting sqref="J30:J38">
    <cfRule type="cellIs" dxfId="1298" priority="3431" operator="equal">
      <formula>"NO VAR"</formula>
    </cfRule>
  </conditionalFormatting>
  <conditionalFormatting sqref="J30:J38">
    <cfRule type="cellIs" dxfId="1297" priority="3430" operator="equal">
      <formula>"NO VAR"</formula>
    </cfRule>
  </conditionalFormatting>
  <conditionalFormatting sqref="K30:K38">
    <cfRule type="cellIs" dxfId="1296" priority="3429" operator="equal">
      <formula>"NO VAR"</formula>
    </cfRule>
  </conditionalFormatting>
  <conditionalFormatting sqref="K30:K38">
    <cfRule type="cellIs" dxfId="1295" priority="3428" operator="equal">
      <formula>"HIDE-NO VAR"</formula>
    </cfRule>
  </conditionalFormatting>
  <conditionalFormatting sqref="K30:K38">
    <cfRule type="cellIs" dxfId="1294" priority="3427" operator="equal">
      <formula>"ERROR "</formula>
    </cfRule>
  </conditionalFormatting>
  <conditionalFormatting sqref="K30:K38">
    <cfRule type="cellIs" dxfId="1293" priority="3426" operator="equal">
      <formula>"HIDE-NO VAR"</formula>
    </cfRule>
  </conditionalFormatting>
  <conditionalFormatting sqref="K30:K38">
    <cfRule type="cellIs" dxfId="1292" priority="3425" operator="equal">
      <formula>"HIDE-NO VAR"</formula>
    </cfRule>
  </conditionalFormatting>
  <conditionalFormatting sqref="K30:K38">
    <cfRule type="cellIs" dxfId="1291" priority="3424" operator="equal">
      <formula>"NO VAR"</formula>
    </cfRule>
  </conditionalFormatting>
  <conditionalFormatting sqref="K30:K38">
    <cfRule type="cellIs" dxfId="1290" priority="3423" operator="equal">
      <formula>"HIDE-NO VAR"</formula>
    </cfRule>
  </conditionalFormatting>
  <conditionalFormatting sqref="K30:K38">
    <cfRule type="cellIs" dxfId="1289" priority="3422" operator="equal">
      <formula>"NO VAR"</formula>
    </cfRule>
  </conditionalFormatting>
  <conditionalFormatting sqref="K30:K38">
    <cfRule type="cellIs" dxfId="1288" priority="3421" operator="equal">
      <formula>"HIDE-NO VAR"</formula>
    </cfRule>
  </conditionalFormatting>
  <conditionalFormatting sqref="K30:K38">
    <cfRule type="cellIs" dxfId="1287" priority="3420" operator="equal">
      <formula>"NO VAR"</formula>
    </cfRule>
  </conditionalFormatting>
  <conditionalFormatting sqref="K30:K38">
    <cfRule type="cellIs" dxfId="1286" priority="3419" operator="equal">
      <formula>"NO VAR"</formula>
    </cfRule>
  </conditionalFormatting>
  <conditionalFormatting sqref="K30:K38">
    <cfRule type="cellIs" dxfId="1285" priority="3418" operator="equal">
      <formula>"HIDE-NO VAR"</formula>
    </cfRule>
  </conditionalFormatting>
  <conditionalFormatting sqref="K30:K38">
    <cfRule type="cellIs" dxfId="1284" priority="3417" operator="equal">
      <formula>"NO VAR"</formula>
    </cfRule>
  </conditionalFormatting>
  <conditionalFormatting sqref="K30:K38">
    <cfRule type="cellIs" dxfId="1283" priority="3416" operator="equal">
      <formula>"NO VAR"</formula>
    </cfRule>
  </conditionalFormatting>
  <conditionalFormatting sqref="K30:K38">
    <cfRule type="cellIs" dxfId="1282" priority="3415" operator="equal">
      <formula>"HIDE-NO VAR"</formula>
    </cfRule>
  </conditionalFormatting>
  <conditionalFormatting sqref="K30:K38">
    <cfRule type="cellIs" dxfId="1281" priority="3414" operator="equal">
      <formula>"NO VAR"</formula>
    </cfRule>
  </conditionalFormatting>
  <conditionalFormatting sqref="K30:K38">
    <cfRule type="cellIs" dxfId="1280" priority="3413" operator="equal">
      <formula>"NO VAR"</formula>
    </cfRule>
  </conditionalFormatting>
  <conditionalFormatting sqref="K30:K38">
    <cfRule type="cellIs" dxfId="1279" priority="3412" operator="equal">
      <formula>"HIDE-NO VAR"</formula>
    </cfRule>
  </conditionalFormatting>
  <conditionalFormatting sqref="K30:K38">
    <cfRule type="cellIs" dxfId="1278" priority="3411" operator="equal">
      <formula>"NO VAR"</formula>
    </cfRule>
  </conditionalFormatting>
  <conditionalFormatting sqref="K30:K38">
    <cfRule type="cellIs" dxfId="1277" priority="3410" operator="equal">
      <formula>"NO VAR"</formula>
    </cfRule>
  </conditionalFormatting>
  <conditionalFormatting sqref="K30:K38">
    <cfRule type="cellIs" dxfId="1276" priority="3409" operator="equal">
      <formula>"HIDE-NO VAR"</formula>
    </cfRule>
  </conditionalFormatting>
  <conditionalFormatting sqref="K30:K38">
    <cfRule type="cellIs" dxfId="1275" priority="3408" operator="equal">
      <formula>"NO VAR"</formula>
    </cfRule>
  </conditionalFormatting>
  <conditionalFormatting sqref="K30:K38">
    <cfRule type="cellIs" dxfId="1274" priority="3407" operator="equal">
      <formula>"NO VAR"</formula>
    </cfRule>
  </conditionalFormatting>
  <conditionalFormatting sqref="K30:K38">
    <cfRule type="cellIs" dxfId="1273" priority="3406" operator="equal">
      <formula>"HIDE-NO VAR"</formula>
    </cfRule>
  </conditionalFormatting>
  <conditionalFormatting sqref="K30:K38">
    <cfRule type="cellIs" dxfId="1272" priority="3405" operator="equal">
      <formula>"NO VAR"</formula>
    </cfRule>
  </conditionalFormatting>
  <conditionalFormatting sqref="K30:K38">
    <cfRule type="cellIs" dxfId="1271" priority="3404" operator="equal">
      <formula>"NO VAR"</formula>
    </cfRule>
  </conditionalFormatting>
  <conditionalFormatting sqref="K30:K38">
    <cfRule type="cellIs" dxfId="1270" priority="3403" operator="equal">
      <formula>"HIDE-NO VAR"</formula>
    </cfRule>
  </conditionalFormatting>
  <conditionalFormatting sqref="K30:K38">
    <cfRule type="cellIs" dxfId="1269" priority="3402" operator="equal">
      <formula>"NO VAR"</formula>
    </cfRule>
  </conditionalFormatting>
  <conditionalFormatting sqref="K30:K38">
    <cfRule type="cellIs" dxfId="1268" priority="3401" operator="equal">
      <formula>"NO VAR"</formula>
    </cfRule>
  </conditionalFormatting>
  <conditionalFormatting sqref="K30:K38">
    <cfRule type="cellIs" dxfId="1267" priority="3400" operator="equal">
      <formula>"HIDE-NO VAR"</formula>
    </cfRule>
  </conditionalFormatting>
  <conditionalFormatting sqref="K30:K38">
    <cfRule type="cellIs" dxfId="1266" priority="3399" operator="equal">
      <formula>"NO VAR"</formula>
    </cfRule>
  </conditionalFormatting>
  <conditionalFormatting sqref="K30:K38">
    <cfRule type="cellIs" dxfId="1265" priority="3398" operator="equal">
      <formula>"NO VAR"</formula>
    </cfRule>
  </conditionalFormatting>
  <conditionalFormatting sqref="K30:K38">
    <cfRule type="cellIs" dxfId="1264" priority="3397" operator="equal">
      <formula>"HIDE-NO VAR"</formula>
    </cfRule>
  </conditionalFormatting>
  <conditionalFormatting sqref="K30:K38">
    <cfRule type="cellIs" dxfId="1263" priority="3396" operator="equal">
      <formula>"NO VAR"</formula>
    </cfRule>
  </conditionalFormatting>
  <conditionalFormatting sqref="K30:K38">
    <cfRule type="cellIs" dxfId="1262" priority="3395" operator="equal">
      <formula>"NO VAR"</formula>
    </cfRule>
  </conditionalFormatting>
  <conditionalFormatting sqref="K30:K38">
    <cfRule type="cellIs" dxfId="1261" priority="3394" operator="equal">
      <formula>"HIDE-NO VAR"</formula>
    </cfRule>
  </conditionalFormatting>
  <conditionalFormatting sqref="K30:K38">
    <cfRule type="cellIs" dxfId="1260" priority="3393" operator="equal">
      <formula>"NO VAR"</formula>
    </cfRule>
  </conditionalFormatting>
  <conditionalFormatting sqref="K30:K38">
    <cfRule type="cellIs" dxfId="1259" priority="3392" operator="equal">
      <formula>"NO VAR"</formula>
    </cfRule>
  </conditionalFormatting>
  <conditionalFormatting sqref="K30:K38">
    <cfRule type="cellIs" dxfId="1258" priority="3391" operator="equal">
      <formula>"HIDE-NO VAR"</formula>
    </cfRule>
  </conditionalFormatting>
  <conditionalFormatting sqref="K30:K38">
    <cfRule type="cellIs" dxfId="1257" priority="3390" operator="equal">
      <formula>"NO VAR"</formula>
    </cfRule>
  </conditionalFormatting>
  <conditionalFormatting sqref="K30:K38">
    <cfRule type="cellIs" dxfId="1256" priority="3389" operator="equal">
      <formula>"NO VAR"</formula>
    </cfRule>
  </conditionalFormatting>
  <conditionalFormatting sqref="K30:K38">
    <cfRule type="cellIs" dxfId="1255" priority="3388" operator="equal">
      <formula>"INCORRECT LINE BEING PICKED UP"</formula>
    </cfRule>
  </conditionalFormatting>
  <conditionalFormatting sqref="B39">
    <cfRule type="cellIs" dxfId="1254" priority="3387" operator="equal">
      <formula>"HIDE "</formula>
    </cfRule>
  </conditionalFormatting>
  <conditionalFormatting sqref="B41">
    <cfRule type="cellIs" dxfId="1253" priority="3386" operator="equal">
      <formula>"HIDE "</formula>
    </cfRule>
  </conditionalFormatting>
  <conditionalFormatting sqref="B42:B43">
    <cfRule type="cellIs" dxfId="1252" priority="3385" operator="equal">
      <formula>"HIDE "</formula>
    </cfRule>
  </conditionalFormatting>
  <conditionalFormatting sqref="J39">
    <cfRule type="cellIs" dxfId="1251" priority="3384" operator="equal">
      <formula>"NO VAR"</formula>
    </cfRule>
  </conditionalFormatting>
  <conditionalFormatting sqref="J39">
    <cfRule type="cellIs" dxfId="1250" priority="3383" operator="equal">
      <formula>"HIDE-NO VAR"</formula>
    </cfRule>
  </conditionalFormatting>
  <conditionalFormatting sqref="J39">
    <cfRule type="cellIs" dxfId="1249" priority="3382" operator="equal">
      <formula>"ERROR "</formula>
    </cfRule>
  </conditionalFormatting>
  <conditionalFormatting sqref="J39">
    <cfRule type="cellIs" dxfId="1248" priority="3381" operator="equal">
      <formula>"HIDE-NO VAR"</formula>
    </cfRule>
  </conditionalFormatting>
  <conditionalFormatting sqref="J39">
    <cfRule type="cellIs" dxfId="1247" priority="3380" operator="equal">
      <formula>"HIDE-NO VAR"</formula>
    </cfRule>
  </conditionalFormatting>
  <conditionalFormatting sqref="J39">
    <cfRule type="cellIs" dxfId="1246" priority="3379" operator="equal">
      <formula>"NO VAR"</formula>
    </cfRule>
  </conditionalFormatting>
  <conditionalFormatting sqref="J39">
    <cfRule type="cellIs" dxfId="1245" priority="3378" operator="equal">
      <formula>"HIDE-NO VAR"</formula>
    </cfRule>
  </conditionalFormatting>
  <conditionalFormatting sqref="J39">
    <cfRule type="cellIs" dxfId="1244" priority="3377" operator="equal">
      <formula>"NO VAR"</formula>
    </cfRule>
  </conditionalFormatting>
  <conditionalFormatting sqref="J39">
    <cfRule type="cellIs" dxfId="1243" priority="3376" operator="equal">
      <formula>"HIDE-NO VAR"</formula>
    </cfRule>
  </conditionalFormatting>
  <conditionalFormatting sqref="J39">
    <cfRule type="cellIs" dxfId="1242" priority="3375" operator="equal">
      <formula>"NO VAR"</formula>
    </cfRule>
  </conditionalFormatting>
  <conditionalFormatting sqref="J39">
    <cfRule type="cellIs" dxfId="1241" priority="3374" operator="equal">
      <formula>"NO VAR"</formula>
    </cfRule>
  </conditionalFormatting>
  <conditionalFormatting sqref="J39">
    <cfRule type="cellIs" dxfId="1240" priority="3373" operator="equal">
      <formula>"HIDE-NO VAR"</formula>
    </cfRule>
  </conditionalFormatting>
  <conditionalFormatting sqref="J39">
    <cfRule type="cellIs" dxfId="1239" priority="3372" operator="equal">
      <formula>"NO VAR"</formula>
    </cfRule>
  </conditionalFormatting>
  <conditionalFormatting sqref="J39">
    <cfRule type="cellIs" dxfId="1238" priority="3371" operator="equal">
      <formula>"NO VAR"</formula>
    </cfRule>
  </conditionalFormatting>
  <conditionalFormatting sqref="J39">
    <cfRule type="cellIs" dxfId="1237" priority="3370" operator="equal">
      <formula>"HIDE-NO VAR"</formula>
    </cfRule>
  </conditionalFormatting>
  <conditionalFormatting sqref="J39">
    <cfRule type="cellIs" dxfId="1236" priority="3369" operator="equal">
      <formula>"NO VAR"</formula>
    </cfRule>
  </conditionalFormatting>
  <conditionalFormatting sqref="J39">
    <cfRule type="cellIs" dxfId="1235" priority="3368" operator="equal">
      <formula>"NO VAR"</formula>
    </cfRule>
  </conditionalFormatting>
  <conditionalFormatting sqref="J39">
    <cfRule type="cellIs" dxfId="1234" priority="3367" operator="equal">
      <formula>"HIDE-NO VAR"</formula>
    </cfRule>
  </conditionalFormatting>
  <conditionalFormatting sqref="J39">
    <cfRule type="cellIs" dxfId="1233" priority="3366" operator="equal">
      <formula>"NO VAR"</formula>
    </cfRule>
  </conditionalFormatting>
  <conditionalFormatting sqref="J39">
    <cfRule type="cellIs" dxfId="1232" priority="3365" operator="equal">
      <formula>"NO VAR"</formula>
    </cfRule>
  </conditionalFormatting>
  <conditionalFormatting sqref="J39">
    <cfRule type="cellIs" dxfId="1231" priority="3364" operator="equal">
      <formula>"HIDE-NO VAR"</formula>
    </cfRule>
  </conditionalFormatting>
  <conditionalFormatting sqref="J39">
    <cfRule type="cellIs" dxfId="1230" priority="3363" operator="equal">
      <formula>"NO VAR"</formula>
    </cfRule>
  </conditionalFormatting>
  <conditionalFormatting sqref="J39">
    <cfRule type="cellIs" dxfId="1229" priority="3362" operator="equal">
      <formula>"NO VAR"</formula>
    </cfRule>
  </conditionalFormatting>
  <conditionalFormatting sqref="J39">
    <cfRule type="cellIs" dxfId="1228" priority="3361" operator="equal">
      <formula>"HIDE-NO VAR"</formula>
    </cfRule>
  </conditionalFormatting>
  <conditionalFormatting sqref="J39">
    <cfRule type="cellIs" dxfId="1227" priority="3360" operator="equal">
      <formula>"NO VAR"</formula>
    </cfRule>
  </conditionalFormatting>
  <conditionalFormatting sqref="J39">
    <cfRule type="cellIs" dxfId="1226" priority="3359" operator="equal">
      <formula>"NO VAR"</formula>
    </cfRule>
  </conditionalFormatting>
  <conditionalFormatting sqref="J39">
    <cfRule type="cellIs" dxfId="1225" priority="3358" operator="equal">
      <formula>"HIDE-NO VAR"</formula>
    </cfRule>
  </conditionalFormatting>
  <conditionalFormatting sqref="J39">
    <cfRule type="cellIs" dxfId="1224" priority="3357" operator="equal">
      <formula>"NO VAR"</formula>
    </cfRule>
  </conditionalFormatting>
  <conditionalFormatting sqref="J39">
    <cfRule type="cellIs" dxfId="1223" priority="3356" operator="equal">
      <formula>"NO VAR"</formula>
    </cfRule>
  </conditionalFormatting>
  <conditionalFormatting sqref="J39">
    <cfRule type="cellIs" dxfId="1222" priority="3355" operator="equal">
      <formula>"HIDE-NO VAR"</formula>
    </cfRule>
  </conditionalFormatting>
  <conditionalFormatting sqref="J39">
    <cfRule type="cellIs" dxfId="1221" priority="3354" operator="equal">
      <formula>"NO VAR"</formula>
    </cfRule>
  </conditionalFormatting>
  <conditionalFormatting sqref="J39">
    <cfRule type="cellIs" dxfId="1220" priority="3353" operator="equal">
      <formula>"NO VAR"</formula>
    </cfRule>
  </conditionalFormatting>
  <conditionalFormatting sqref="K39">
    <cfRule type="cellIs" dxfId="1219" priority="3352" operator="equal">
      <formula>"NO VAR"</formula>
    </cfRule>
  </conditionalFormatting>
  <conditionalFormatting sqref="K39">
    <cfRule type="cellIs" dxfId="1218" priority="3351" operator="equal">
      <formula>"HIDE-NO VAR"</formula>
    </cfRule>
  </conditionalFormatting>
  <conditionalFormatting sqref="K39">
    <cfRule type="cellIs" dxfId="1217" priority="3350" operator="equal">
      <formula>"ERROR "</formula>
    </cfRule>
  </conditionalFormatting>
  <conditionalFormatting sqref="K39">
    <cfRule type="cellIs" dxfId="1216" priority="3349" operator="equal">
      <formula>"HIDE-NO VAR"</formula>
    </cfRule>
  </conditionalFormatting>
  <conditionalFormatting sqref="K39">
    <cfRule type="cellIs" dxfId="1215" priority="3348" operator="equal">
      <formula>"HIDE-NO VAR"</formula>
    </cfRule>
  </conditionalFormatting>
  <conditionalFormatting sqref="K39">
    <cfRule type="cellIs" dxfId="1214" priority="3347" operator="equal">
      <formula>"NO VAR"</formula>
    </cfRule>
  </conditionalFormatting>
  <conditionalFormatting sqref="K39">
    <cfRule type="cellIs" dxfId="1213" priority="3346" operator="equal">
      <formula>"HIDE-NO VAR"</formula>
    </cfRule>
  </conditionalFormatting>
  <conditionalFormatting sqref="K39">
    <cfRule type="cellIs" dxfId="1212" priority="3345" operator="equal">
      <formula>"NO VAR"</formula>
    </cfRule>
  </conditionalFormatting>
  <conditionalFormatting sqref="K39">
    <cfRule type="cellIs" dxfId="1211" priority="3344" operator="equal">
      <formula>"HIDE-NO VAR"</formula>
    </cfRule>
  </conditionalFormatting>
  <conditionalFormatting sqref="K39">
    <cfRule type="cellIs" dxfId="1210" priority="3343" operator="equal">
      <formula>"NO VAR"</formula>
    </cfRule>
  </conditionalFormatting>
  <conditionalFormatting sqref="K39">
    <cfRule type="cellIs" dxfId="1209" priority="3342" operator="equal">
      <formula>"NO VAR"</formula>
    </cfRule>
  </conditionalFormatting>
  <conditionalFormatting sqref="K39">
    <cfRule type="cellIs" dxfId="1208" priority="3341" operator="equal">
      <formula>"HIDE-NO VAR"</formula>
    </cfRule>
  </conditionalFormatting>
  <conditionalFormatting sqref="K39">
    <cfRule type="cellIs" dxfId="1207" priority="3340" operator="equal">
      <formula>"NO VAR"</formula>
    </cfRule>
  </conditionalFormatting>
  <conditionalFormatting sqref="K39">
    <cfRule type="cellIs" dxfId="1206" priority="3339" operator="equal">
      <formula>"NO VAR"</formula>
    </cfRule>
  </conditionalFormatting>
  <conditionalFormatting sqref="K39">
    <cfRule type="cellIs" dxfId="1205" priority="3338" operator="equal">
      <formula>"HIDE-NO VAR"</formula>
    </cfRule>
  </conditionalFormatting>
  <conditionalFormatting sqref="K39">
    <cfRule type="cellIs" dxfId="1204" priority="3337" operator="equal">
      <formula>"NO VAR"</formula>
    </cfRule>
  </conditionalFormatting>
  <conditionalFormatting sqref="K39">
    <cfRule type="cellIs" dxfId="1203" priority="3336" operator="equal">
      <formula>"NO VAR"</formula>
    </cfRule>
  </conditionalFormatting>
  <conditionalFormatting sqref="K39">
    <cfRule type="cellIs" dxfId="1202" priority="3335" operator="equal">
      <formula>"HIDE-NO VAR"</formula>
    </cfRule>
  </conditionalFormatting>
  <conditionalFormatting sqref="K39">
    <cfRule type="cellIs" dxfId="1201" priority="3334" operator="equal">
      <formula>"NO VAR"</formula>
    </cfRule>
  </conditionalFormatting>
  <conditionalFormatting sqref="K39">
    <cfRule type="cellIs" dxfId="1200" priority="3333" operator="equal">
      <formula>"NO VAR"</formula>
    </cfRule>
  </conditionalFormatting>
  <conditionalFormatting sqref="K39">
    <cfRule type="cellIs" dxfId="1199" priority="3332" operator="equal">
      <formula>"HIDE-NO VAR"</formula>
    </cfRule>
  </conditionalFormatting>
  <conditionalFormatting sqref="K39">
    <cfRule type="cellIs" dxfId="1198" priority="3331" operator="equal">
      <formula>"NO VAR"</formula>
    </cfRule>
  </conditionalFormatting>
  <conditionalFormatting sqref="K39">
    <cfRule type="cellIs" dxfId="1197" priority="3330" operator="equal">
      <formula>"NO VAR"</formula>
    </cfRule>
  </conditionalFormatting>
  <conditionalFormatting sqref="K39">
    <cfRule type="cellIs" dxfId="1196" priority="3329" operator="equal">
      <formula>"HIDE-NO VAR"</formula>
    </cfRule>
  </conditionalFormatting>
  <conditionalFormatting sqref="K39">
    <cfRule type="cellIs" dxfId="1195" priority="3328" operator="equal">
      <formula>"NO VAR"</formula>
    </cfRule>
  </conditionalFormatting>
  <conditionalFormatting sqref="K39">
    <cfRule type="cellIs" dxfId="1194" priority="3327" operator="equal">
      <formula>"NO VAR"</formula>
    </cfRule>
  </conditionalFormatting>
  <conditionalFormatting sqref="K39">
    <cfRule type="cellIs" dxfId="1193" priority="3326" operator="equal">
      <formula>"HIDE-NO VAR"</formula>
    </cfRule>
  </conditionalFormatting>
  <conditionalFormatting sqref="K39">
    <cfRule type="cellIs" dxfId="1192" priority="3325" operator="equal">
      <formula>"NO VAR"</formula>
    </cfRule>
  </conditionalFormatting>
  <conditionalFormatting sqref="K39">
    <cfRule type="cellIs" dxfId="1191" priority="3324" operator="equal">
      <formula>"NO VAR"</formula>
    </cfRule>
  </conditionalFormatting>
  <conditionalFormatting sqref="K39">
    <cfRule type="cellIs" dxfId="1190" priority="3323" operator="equal">
      <formula>"HIDE-NO VAR"</formula>
    </cfRule>
  </conditionalFormatting>
  <conditionalFormatting sqref="K39">
    <cfRule type="cellIs" dxfId="1189" priority="3322" operator="equal">
      <formula>"NO VAR"</formula>
    </cfRule>
  </conditionalFormatting>
  <conditionalFormatting sqref="K39">
    <cfRule type="cellIs" dxfId="1188" priority="3321" operator="equal">
      <formula>"NO VAR"</formula>
    </cfRule>
  </conditionalFormatting>
  <conditionalFormatting sqref="K39">
    <cfRule type="cellIs" dxfId="1187" priority="3320" operator="equal">
      <formula>"HIDE-NO VAR"</formula>
    </cfRule>
  </conditionalFormatting>
  <conditionalFormatting sqref="K39">
    <cfRule type="cellIs" dxfId="1186" priority="3319" operator="equal">
      <formula>"NO VAR"</formula>
    </cfRule>
  </conditionalFormatting>
  <conditionalFormatting sqref="K39">
    <cfRule type="cellIs" dxfId="1185" priority="3318" operator="equal">
      <formula>"NO VAR"</formula>
    </cfRule>
  </conditionalFormatting>
  <conditionalFormatting sqref="K39">
    <cfRule type="cellIs" dxfId="1184" priority="3317" operator="equal">
      <formula>"HIDE-NO VAR"</formula>
    </cfRule>
  </conditionalFormatting>
  <conditionalFormatting sqref="K39">
    <cfRule type="cellIs" dxfId="1183" priority="3316" operator="equal">
      <formula>"NO VAR"</formula>
    </cfRule>
  </conditionalFormatting>
  <conditionalFormatting sqref="K39">
    <cfRule type="cellIs" dxfId="1182" priority="3315" operator="equal">
      <formula>"NO VAR"</formula>
    </cfRule>
  </conditionalFormatting>
  <conditionalFormatting sqref="K39">
    <cfRule type="cellIs" dxfId="1181" priority="3314" operator="equal">
      <formula>"HIDE-NO VAR"</formula>
    </cfRule>
  </conditionalFormatting>
  <conditionalFormatting sqref="K39">
    <cfRule type="cellIs" dxfId="1180" priority="3313" operator="equal">
      <formula>"NO VAR"</formula>
    </cfRule>
  </conditionalFormatting>
  <conditionalFormatting sqref="K39">
    <cfRule type="cellIs" dxfId="1179" priority="3312" operator="equal">
      <formula>"NO VAR"</formula>
    </cfRule>
  </conditionalFormatting>
  <conditionalFormatting sqref="K39">
    <cfRule type="cellIs" dxfId="1178" priority="3311" operator="equal">
      <formula>"INCORRECT LINE BEING PICKED UP"</formula>
    </cfRule>
  </conditionalFormatting>
  <conditionalFormatting sqref="J41">
    <cfRule type="cellIs" dxfId="1177" priority="3310" operator="equal">
      <formula>"NO VAR"</formula>
    </cfRule>
  </conditionalFormatting>
  <conditionalFormatting sqref="J41">
    <cfRule type="cellIs" dxfId="1176" priority="3309" operator="equal">
      <formula>"HIDE-NO VAR"</formula>
    </cfRule>
  </conditionalFormatting>
  <conditionalFormatting sqref="J41">
    <cfRule type="cellIs" dxfId="1175" priority="3308" operator="equal">
      <formula>"ERROR "</formula>
    </cfRule>
  </conditionalFormatting>
  <conditionalFormatting sqref="J41">
    <cfRule type="cellIs" dxfId="1174" priority="3307" operator="equal">
      <formula>"HIDE-NO VAR"</formula>
    </cfRule>
  </conditionalFormatting>
  <conditionalFormatting sqref="J41">
    <cfRule type="cellIs" dxfId="1173" priority="3306" operator="equal">
      <formula>"HIDE-NO VAR"</formula>
    </cfRule>
  </conditionalFormatting>
  <conditionalFormatting sqref="J41">
    <cfRule type="cellIs" dxfId="1172" priority="3305" operator="equal">
      <formula>"NO VAR"</formula>
    </cfRule>
  </conditionalFormatting>
  <conditionalFormatting sqref="J41">
    <cfRule type="cellIs" dxfId="1171" priority="3304" operator="equal">
      <formula>"HIDE-NO VAR"</formula>
    </cfRule>
  </conditionalFormatting>
  <conditionalFormatting sqref="J41">
    <cfRule type="cellIs" dxfId="1170" priority="3303" operator="equal">
      <formula>"NO VAR"</formula>
    </cfRule>
  </conditionalFormatting>
  <conditionalFormatting sqref="J41">
    <cfRule type="cellIs" dxfId="1169" priority="3302" operator="equal">
      <formula>"HIDE-NO VAR"</formula>
    </cfRule>
  </conditionalFormatting>
  <conditionalFormatting sqref="J41">
    <cfRule type="cellIs" dxfId="1168" priority="3301" operator="equal">
      <formula>"NO VAR"</formula>
    </cfRule>
  </conditionalFormatting>
  <conditionalFormatting sqref="J41">
    <cfRule type="cellIs" dxfId="1167" priority="3300" operator="equal">
      <formula>"NO VAR"</formula>
    </cfRule>
  </conditionalFormatting>
  <conditionalFormatting sqref="J41">
    <cfRule type="cellIs" dxfId="1166" priority="3299" operator="equal">
      <formula>"HIDE-NO VAR"</formula>
    </cfRule>
  </conditionalFormatting>
  <conditionalFormatting sqref="J41">
    <cfRule type="cellIs" dxfId="1165" priority="3298" operator="equal">
      <formula>"NO VAR"</formula>
    </cfRule>
  </conditionalFormatting>
  <conditionalFormatting sqref="J41">
    <cfRule type="cellIs" dxfId="1164" priority="3297" operator="equal">
      <formula>"NO VAR"</formula>
    </cfRule>
  </conditionalFormatting>
  <conditionalFormatting sqref="J41">
    <cfRule type="cellIs" dxfId="1163" priority="3296" operator="equal">
      <formula>"HIDE-NO VAR"</formula>
    </cfRule>
  </conditionalFormatting>
  <conditionalFormatting sqref="J41">
    <cfRule type="cellIs" dxfId="1162" priority="3295" operator="equal">
      <formula>"NO VAR"</formula>
    </cfRule>
  </conditionalFormatting>
  <conditionalFormatting sqref="J41">
    <cfRule type="cellIs" dxfId="1161" priority="3294" operator="equal">
      <formula>"NO VAR"</formula>
    </cfRule>
  </conditionalFormatting>
  <conditionalFormatting sqref="J41">
    <cfRule type="cellIs" dxfId="1160" priority="3293" operator="equal">
      <formula>"HIDE-NO VAR"</formula>
    </cfRule>
  </conditionalFormatting>
  <conditionalFormatting sqref="J41">
    <cfRule type="cellIs" dxfId="1159" priority="3292" operator="equal">
      <formula>"NO VAR"</formula>
    </cfRule>
  </conditionalFormatting>
  <conditionalFormatting sqref="J41">
    <cfRule type="cellIs" dxfId="1158" priority="3291" operator="equal">
      <formula>"NO VAR"</formula>
    </cfRule>
  </conditionalFormatting>
  <conditionalFormatting sqref="J41">
    <cfRule type="cellIs" dxfId="1157" priority="3290" operator="equal">
      <formula>"HIDE-NO VAR"</formula>
    </cfRule>
  </conditionalFormatting>
  <conditionalFormatting sqref="J41">
    <cfRule type="cellIs" dxfId="1156" priority="3289" operator="equal">
      <formula>"NO VAR"</formula>
    </cfRule>
  </conditionalFormatting>
  <conditionalFormatting sqref="J41">
    <cfRule type="cellIs" dxfId="1155" priority="3288" operator="equal">
      <formula>"NO VAR"</formula>
    </cfRule>
  </conditionalFormatting>
  <conditionalFormatting sqref="J41">
    <cfRule type="cellIs" dxfId="1154" priority="3287" operator="equal">
      <formula>"HIDE-NO VAR"</formula>
    </cfRule>
  </conditionalFormatting>
  <conditionalFormatting sqref="J41">
    <cfRule type="cellIs" dxfId="1153" priority="3286" operator="equal">
      <formula>"NO VAR"</formula>
    </cfRule>
  </conditionalFormatting>
  <conditionalFormatting sqref="J41">
    <cfRule type="cellIs" dxfId="1152" priority="3285" operator="equal">
      <formula>"NO VAR"</formula>
    </cfRule>
  </conditionalFormatting>
  <conditionalFormatting sqref="J41">
    <cfRule type="cellIs" dxfId="1151" priority="3284" operator="equal">
      <formula>"HIDE-NO VAR"</formula>
    </cfRule>
  </conditionalFormatting>
  <conditionalFormatting sqref="J41">
    <cfRule type="cellIs" dxfId="1150" priority="3283" operator="equal">
      <formula>"NO VAR"</formula>
    </cfRule>
  </conditionalFormatting>
  <conditionalFormatting sqref="J41">
    <cfRule type="cellIs" dxfId="1149" priority="3282" operator="equal">
      <formula>"NO VAR"</formula>
    </cfRule>
  </conditionalFormatting>
  <conditionalFormatting sqref="J41">
    <cfRule type="cellIs" dxfId="1148" priority="3281" operator="equal">
      <formula>"HIDE-NO VAR"</formula>
    </cfRule>
  </conditionalFormatting>
  <conditionalFormatting sqref="J41">
    <cfRule type="cellIs" dxfId="1147" priority="3280" operator="equal">
      <formula>"NO VAR"</formula>
    </cfRule>
  </conditionalFormatting>
  <conditionalFormatting sqref="J41">
    <cfRule type="cellIs" dxfId="1146" priority="3279" operator="equal">
      <formula>"NO VAR"</formula>
    </cfRule>
  </conditionalFormatting>
  <conditionalFormatting sqref="K41">
    <cfRule type="cellIs" dxfId="1145" priority="3278" operator="equal">
      <formula>"NO VAR"</formula>
    </cfRule>
  </conditionalFormatting>
  <conditionalFormatting sqref="K41">
    <cfRule type="cellIs" dxfId="1144" priority="3277" operator="equal">
      <formula>"HIDE-NO VAR"</formula>
    </cfRule>
  </conditionalFormatting>
  <conditionalFormatting sqref="K41">
    <cfRule type="cellIs" dxfId="1143" priority="3276" operator="equal">
      <formula>"ERROR "</formula>
    </cfRule>
  </conditionalFormatting>
  <conditionalFormatting sqref="K41">
    <cfRule type="cellIs" dxfId="1142" priority="3275" operator="equal">
      <formula>"HIDE-NO VAR"</formula>
    </cfRule>
  </conditionalFormatting>
  <conditionalFormatting sqref="K41">
    <cfRule type="cellIs" dxfId="1141" priority="3274" operator="equal">
      <formula>"HIDE-NO VAR"</formula>
    </cfRule>
  </conditionalFormatting>
  <conditionalFormatting sqref="K41">
    <cfRule type="cellIs" dxfId="1140" priority="3273" operator="equal">
      <formula>"NO VAR"</formula>
    </cfRule>
  </conditionalFormatting>
  <conditionalFormatting sqref="K41">
    <cfRule type="cellIs" dxfId="1139" priority="3272" operator="equal">
      <formula>"HIDE-NO VAR"</formula>
    </cfRule>
  </conditionalFormatting>
  <conditionalFormatting sqref="K41">
    <cfRule type="cellIs" dxfId="1138" priority="3271" operator="equal">
      <formula>"NO VAR"</formula>
    </cfRule>
  </conditionalFormatting>
  <conditionalFormatting sqref="K41">
    <cfRule type="cellIs" dxfId="1137" priority="3270" operator="equal">
      <formula>"HIDE-NO VAR"</formula>
    </cfRule>
  </conditionalFormatting>
  <conditionalFormatting sqref="K41">
    <cfRule type="cellIs" dxfId="1136" priority="3269" operator="equal">
      <formula>"NO VAR"</formula>
    </cfRule>
  </conditionalFormatting>
  <conditionalFormatting sqref="K41">
    <cfRule type="cellIs" dxfId="1135" priority="3268" operator="equal">
      <formula>"NO VAR"</formula>
    </cfRule>
  </conditionalFormatting>
  <conditionalFormatting sqref="K41">
    <cfRule type="cellIs" dxfId="1134" priority="3267" operator="equal">
      <formula>"HIDE-NO VAR"</formula>
    </cfRule>
  </conditionalFormatting>
  <conditionalFormatting sqref="K41">
    <cfRule type="cellIs" dxfId="1133" priority="3266" operator="equal">
      <formula>"NO VAR"</formula>
    </cfRule>
  </conditionalFormatting>
  <conditionalFormatting sqref="K41">
    <cfRule type="cellIs" dxfId="1132" priority="3265" operator="equal">
      <formula>"NO VAR"</formula>
    </cfRule>
  </conditionalFormatting>
  <conditionalFormatting sqref="K41">
    <cfRule type="cellIs" dxfId="1131" priority="3264" operator="equal">
      <formula>"HIDE-NO VAR"</formula>
    </cfRule>
  </conditionalFormatting>
  <conditionalFormatting sqref="K41">
    <cfRule type="cellIs" dxfId="1130" priority="3263" operator="equal">
      <formula>"NO VAR"</formula>
    </cfRule>
  </conditionalFormatting>
  <conditionalFormatting sqref="K41">
    <cfRule type="cellIs" dxfId="1129" priority="3262" operator="equal">
      <formula>"NO VAR"</formula>
    </cfRule>
  </conditionalFormatting>
  <conditionalFormatting sqref="K41">
    <cfRule type="cellIs" dxfId="1128" priority="3261" operator="equal">
      <formula>"HIDE-NO VAR"</formula>
    </cfRule>
  </conditionalFormatting>
  <conditionalFormatting sqref="K41">
    <cfRule type="cellIs" dxfId="1127" priority="3260" operator="equal">
      <formula>"NO VAR"</formula>
    </cfRule>
  </conditionalFormatting>
  <conditionalFormatting sqref="K41">
    <cfRule type="cellIs" dxfId="1126" priority="3259" operator="equal">
      <formula>"NO VAR"</formula>
    </cfRule>
  </conditionalFormatting>
  <conditionalFormatting sqref="K41">
    <cfRule type="cellIs" dxfId="1125" priority="3258" operator="equal">
      <formula>"HIDE-NO VAR"</formula>
    </cfRule>
  </conditionalFormatting>
  <conditionalFormatting sqref="K41">
    <cfRule type="cellIs" dxfId="1124" priority="3257" operator="equal">
      <formula>"NO VAR"</formula>
    </cfRule>
  </conditionalFormatting>
  <conditionalFormatting sqref="K41">
    <cfRule type="cellIs" dxfId="1123" priority="3256" operator="equal">
      <formula>"NO VAR"</formula>
    </cfRule>
  </conditionalFormatting>
  <conditionalFormatting sqref="K41">
    <cfRule type="cellIs" dxfId="1122" priority="3255" operator="equal">
      <formula>"HIDE-NO VAR"</formula>
    </cfRule>
  </conditionalFormatting>
  <conditionalFormatting sqref="K41">
    <cfRule type="cellIs" dxfId="1121" priority="3254" operator="equal">
      <formula>"NO VAR"</formula>
    </cfRule>
  </conditionalFormatting>
  <conditionalFormatting sqref="K41">
    <cfRule type="cellIs" dxfId="1120" priority="3253" operator="equal">
      <formula>"NO VAR"</formula>
    </cfRule>
  </conditionalFormatting>
  <conditionalFormatting sqref="K41">
    <cfRule type="cellIs" dxfId="1119" priority="3252" operator="equal">
      <formula>"HIDE-NO VAR"</formula>
    </cfRule>
  </conditionalFormatting>
  <conditionalFormatting sqref="K41">
    <cfRule type="cellIs" dxfId="1118" priority="3251" operator="equal">
      <formula>"NO VAR"</formula>
    </cfRule>
  </conditionalFormatting>
  <conditionalFormatting sqref="K41">
    <cfRule type="cellIs" dxfId="1117" priority="3250" operator="equal">
      <formula>"NO VAR"</formula>
    </cfRule>
  </conditionalFormatting>
  <conditionalFormatting sqref="K41">
    <cfRule type="cellIs" dxfId="1116" priority="3249" operator="equal">
      <formula>"HIDE-NO VAR"</formula>
    </cfRule>
  </conditionalFormatting>
  <conditionalFormatting sqref="K41">
    <cfRule type="cellIs" dxfId="1115" priority="3248" operator="equal">
      <formula>"NO VAR"</formula>
    </cfRule>
  </conditionalFormatting>
  <conditionalFormatting sqref="K41">
    <cfRule type="cellIs" dxfId="1114" priority="3247" operator="equal">
      <formula>"NO VAR"</formula>
    </cfRule>
  </conditionalFormatting>
  <conditionalFormatting sqref="K41">
    <cfRule type="cellIs" dxfId="1113" priority="3246" operator="equal">
      <formula>"HIDE-NO VAR"</formula>
    </cfRule>
  </conditionalFormatting>
  <conditionalFormatting sqref="K41">
    <cfRule type="cellIs" dxfId="1112" priority="3245" operator="equal">
      <formula>"NO VAR"</formula>
    </cfRule>
  </conditionalFormatting>
  <conditionalFormatting sqref="K41">
    <cfRule type="cellIs" dxfId="1111" priority="3244" operator="equal">
      <formula>"NO VAR"</formula>
    </cfRule>
  </conditionalFormatting>
  <conditionalFormatting sqref="K41">
    <cfRule type="cellIs" dxfId="1110" priority="3243" operator="equal">
      <formula>"HIDE-NO VAR"</formula>
    </cfRule>
  </conditionalFormatting>
  <conditionalFormatting sqref="K41">
    <cfRule type="cellIs" dxfId="1109" priority="3242" operator="equal">
      <formula>"NO VAR"</formula>
    </cfRule>
  </conditionalFormatting>
  <conditionalFormatting sqref="K41">
    <cfRule type="cellIs" dxfId="1108" priority="3241" operator="equal">
      <formula>"NO VAR"</formula>
    </cfRule>
  </conditionalFormatting>
  <conditionalFormatting sqref="K41">
    <cfRule type="cellIs" dxfId="1107" priority="3240" operator="equal">
      <formula>"HIDE-NO VAR"</formula>
    </cfRule>
  </conditionalFormatting>
  <conditionalFormatting sqref="K41">
    <cfRule type="cellIs" dxfId="1106" priority="3239" operator="equal">
      <formula>"NO VAR"</formula>
    </cfRule>
  </conditionalFormatting>
  <conditionalFormatting sqref="K41">
    <cfRule type="cellIs" dxfId="1105" priority="3238" operator="equal">
      <formula>"NO VAR"</formula>
    </cfRule>
  </conditionalFormatting>
  <conditionalFormatting sqref="K41">
    <cfRule type="cellIs" dxfId="1104" priority="3237" operator="equal">
      <formula>"INCORRECT LINE BEING PICKED UP"</formula>
    </cfRule>
  </conditionalFormatting>
  <conditionalFormatting sqref="J42 J44">
    <cfRule type="cellIs" dxfId="1103" priority="3236" operator="equal">
      <formula>"NO VAR"</formula>
    </cfRule>
  </conditionalFormatting>
  <conditionalFormatting sqref="J42 J44">
    <cfRule type="cellIs" dxfId="1102" priority="3235" operator="equal">
      <formula>"HIDE-NO VAR"</formula>
    </cfRule>
  </conditionalFormatting>
  <conditionalFormatting sqref="J42 J44">
    <cfRule type="cellIs" dxfId="1101" priority="3234" operator="equal">
      <formula>"ERROR "</formula>
    </cfRule>
  </conditionalFormatting>
  <conditionalFormatting sqref="J42 J44">
    <cfRule type="cellIs" dxfId="1100" priority="3233" operator="equal">
      <formula>"HIDE-NO VAR"</formula>
    </cfRule>
  </conditionalFormatting>
  <conditionalFormatting sqref="J42 J44">
    <cfRule type="cellIs" dxfId="1099" priority="3232" operator="equal">
      <formula>"HIDE-NO VAR"</formula>
    </cfRule>
  </conditionalFormatting>
  <conditionalFormatting sqref="J42 J44">
    <cfRule type="cellIs" dxfId="1098" priority="3231" operator="equal">
      <formula>"NO VAR"</formula>
    </cfRule>
  </conditionalFormatting>
  <conditionalFormatting sqref="J42 J44">
    <cfRule type="cellIs" dxfId="1097" priority="3230" operator="equal">
      <formula>"HIDE-NO VAR"</formula>
    </cfRule>
  </conditionalFormatting>
  <conditionalFormatting sqref="J42 J44">
    <cfRule type="cellIs" dxfId="1096" priority="3229" operator="equal">
      <formula>"NO VAR"</formula>
    </cfRule>
  </conditionalFormatting>
  <conditionalFormatting sqref="J42 J44">
    <cfRule type="cellIs" dxfId="1095" priority="3228" operator="equal">
      <formula>"HIDE-NO VAR"</formula>
    </cfRule>
  </conditionalFormatting>
  <conditionalFormatting sqref="J42 J44">
    <cfRule type="cellIs" dxfId="1094" priority="3227" operator="equal">
      <formula>"NO VAR"</formula>
    </cfRule>
  </conditionalFormatting>
  <conditionalFormatting sqref="J42 J44">
    <cfRule type="cellIs" dxfId="1093" priority="3226" operator="equal">
      <formula>"NO VAR"</formula>
    </cfRule>
  </conditionalFormatting>
  <conditionalFormatting sqref="J42 J44">
    <cfRule type="cellIs" dxfId="1092" priority="3225" operator="equal">
      <formula>"HIDE-NO VAR"</formula>
    </cfRule>
  </conditionalFormatting>
  <conditionalFormatting sqref="J42 J44">
    <cfRule type="cellIs" dxfId="1091" priority="3224" operator="equal">
      <formula>"NO VAR"</formula>
    </cfRule>
  </conditionalFormatting>
  <conditionalFormatting sqref="J42 J44">
    <cfRule type="cellIs" dxfId="1090" priority="3223" operator="equal">
      <formula>"NO VAR"</formula>
    </cfRule>
  </conditionalFormatting>
  <conditionalFormatting sqref="J42 J44">
    <cfRule type="cellIs" dxfId="1089" priority="3222" operator="equal">
      <formula>"HIDE-NO VAR"</formula>
    </cfRule>
  </conditionalFormatting>
  <conditionalFormatting sqref="J42 J44">
    <cfRule type="cellIs" dxfId="1088" priority="3221" operator="equal">
      <formula>"NO VAR"</formula>
    </cfRule>
  </conditionalFormatting>
  <conditionalFormatting sqref="J42 J44">
    <cfRule type="cellIs" dxfId="1087" priority="3220" operator="equal">
      <formula>"NO VAR"</formula>
    </cfRule>
  </conditionalFormatting>
  <conditionalFormatting sqref="J42 J44">
    <cfRule type="cellIs" dxfId="1086" priority="3219" operator="equal">
      <formula>"HIDE-NO VAR"</formula>
    </cfRule>
  </conditionalFormatting>
  <conditionalFormatting sqref="J42 J44">
    <cfRule type="cellIs" dxfId="1085" priority="3218" operator="equal">
      <formula>"NO VAR"</formula>
    </cfRule>
  </conditionalFormatting>
  <conditionalFormatting sqref="J42 J44">
    <cfRule type="cellIs" dxfId="1084" priority="3217" operator="equal">
      <formula>"NO VAR"</formula>
    </cfRule>
  </conditionalFormatting>
  <conditionalFormatting sqref="J42 J44">
    <cfRule type="cellIs" dxfId="1083" priority="3216" operator="equal">
      <formula>"HIDE-NO VAR"</formula>
    </cfRule>
  </conditionalFormatting>
  <conditionalFormatting sqref="J42 J44">
    <cfRule type="cellIs" dxfId="1082" priority="3215" operator="equal">
      <formula>"NO VAR"</formula>
    </cfRule>
  </conditionalFormatting>
  <conditionalFormatting sqref="J42 J44">
    <cfRule type="cellIs" dxfId="1081" priority="3214" operator="equal">
      <formula>"NO VAR"</formula>
    </cfRule>
  </conditionalFormatting>
  <conditionalFormatting sqref="J42 J44">
    <cfRule type="cellIs" dxfId="1080" priority="3213" operator="equal">
      <formula>"HIDE-NO VAR"</formula>
    </cfRule>
  </conditionalFormatting>
  <conditionalFormatting sqref="J42 J44">
    <cfRule type="cellIs" dxfId="1079" priority="3212" operator="equal">
      <formula>"NO VAR"</formula>
    </cfRule>
  </conditionalFormatting>
  <conditionalFormatting sqref="J42 J44">
    <cfRule type="cellIs" dxfId="1078" priority="3211" operator="equal">
      <formula>"NO VAR"</formula>
    </cfRule>
  </conditionalFormatting>
  <conditionalFormatting sqref="J42 J44">
    <cfRule type="cellIs" dxfId="1077" priority="3210" operator="equal">
      <formula>"HIDE-NO VAR"</formula>
    </cfRule>
  </conditionalFormatting>
  <conditionalFormatting sqref="J42 J44">
    <cfRule type="cellIs" dxfId="1076" priority="3209" operator="equal">
      <formula>"NO VAR"</formula>
    </cfRule>
  </conditionalFormatting>
  <conditionalFormatting sqref="J42 J44">
    <cfRule type="cellIs" dxfId="1075" priority="3208" operator="equal">
      <formula>"NO VAR"</formula>
    </cfRule>
  </conditionalFormatting>
  <conditionalFormatting sqref="J42 J44">
    <cfRule type="cellIs" dxfId="1074" priority="3207" operator="equal">
      <formula>"HIDE-NO VAR"</formula>
    </cfRule>
  </conditionalFormatting>
  <conditionalFormatting sqref="J42 J44">
    <cfRule type="cellIs" dxfId="1073" priority="3206" operator="equal">
      <formula>"NO VAR"</formula>
    </cfRule>
  </conditionalFormatting>
  <conditionalFormatting sqref="J42 J44">
    <cfRule type="cellIs" dxfId="1072" priority="3205" operator="equal">
      <formula>"NO VAR"</formula>
    </cfRule>
  </conditionalFormatting>
  <conditionalFormatting sqref="K42 K44">
    <cfRule type="cellIs" dxfId="1071" priority="3204" operator="equal">
      <formula>"NO VAR"</formula>
    </cfRule>
  </conditionalFormatting>
  <conditionalFormatting sqref="K42 K44">
    <cfRule type="cellIs" dxfId="1070" priority="3203" operator="equal">
      <formula>"HIDE-NO VAR"</formula>
    </cfRule>
  </conditionalFormatting>
  <conditionalFormatting sqref="K42 K44">
    <cfRule type="cellIs" dxfId="1069" priority="3202" operator="equal">
      <formula>"ERROR "</formula>
    </cfRule>
  </conditionalFormatting>
  <conditionalFormatting sqref="K42 K44">
    <cfRule type="cellIs" dxfId="1068" priority="3201" operator="equal">
      <formula>"HIDE-NO VAR"</formula>
    </cfRule>
  </conditionalFormatting>
  <conditionalFormatting sqref="K42 K44">
    <cfRule type="cellIs" dxfId="1067" priority="3200" operator="equal">
      <formula>"HIDE-NO VAR"</formula>
    </cfRule>
  </conditionalFormatting>
  <conditionalFormatting sqref="K42 K44">
    <cfRule type="cellIs" dxfId="1066" priority="3199" operator="equal">
      <formula>"NO VAR"</formula>
    </cfRule>
  </conditionalFormatting>
  <conditionalFormatting sqref="K42 K44">
    <cfRule type="cellIs" dxfId="1065" priority="3198" operator="equal">
      <formula>"HIDE-NO VAR"</formula>
    </cfRule>
  </conditionalFormatting>
  <conditionalFormatting sqref="K42 K44">
    <cfRule type="cellIs" dxfId="1064" priority="3197" operator="equal">
      <formula>"NO VAR"</formula>
    </cfRule>
  </conditionalFormatting>
  <conditionalFormatting sqref="K42 K44">
    <cfRule type="cellIs" dxfId="1063" priority="3196" operator="equal">
      <formula>"HIDE-NO VAR"</formula>
    </cfRule>
  </conditionalFormatting>
  <conditionalFormatting sqref="K42 K44">
    <cfRule type="cellIs" dxfId="1062" priority="3195" operator="equal">
      <formula>"NO VAR"</formula>
    </cfRule>
  </conditionalFormatting>
  <conditionalFormatting sqref="K42 K44">
    <cfRule type="cellIs" dxfId="1061" priority="3194" operator="equal">
      <formula>"NO VAR"</formula>
    </cfRule>
  </conditionalFormatting>
  <conditionalFormatting sqref="K42 K44">
    <cfRule type="cellIs" dxfId="1060" priority="3193" operator="equal">
      <formula>"HIDE-NO VAR"</formula>
    </cfRule>
  </conditionalFormatting>
  <conditionalFormatting sqref="K42 K44">
    <cfRule type="cellIs" dxfId="1059" priority="3192" operator="equal">
      <formula>"NO VAR"</formula>
    </cfRule>
  </conditionalFormatting>
  <conditionalFormatting sqref="K42 K44">
    <cfRule type="cellIs" dxfId="1058" priority="3191" operator="equal">
      <formula>"NO VAR"</formula>
    </cfRule>
  </conditionalFormatting>
  <conditionalFormatting sqref="K42 K44">
    <cfRule type="cellIs" dxfId="1057" priority="3190" operator="equal">
      <formula>"HIDE-NO VAR"</formula>
    </cfRule>
  </conditionalFormatting>
  <conditionalFormatting sqref="K42 K44">
    <cfRule type="cellIs" dxfId="1056" priority="3189" operator="equal">
      <formula>"NO VAR"</formula>
    </cfRule>
  </conditionalFormatting>
  <conditionalFormatting sqref="K42 K44">
    <cfRule type="cellIs" dxfId="1055" priority="3188" operator="equal">
      <formula>"NO VAR"</formula>
    </cfRule>
  </conditionalFormatting>
  <conditionalFormatting sqref="K42 K44">
    <cfRule type="cellIs" dxfId="1054" priority="3187" operator="equal">
      <formula>"HIDE-NO VAR"</formula>
    </cfRule>
  </conditionalFormatting>
  <conditionalFormatting sqref="K42 K44">
    <cfRule type="cellIs" dxfId="1053" priority="3186" operator="equal">
      <formula>"NO VAR"</formula>
    </cfRule>
  </conditionalFormatting>
  <conditionalFormatting sqref="K42 K44">
    <cfRule type="cellIs" dxfId="1052" priority="3185" operator="equal">
      <formula>"NO VAR"</formula>
    </cfRule>
  </conditionalFormatting>
  <conditionalFormatting sqref="K42 K44">
    <cfRule type="cellIs" dxfId="1051" priority="3184" operator="equal">
      <formula>"HIDE-NO VAR"</formula>
    </cfRule>
  </conditionalFormatting>
  <conditionalFormatting sqref="K42 K44">
    <cfRule type="cellIs" dxfId="1050" priority="3183" operator="equal">
      <formula>"NO VAR"</formula>
    </cfRule>
  </conditionalFormatting>
  <conditionalFormatting sqref="K42 K44">
    <cfRule type="cellIs" dxfId="1049" priority="3182" operator="equal">
      <formula>"NO VAR"</formula>
    </cfRule>
  </conditionalFormatting>
  <conditionalFormatting sqref="K42 K44">
    <cfRule type="cellIs" dxfId="1048" priority="3181" operator="equal">
      <formula>"HIDE-NO VAR"</formula>
    </cfRule>
  </conditionalFormatting>
  <conditionalFormatting sqref="K42 K44">
    <cfRule type="cellIs" dxfId="1047" priority="3180" operator="equal">
      <formula>"NO VAR"</formula>
    </cfRule>
  </conditionalFormatting>
  <conditionalFormatting sqref="K42 K44">
    <cfRule type="cellIs" dxfId="1046" priority="3179" operator="equal">
      <formula>"NO VAR"</formula>
    </cfRule>
  </conditionalFormatting>
  <conditionalFormatting sqref="K42 K44">
    <cfRule type="cellIs" dxfId="1045" priority="3178" operator="equal">
      <formula>"HIDE-NO VAR"</formula>
    </cfRule>
  </conditionalFormatting>
  <conditionalFormatting sqref="K42 K44">
    <cfRule type="cellIs" dxfId="1044" priority="3177" operator="equal">
      <formula>"NO VAR"</formula>
    </cfRule>
  </conditionalFormatting>
  <conditionalFormatting sqref="K42 K44">
    <cfRule type="cellIs" dxfId="1043" priority="3176" operator="equal">
      <formula>"NO VAR"</formula>
    </cfRule>
  </conditionalFormatting>
  <conditionalFormatting sqref="K42 K44">
    <cfRule type="cellIs" dxfId="1042" priority="3175" operator="equal">
      <formula>"HIDE-NO VAR"</formula>
    </cfRule>
  </conditionalFormatting>
  <conditionalFormatting sqref="K42 K44">
    <cfRule type="cellIs" dxfId="1041" priority="3174" operator="equal">
      <formula>"NO VAR"</formula>
    </cfRule>
  </conditionalFormatting>
  <conditionalFormatting sqref="K42 K44">
    <cfRule type="cellIs" dxfId="1040" priority="3173" operator="equal">
      <formula>"NO VAR"</formula>
    </cfRule>
  </conditionalFormatting>
  <conditionalFormatting sqref="K42 K44">
    <cfRule type="cellIs" dxfId="1039" priority="3172" operator="equal">
      <formula>"HIDE-NO VAR"</formula>
    </cfRule>
  </conditionalFormatting>
  <conditionalFormatting sqref="K42 K44">
    <cfRule type="cellIs" dxfId="1038" priority="3171" operator="equal">
      <formula>"NO VAR"</formula>
    </cfRule>
  </conditionalFormatting>
  <conditionalFormatting sqref="K42 K44">
    <cfRule type="cellIs" dxfId="1037" priority="3170" operator="equal">
      <formula>"NO VAR"</formula>
    </cfRule>
  </conditionalFormatting>
  <conditionalFormatting sqref="K42 K44">
    <cfRule type="cellIs" dxfId="1036" priority="3169" operator="equal">
      <formula>"HIDE-NO VAR"</formula>
    </cfRule>
  </conditionalFormatting>
  <conditionalFormatting sqref="K42 K44">
    <cfRule type="cellIs" dxfId="1035" priority="3168" operator="equal">
      <formula>"NO VAR"</formula>
    </cfRule>
  </conditionalFormatting>
  <conditionalFormatting sqref="K42 K44">
    <cfRule type="cellIs" dxfId="1034" priority="3167" operator="equal">
      <formula>"NO VAR"</formula>
    </cfRule>
  </conditionalFormatting>
  <conditionalFormatting sqref="K42 K44">
    <cfRule type="cellIs" dxfId="1033" priority="3166" operator="equal">
      <formula>"HIDE-NO VAR"</formula>
    </cfRule>
  </conditionalFormatting>
  <conditionalFormatting sqref="K42 K44">
    <cfRule type="cellIs" dxfId="1032" priority="3165" operator="equal">
      <formula>"NO VAR"</formula>
    </cfRule>
  </conditionalFormatting>
  <conditionalFormatting sqref="K42 K44">
    <cfRule type="cellIs" dxfId="1031" priority="3164" operator="equal">
      <formula>"NO VAR"</formula>
    </cfRule>
  </conditionalFormatting>
  <conditionalFormatting sqref="K42 K44">
    <cfRule type="cellIs" dxfId="1030" priority="3163" operator="equal">
      <formula>"INCORRECT LINE BEING PICKED UP"</formula>
    </cfRule>
  </conditionalFormatting>
  <conditionalFormatting sqref="J43">
    <cfRule type="cellIs" dxfId="1029" priority="3162" operator="equal">
      <formula>"NO VAR"</formula>
    </cfRule>
  </conditionalFormatting>
  <conditionalFormatting sqref="J43">
    <cfRule type="cellIs" dxfId="1028" priority="3161" operator="equal">
      <formula>"HIDE-NO VAR"</formula>
    </cfRule>
  </conditionalFormatting>
  <conditionalFormatting sqref="J43">
    <cfRule type="cellIs" dxfId="1027" priority="3160" operator="equal">
      <formula>"ERROR "</formula>
    </cfRule>
  </conditionalFormatting>
  <conditionalFormatting sqref="J43">
    <cfRule type="cellIs" dxfId="1026" priority="3159" operator="equal">
      <formula>"HIDE-NO VAR"</formula>
    </cfRule>
  </conditionalFormatting>
  <conditionalFormatting sqref="J43">
    <cfRule type="cellIs" dxfId="1025" priority="3158" operator="equal">
      <formula>"HIDE-NO VAR"</formula>
    </cfRule>
  </conditionalFormatting>
  <conditionalFormatting sqref="J43">
    <cfRule type="cellIs" dxfId="1024" priority="3157" operator="equal">
      <formula>"NO VAR"</formula>
    </cfRule>
  </conditionalFormatting>
  <conditionalFormatting sqref="J43">
    <cfRule type="cellIs" dxfId="1023" priority="3156" operator="equal">
      <formula>"HIDE-NO VAR"</formula>
    </cfRule>
  </conditionalFormatting>
  <conditionalFormatting sqref="J43">
    <cfRule type="cellIs" dxfId="1022" priority="3155" operator="equal">
      <formula>"NO VAR"</formula>
    </cfRule>
  </conditionalFormatting>
  <conditionalFormatting sqref="J43">
    <cfRule type="cellIs" dxfId="1021" priority="3154" operator="equal">
      <formula>"HIDE-NO VAR"</formula>
    </cfRule>
  </conditionalFormatting>
  <conditionalFormatting sqref="J43">
    <cfRule type="cellIs" dxfId="1020" priority="3153" operator="equal">
      <formula>"NO VAR"</formula>
    </cfRule>
  </conditionalFormatting>
  <conditionalFormatting sqref="J43">
    <cfRule type="cellIs" dxfId="1019" priority="3152" operator="equal">
      <formula>"NO VAR"</formula>
    </cfRule>
  </conditionalFormatting>
  <conditionalFormatting sqref="J43">
    <cfRule type="cellIs" dxfId="1018" priority="3151" operator="equal">
      <formula>"HIDE-NO VAR"</formula>
    </cfRule>
  </conditionalFormatting>
  <conditionalFormatting sqref="J43">
    <cfRule type="cellIs" dxfId="1017" priority="3150" operator="equal">
      <formula>"NO VAR"</formula>
    </cfRule>
  </conditionalFormatting>
  <conditionalFormatting sqref="J43">
    <cfRule type="cellIs" dxfId="1016" priority="3149" operator="equal">
      <formula>"NO VAR"</formula>
    </cfRule>
  </conditionalFormatting>
  <conditionalFormatting sqref="J43">
    <cfRule type="cellIs" dxfId="1015" priority="3148" operator="equal">
      <formula>"HIDE-NO VAR"</formula>
    </cfRule>
  </conditionalFormatting>
  <conditionalFormatting sqref="J43">
    <cfRule type="cellIs" dxfId="1014" priority="3147" operator="equal">
      <formula>"NO VAR"</formula>
    </cfRule>
  </conditionalFormatting>
  <conditionalFormatting sqref="J43">
    <cfRule type="cellIs" dxfId="1013" priority="3146" operator="equal">
      <formula>"NO VAR"</formula>
    </cfRule>
  </conditionalFormatting>
  <conditionalFormatting sqref="J43">
    <cfRule type="cellIs" dxfId="1012" priority="3145" operator="equal">
      <formula>"HIDE-NO VAR"</formula>
    </cfRule>
  </conditionalFormatting>
  <conditionalFormatting sqref="J43">
    <cfRule type="cellIs" dxfId="1011" priority="3144" operator="equal">
      <formula>"NO VAR"</formula>
    </cfRule>
  </conditionalFormatting>
  <conditionalFormatting sqref="J43">
    <cfRule type="cellIs" dxfId="1010" priority="3143" operator="equal">
      <formula>"NO VAR"</formula>
    </cfRule>
  </conditionalFormatting>
  <conditionalFormatting sqref="J43">
    <cfRule type="cellIs" dxfId="1009" priority="3142" operator="equal">
      <formula>"HIDE-NO VAR"</formula>
    </cfRule>
  </conditionalFormatting>
  <conditionalFormatting sqref="J43">
    <cfRule type="cellIs" dxfId="1008" priority="3141" operator="equal">
      <formula>"NO VAR"</formula>
    </cfRule>
  </conditionalFormatting>
  <conditionalFormatting sqref="J43">
    <cfRule type="cellIs" dxfId="1007" priority="3140" operator="equal">
      <formula>"NO VAR"</formula>
    </cfRule>
  </conditionalFormatting>
  <conditionalFormatting sqref="J43">
    <cfRule type="cellIs" dxfId="1006" priority="3139" operator="equal">
      <formula>"HIDE-NO VAR"</formula>
    </cfRule>
  </conditionalFormatting>
  <conditionalFormatting sqref="J43">
    <cfRule type="cellIs" dxfId="1005" priority="3138" operator="equal">
      <formula>"NO VAR"</formula>
    </cfRule>
  </conditionalFormatting>
  <conditionalFormatting sqref="J43">
    <cfRule type="cellIs" dxfId="1004" priority="3137" operator="equal">
      <formula>"NO VAR"</formula>
    </cfRule>
  </conditionalFormatting>
  <conditionalFormatting sqref="J43">
    <cfRule type="cellIs" dxfId="1003" priority="3136" operator="equal">
      <formula>"HIDE-NO VAR"</formula>
    </cfRule>
  </conditionalFormatting>
  <conditionalFormatting sqref="J43">
    <cfRule type="cellIs" dxfId="1002" priority="3135" operator="equal">
      <formula>"NO VAR"</formula>
    </cfRule>
  </conditionalFormatting>
  <conditionalFormatting sqref="J43">
    <cfRule type="cellIs" dxfId="1001" priority="3134" operator="equal">
      <formula>"NO VAR"</formula>
    </cfRule>
  </conditionalFormatting>
  <conditionalFormatting sqref="J43">
    <cfRule type="cellIs" dxfId="1000" priority="3133" operator="equal">
      <formula>"HIDE-NO VAR"</formula>
    </cfRule>
  </conditionalFormatting>
  <conditionalFormatting sqref="J43">
    <cfRule type="cellIs" dxfId="999" priority="3132" operator="equal">
      <formula>"NO VAR"</formula>
    </cfRule>
  </conditionalFormatting>
  <conditionalFormatting sqref="J43">
    <cfRule type="cellIs" dxfId="998" priority="3131" operator="equal">
      <formula>"NO VAR"</formula>
    </cfRule>
  </conditionalFormatting>
  <conditionalFormatting sqref="K43">
    <cfRule type="cellIs" dxfId="997" priority="3130" operator="equal">
      <formula>"NO VAR"</formula>
    </cfRule>
  </conditionalFormatting>
  <conditionalFormatting sqref="K43">
    <cfRule type="cellIs" dxfId="996" priority="3129" operator="equal">
      <formula>"HIDE-NO VAR"</formula>
    </cfRule>
  </conditionalFormatting>
  <conditionalFormatting sqref="K43">
    <cfRule type="cellIs" dxfId="995" priority="3128" operator="equal">
      <formula>"ERROR "</formula>
    </cfRule>
  </conditionalFormatting>
  <conditionalFormatting sqref="K43">
    <cfRule type="cellIs" dxfId="994" priority="3127" operator="equal">
      <formula>"HIDE-NO VAR"</formula>
    </cfRule>
  </conditionalFormatting>
  <conditionalFormatting sqref="K43">
    <cfRule type="cellIs" dxfId="993" priority="3126" operator="equal">
      <formula>"HIDE-NO VAR"</formula>
    </cfRule>
  </conditionalFormatting>
  <conditionalFormatting sqref="K43">
    <cfRule type="cellIs" dxfId="992" priority="3125" operator="equal">
      <formula>"NO VAR"</formula>
    </cfRule>
  </conditionalFormatting>
  <conditionalFormatting sqref="K43">
    <cfRule type="cellIs" dxfId="991" priority="3124" operator="equal">
      <formula>"HIDE-NO VAR"</formula>
    </cfRule>
  </conditionalFormatting>
  <conditionalFormatting sqref="K43">
    <cfRule type="cellIs" dxfId="990" priority="3123" operator="equal">
      <formula>"NO VAR"</formula>
    </cfRule>
  </conditionalFormatting>
  <conditionalFormatting sqref="K43">
    <cfRule type="cellIs" dxfId="989" priority="3122" operator="equal">
      <formula>"HIDE-NO VAR"</formula>
    </cfRule>
  </conditionalFormatting>
  <conditionalFormatting sqref="K43">
    <cfRule type="cellIs" dxfId="988" priority="3121" operator="equal">
      <formula>"NO VAR"</formula>
    </cfRule>
  </conditionalFormatting>
  <conditionalFormatting sqref="K43">
    <cfRule type="cellIs" dxfId="987" priority="3120" operator="equal">
      <formula>"NO VAR"</formula>
    </cfRule>
  </conditionalFormatting>
  <conditionalFormatting sqref="K43">
    <cfRule type="cellIs" dxfId="986" priority="3119" operator="equal">
      <formula>"HIDE-NO VAR"</formula>
    </cfRule>
  </conditionalFormatting>
  <conditionalFormatting sqref="K43">
    <cfRule type="cellIs" dxfId="985" priority="3118" operator="equal">
      <formula>"NO VAR"</formula>
    </cfRule>
  </conditionalFormatting>
  <conditionalFormatting sqref="K43">
    <cfRule type="cellIs" dxfId="984" priority="3117" operator="equal">
      <formula>"NO VAR"</formula>
    </cfRule>
  </conditionalFormatting>
  <conditionalFormatting sqref="K43">
    <cfRule type="cellIs" dxfId="983" priority="3116" operator="equal">
      <formula>"HIDE-NO VAR"</formula>
    </cfRule>
  </conditionalFormatting>
  <conditionalFormatting sqref="K43">
    <cfRule type="cellIs" dxfId="982" priority="3115" operator="equal">
      <formula>"NO VAR"</formula>
    </cfRule>
  </conditionalFormatting>
  <conditionalFormatting sqref="K43">
    <cfRule type="cellIs" dxfId="981" priority="3114" operator="equal">
      <formula>"NO VAR"</formula>
    </cfRule>
  </conditionalFormatting>
  <conditionalFormatting sqref="K43">
    <cfRule type="cellIs" dxfId="980" priority="3113" operator="equal">
      <formula>"HIDE-NO VAR"</formula>
    </cfRule>
  </conditionalFormatting>
  <conditionalFormatting sqref="K43">
    <cfRule type="cellIs" dxfId="979" priority="3112" operator="equal">
      <formula>"NO VAR"</formula>
    </cfRule>
  </conditionalFormatting>
  <conditionalFormatting sqref="K43">
    <cfRule type="cellIs" dxfId="978" priority="3111" operator="equal">
      <formula>"NO VAR"</formula>
    </cfRule>
  </conditionalFormatting>
  <conditionalFormatting sqref="K43">
    <cfRule type="cellIs" dxfId="977" priority="3110" operator="equal">
      <formula>"HIDE-NO VAR"</formula>
    </cfRule>
  </conditionalFormatting>
  <conditionalFormatting sqref="K43">
    <cfRule type="cellIs" dxfId="976" priority="3109" operator="equal">
      <formula>"NO VAR"</formula>
    </cfRule>
  </conditionalFormatting>
  <conditionalFormatting sqref="K43">
    <cfRule type="cellIs" dxfId="975" priority="3108" operator="equal">
      <formula>"NO VAR"</formula>
    </cfRule>
  </conditionalFormatting>
  <conditionalFormatting sqref="K43">
    <cfRule type="cellIs" dxfId="974" priority="3107" operator="equal">
      <formula>"HIDE-NO VAR"</formula>
    </cfRule>
  </conditionalFormatting>
  <conditionalFormatting sqref="K43">
    <cfRule type="cellIs" dxfId="973" priority="3106" operator="equal">
      <formula>"NO VAR"</formula>
    </cfRule>
  </conditionalFormatting>
  <conditionalFormatting sqref="K43">
    <cfRule type="cellIs" dxfId="972" priority="3105" operator="equal">
      <formula>"NO VAR"</formula>
    </cfRule>
  </conditionalFormatting>
  <conditionalFormatting sqref="K43">
    <cfRule type="cellIs" dxfId="971" priority="3104" operator="equal">
      <formula>"HIDE-NO VAR"</formula>
    </cfRule>
  </conditionalFormatting>
  <conditionalFormatting sqref="K43">
    <cfRule type="cellIs" dxfId="970" priority="3103" operator="equal">
      <formula>"NO VAR"</formula>
    </cfRule>
  </conditionalFormatting>
  <conditionalFormatting sqref="K43">
    <cfRule type="cellIs" dxfId="969" priority="3102" operator="equal">
      <formula>"NO VAR"</formula>
    </cfRule>
  </conditionalFormatting>
  <conditionalFormatting sqref="K43">
    <cfRule type="cellIs" dxfId="968" priority="3101" operator="equal">
      <formula>"HIDE-NO VAR"</formula>
    </cfRule>
  </conditionalFormatting>
  <conditionalFormatting sqref="K43">
    <cfRule type="cellIs" dxfId="967" priority="3100" operator="equal">
      <formula>"NO VAR"</formula>
    </cfRule>
  </conditionalFormatting>
  <conditionalFormatting sqref="K43">
    <cfRule type="cellIs" dxfId="966" priority="3099" operator="equal">
      <formula>"NO VAR"</formula>
    </cfRule>
  </conditionalFormatting>
  <conditionalFormatting sqref="K43">
    <cfRule type="cellIs" dxfId="965" priority="3098" operator="equal">
      <formula>"HIDE-NO VAR"</formula>
    </cfRule>
  </conditionalFormatting>
  <conditionalFormatting sqref="K43">
    <cfRule type="cellIs" dxfId="964" priority="3097" operator="equal">
      <formula>"NO VAR"</formula>
    </cfRule>
  </conditionalFormatting>
  <conditionalFormatting sqref="K43">
    <cfRule type="cellIs" dxfId="963" priority="3096" operator="equal">
      <formula>"NO VAR"</formula>
    </cfRule>
  </conditionalFormatting>
  <conditionalFormatting sqref="K43">
    <cfRule type="cellIs" dxfId="962" priority="3095" operator="equal">
      <formula>"HIDE-NO VAR"</formula>
    </cfRule>
  </conditionalFormatting>
  <conditionalFormatting sqref="K43">
    <cfRule type="cellIs" dxfId="961" priority="3094" operator="equal">
      <formula>"NO VAR"</formula>
    </cfRule>
  </conditionalFormatting>
  <conditionalFormatting sqref="K43">
    <cfRule type="cellIs" dxfId="960" priority="3093" operator="equal">
      <formula>"NO VAR"</formula>
    </cfRule>
  </conditionalFormatting>
  <conditionalFormatting sqref="K43">
    <cfRule type="cellIs" dxfId="959" priority="3092" operator="equal">
      <formula>"HIDE-NO VAR"</formula>
    </cfRule>
  </conditionalFormatting>
  <conditionalFormatting sqref="K43">
    <cfRule type="cellIs" dxfId="958" priority="3091" operator="equal">
      <formula>"NO VAR"</formula>
    </cfRule>
  </conditionalFormatting>
  <conditionalFormatting sqref="K43">
    <cfRule type="cellIs" dxfId="957" priority="3090" operator="equal">
      <formula>"NO VAR"</formula>
    </cfRule>
  </conditionalFormatting>
  <conditionalFormatting sqref="K43">
    <cfRule type="cellIs" dxfId="956" priority="3089" operator="equal">
      <formula>"INCORRECT LINE BEING PICKED UP"</formula>
    </cfRule>
  </conditionalFormatting>
  <conditionalFormatting sqref="B44">
    <cfRule type="cellIs" dxfId="955" priority="3088" operator="equal">
      <formula>"HIDE "</formula>
    </cfRule>
  </conditionalFormatting>
  <conditionalFormatting sqref="A48:B48 D48 A49">
    <cfRule type="cellIs" dxfId="954" priority="3087" operator="equal">
      <formula>"Hide No Variance"</formula>
    </cfRule>
  </conditionalFormatting>
  <conditionalFormatting sqref="D50:E50">
    <cfRule type="cellIs" dxfId="953" priority="3086" operator="equal">
      <formula>"HIDE "</formula>
    </cfRule>
  </conditionalFormatting>
  <conditionalFormatting sqref="J50">
    <cfRule type="cellIs" dxfId="952" priority="3085" operator="equal">
      <formula>"NO VAR"</formula>
    </cfRule>
  </conditionalFormatting>
  <conditionalFormatting sqref="K61:K63">
    <cfRule type="cellIs" dxfId="951" priority="762" operator="equal">
      <formula>"HIDE-NO VAR"</formula>
    </cfRule>
  </conditionalFormatting>
  <conditionalFormatting sqref="K61:K63">
    <cfRule type="cellIs" dxfId="950" priority="761" operator="equal">
      <formula>"NO VAR"</formula>
    </cfRule>
  </conditionalFormatting>
  <conditionalFormatting sqref="K52">
    <cfRule type="cellIs" dxfId="949" priority="836" operator="equal">
      <formula>"NO VAR"</formula>
    </cfRule>
  </conditionalFormatting>
  <conditionalFormatting sqref="K52">
    <cfRule type="cellIs" dxfId="948" priority="835" operator="equal">
      <formula>"HIDE-NO VAR"</formula>
    </cfRule>
  </conditionalFormatting>
  <conditionalFormatting sqref="K52">
    <cfRule type="cellIs" dxfId="947" priority="834" operator="equal">
      <formula>"NO VAR"</formula>
    </cfRule>
  </conditionalFormatting>
  <conditionalFormatting sqref="K52">
    <cfRule type="cellIs" dxfId="946" priority="833" operator="equal">
      <formula>"NO VAR"</formula>
    </cfRule>
  </conditionalFormatting>
  <conditionalFormatting sqref="J65">
    <cfRule type="cellIs" dxfId="945" priority="754" operator="equal">
      <formula>"NO VAR"</formula>
    </cfRule>
  </conditionalFormatting>
  <conditionalFormatting sqref="J65">
    <cfRule type="cellIs" dxfId="944" priority="753" operator="equal">
      <formula>"HIDE-NO VAR"</formula>
    </cfRule>
  </conditionalFormatting>
  <conditionalFormatting sqref="J61:J63">
    <cfRule type="cellIs" dxfId="943" priority="826" operator="equal">
      <formula>"HIDE-NO VAR"</formula>
    </cfRule>
  </conditionalFormatting>
  <conditionalFormatting sqref="J61:J63">
    <cfRule type="cellIs" dxfId="942" priority="825" operator="equal">
      <formula>"HIDE-NO VAR"</formula>
    </cfRule>
  </conditionalFormatting>
  <conditionalFormatting sqref="J61:J63">
    <cfRule type="cellIs" dxfId="941" priority="824" operator="equal">
      <formula>"NO VAR"</formula>
    </cfRule>
  </conditionalFormatting>
  <conditionalFormatting sqref="J61:J63">
    <cfRule type="cellIs" dxfId="940" priority="823" operator="equal">
      <formula>"HIDE-NO VAR"</formula>
    </cfRule>
  </conditionalFormatting>
  <conditionalFormatting sqref="J61:J63">
    <cfRule type="cellIs" dxfId="939" priority="822" operator="equal">
      <formula>"NO VAR"</formula>
    </cfRule>
  </conditionalFormatting>
  <conditionalFormatting sqref="J61:J63">
    <cfRule type="cellIs" dxfId="938" priority="821" operator="equal">
      <formula>"HIDE-NO VAR"</formula>
    </cfRule>
  </conditionalFormatting>
  <conditionalFormatting sqref="J61:J63">
    <cfRule type="cellIs" dxfId="937" priority="820" operator="equal">
      <formula>"NO VAR"</formula>
    </cfRule>
  </conditionalFormatting>
  <conditionalFormatting sqref="J61:J63">
    <cfRule type="cellIs" dxfId="936" priority="819" operator="equal">
      <formula>"NO VAR"</formula>
    </cfRule>
  </conditionalFormatting>
  <conditionalFormatting sqref="K50">
    <cfRule type="cellIs" dxfId="935" priority="3084" operator="equal">
      <formula>"NO VAR"</formula>
    </cfRule>
  </conditionalFormatting>
  <conditionalFormatting sqref="J61:J63">
    <cfRule type="cellIs" dxfId="934" priority="818" operator="equal">
      <formula>"HIDE-NO VAR"</formula>
    </cfRule>
  </conditionalFormatting>
  <conditionalFormatting sqref="J61:J63">
    <cfRule type="cellIs" dxfId="933" priority="817" operator="equal">
      <formula>"NO VAR"</formula>
    </cfRule>
  </conditionalFormatting>
  <conditionalFormatting sqref="J61:J63">
    <cfRule type="cellIs" dxfId="932" priority="816" operator="equal">
      <formula>"NO VAR"</formula>
    </cfRule>
  </conditionalFormatting>
  <conditionalFormatting sqref="J61:J63">
    <cfRule type="cellIs" dxfId="931" priority="815" operator="equal">
      <formula>"HIDE-NO VAR"</formula>
    </cfRule>
  </conditionalFormatting>
  <conditionalFormatting sqref="J61:J63">
    <cfRule type="cellIs" dxfId="930" priority="814" operator="equal">
      <formula>"NO VAR"</formula>
    </cfRule>
  </conditionalFormatting>
  <conditionalFormatting sqref="J61:J63">
    <cfRule type="cellIs" dxfId="929" priority="813" operator="equal">
      <formula>"NO VAR"</formula>
    </cfRule>
  </conditionalFormatting>
  <conditionalFormatting sqref="J61:J63">
    <cfRule type="cellIs" dxfId="928" priority="812" operator="equal">
      <formula>"HIDE-NO VAR"</formula>
    </cfRule>
  </conditionalFormatting>
  <conditionalFormatting sqref="J61:J63">
    <cfRule type="cellIs" dxfId="927" priority="811" operator="equal">
      <formula>"NO VAR"</formula>
    </cfRule>
  </conditionalFormatting>
  <conditionalFormatting sqref="J61:J63">
    <cfRule type="cellIs" dxfId="926" priority="810" operator="equal">
      <formula>"NO VAR"</formula>
    </cfRule>
  </conditionalFormatting>
  <conditionalFormatting sqref="J61:J63">
    <cfRule type="cellIs" dxfId="925" priority="809" operator="equal">
      <formula>"HIDE-NO VAR"</formula>
    </cfRule>
  </conditionalFormatting>
  <conditionalFormatting sqref="J61:J63">
    <cfRule type="cellIs" dxfId="924" priority="808" operator="equal">
      <formula>"NO VAR"</formula>
    </cfRule>
  </conditionalFormatting>
  <conditionalFormatting sqref="J61:J63">
    <cfRule type="cellIs" dxfId="923" priority="807" operator="equal">
      <formula>"NO VAR"</formula>
    </cfRule>
  </conditionalFormatting>
  <conditionalFormatting sqref="J61:J63">
    <cfRule type="cellIs" dxfId="922" priority="806" operator="equal">
      <formula>"HIDE-NO VAR"</formula>
    </cfRule>
  </conditionalFormatting>
  <conditionalFormatting sqref="J61:J63">
    <cfRule type="cellIs" dxfId="921" priority="804" operator="equal">
      <formula>"NO VAR"</formula>
    </cfRule>
  </conditionalFormatting>
  <conditionalFormatting sqref="J61:J63">
    <cfRule type="cellIs" dxfId="920" priority="803" operator="equal">
      <formula>"HIDE-NO VAR"</formula>
    </cfRule>
  </conditionalFormatting>
  <conditionalFormatting sqref="J61:J63">
    <cfRule type="cellIs" dxfId="919" priority="802" operator="equal">
      <formula>"NO VAR"</formula>
    </cfRule>
  </conditionalFormatting>
  <conditionalFormatting sqref="J65">
    <cfRule type="cellIs" dxfId="918" priority="725" operator="equal">
      <formula>"HIDE-NO VAR"</formula>
    </cfRule>
  </conditionalFormatting>
  <conditionalFormatting sqref="J65">
    <cfRule type="cellIs" dxfId="917" priority="724" operator="equal">
      <formula>"NO VAR"</formula>
    </cfRule>
  </conditionalFormatting>
  <conditionalFormatting sqref="J61:J63">
    <cfRule type="cellIs" dxfId="916" priority="799" operator="equal">
      <formula>"NO VAR"</formula>
    </cfRule>
  </conditionalFormatting>
  <conditionalFormatting sqref="K65">
    <cfRule type="cellIs" dxfId="915" priority="719" operator="equal">
      <formula>"HIDE-NO VAR"</formula>
    </cfRule>
  </conditionalFormatting>
  <conditionalFormatting sqref="J51">
    <cfRule type="cellIs" dxfId="914" priority="869" operator="equal">
      <formula>"HIDE-NO VAR"</formula>
    </cfRule>
  </conditionalFormatting>
  <conditionalFormatting sqref="K65">
    <cfRule type="cellIs" dxfId="913" priority="716" operator="equal">
      <formula>"HIDE-NO VAR"</formula>
    </cfRule>
  </conditionalFormatting>
  <conditionalFormatting sqref="J51">
    <cfRule type="cellIs" dxfId="912" priority="867" operator="equal">
      <formula>"NO VAR"</formula>
    </cfRule>
  </conditionalFormatting>
  <conditionalFormatting sqref="J51">
    <cfRule type="cellIs" dxfId="911" priority="866" operator="equal">
      <formula>"HIDE-NO VAR"</formula>
    </cfRule>
  </conditionalFormatting>
  <conditionalFormatting sqref="J51">
    <cfRule type="cellIs" dxfId="910" priority="865" operator="equal">
      <formula>"NO VAR"</formula>
    </cfRule>
  </conditionalFormatting>
  <conditionalFormatting sqref="K61:K63">
    <cfRule type="cellIs" dxfId="909" priority="787" operator="equal">
      <formula>"NO VAR"</formula>
    </cfRule>
  </conditionalFormatting>
  <conditionalFormatting sqref="J51">
    <cfRule type="cellIs" dxfId="908" priority="862" operator="equal">
      <formula>"NO VAR"</formula>
    </cfRule>
  </conditionalFormatting>
  <conditionalFormatting sqref="K61:K63">
    <cfRule type="cellIs" dxfId="907" priority="784" operator="equal">
      <formula>"NO VAR"</formula>
    </cfRule>
  </conditionalFormatting>
  <conditionalFormatting sqref="K65">
    <cfRule type="cellIs" dxfId="906" priority="707" operator="equal">
      <formula>"NO VAR"</formula>
    </cfRule>
  </conditionalFormatting>
  <conditionalFormatting sqref="K61:K63">
    <cfRule type="cellIs" dxfId="905" priority="781" operator="equal">
      <formula>"NO VAR"</formula>
    </cfRule>
  </conditionalFormatting>
  <conditionalFormatting sqref="J52">
    <cfRule type="cellIs" dxfId="904" priority="856" operator="equal">
      <formula>"NO VAR"</formula>
    </cfRule>
  </conditionalFormatting>
  <conditionalFormatting sqref="J52">
    <cfRule type="cellIs" dxfId="903" priority="855" operator="equal">
      <formula>"HIDE-NO VAR"</formula>
    </cfRule>
  </conditionalFormatting>
  <conditionalFormatting sqref="J52">
    <cfRule type="cellIs" dxfId="902" priority="854" operator="equal">
      <formula>"NO VAR"</formula>
    </cfRule>
  </conditionalFormatting>
  <conditionalFormatting sqref="J52">
    <cfRule type="cellIs" dxfId="901" priority="853" operator="equal">
      <formula>"NO VAR"</formula>
    </cfRule>
  </conditionalFormatting>
  <conditionalFormatting sqref="K52">
    <cfRule type="cellIs" dxfId="900" priority="852" operator="equal">
      <formula>"HIDE-NO VAR"</formula>
    </cfRule>
  </conditionalFormatting>
  <conditionalFormatting sqref="K52">
    <cfRule type="cellIs" dxfId="899" priority="851" operator="equal">
      <formula>"NO VAR"</formula>
    </cfRule>
  </conditionalFormatting>
  <conditionalFormatting sqref="K52">
    <cfRule type="cellIs" dxfId="898" priority="850" operator="equal">
      <formula>"NO VAR"</formula>
    </cfRule>
  </conditionalFormatting>
  <conditionalFormatting sqref="K51">
    <cfRule type="cellIs" dxfId="897" priority="849" operator="equal">
      <formula>"HIDE-NO VAR"</formula>
    </cfRule>
  </conditionalFormatting>
  <conditionalFormatting sqref="K51">
    <cfRule type="cellIs" dxfId="896" priority="848" operator="equal">
      <formula>"NO VAR"</formula>
    </cfRule>
  </conditionalFormatting>
  <conditionalFormatting sqref="K51">
    <cfRule type="cellIs" dxfId="895" priority="847" operator="equal">
      <formula>"NO VAR"</formula>
    </cfRule>
  </conditionalFormatting>
  <conditionalFormatting sqref="K51">
    <cfRule type="cellIs" dxfId="894" priority="846" operator="equal">
      <formula>"HIDE-NO VAR"</formula>
    </cfRule>
  </conditionalFormatting>
  <conditionalFormatting sqref="K51">
    <cfRule type="cellIs" dxfId="893" priority="845" operator="equal">
      <formula>"NO VAR"</formula>
    </cfRule>
  </conditionalFormatting>
  <conditionalFormatting sqref="K51">
    <cfRule type="cellIs" dxfId="892" priority="844" operator="equal">
      <formula>"NO VAR"</formula>
    </cfRule>
  </conditionalFormatting>
  <conditionalFormatting sqref="K51">
    <cfRule type="cellIs" dxfId="891" priority="843" operator="equal">
      <formula>"HIDE-NO VAR"</formula>
    </cfRule>
  </conditionalFormatting>
  <conditionalFormatting sqref="K51">
    <cfRule type="cellIs" dxfId="890" priority="842" operator="equal">
      <formula>"NO VAR"</formula>
    </cfRule>
  </conditionalFormatting>
  <conditionalFormatting sqref="K51">
    <cfRule type="cellIs" dxfId="889" priority="841" operator="equal">
      <formula>"NO VAR"</formula>
    </cfRule>
  </conditionalFormatting>
  <conditionalFormatting sqref="K61:K63">
    <cfRule type="cellIs" dxfId="888" priority="764" operator="equal">
      <formula>"NO VAR"</formula>
    </cfRule>
  </conditionalFormatting>
  <conditionalFormatting sqref="K52">
    <cfRule type="cellIs" dxfId="887" priority="839" operator="equal">
      <formula>"HIDE-NO VAR"</formula>
    </cfRule>
  </conditionalFormatting>
  <conditionalFormatting sqref="K52">
    <cfRule type="cellIs" dxfId="886" priority="837" operator="equal">
      <formula>"HIDE-NO VAR"</formula>
    </cfRule>
  </conditionalFormatting>
  <conditionalFormatting sqref="K65">
    <cfRule type="cellIs" dxfId="885" priority="684" operator="equal">
      <formula>"HIDE-NO VAR"</formula>
    </cfRule>
  </conditionalFormatting>
  <conditionalFormatting sqref="K65">
    <cfRule type="cellIs" dxfId="884" priority="683" operator="equal">
      <formula>"NO VAR"</formula>
    </cfRule>
  </conditionalFormatting>
  <conditionalFormatting sqref="K61:K63">
    <cfRule type="cellIs" dxfId="883" priority="757" operator="equal">
      <formula>"NO VAR"</formula>
    </cfRule>
  </conditionalFormatting>
  <conditionalFormatting sqref="J66:J68">
    <cfRule type="cellIs" dxfId="882" priority="679" operator="equal">
      <formula>"NO VAR"</formula>
    </cfRule>
  </conditionalFormatting>
  <conditionalFormatting sqref="J65">
    <cfRule type="cellIs" dxfId="881" priority="750" operator="equal">
      <formula>"HIDE-NO VAR"</formula>
    </cfRule>
  </conditionalFormatting>
  <conditionalFormatting sqref="J65">
    <cfRule type="cellIs" dxfId="880" priority="749" operator="equal">
      <formula>"NO VAR"</formula>
    </cfRule>
  </conditionalFormatting>
  <conditionalFormatting sqref="J65">
    <cfRule type="cellIs" dxfId="879" priority="745" operator="equal">
      <formula>"NO VAR"</formula>
    </cfRule>
  </conditionalFormatting>
  <conditionalFormatting sqref="J66:J68">
    <cfRule type="cellIs" dxfId="878" priority="668" operator="equal">
      <formula>"HIDE-NO VAR"</formula>
    </cfRule>
  </conditionalFormatting>
  <conditionalFormatting sqref="J65">
    <cfRule type="cellIs" dxfId="877" priority="742" operator="equal">
      <formula>"NO VAR"</formula>
    </cfRule>
  </conditionalFormatting>
  <conditionalFormatting sqref="J66:J68">
    <cfRule type="cellIs" dxfId="876" priority="665" operator="equal">
      <formula>"HIDE-NO VAR"</formula>
    </cfRule>
  </conditionalFormatting>
  <conditionalFormatting sqref="J65">
    <cfRule type="cellIs" dxfId="875" priority="739" operator="equal">
      <formula>"NO VAR"</formula>
    </cfRule>
  </conditionalFormatting>
  <conditionalFormatting sqref="J66:J68">
    <cfRule type="cellIs" dxfId="874" priority="662" operator="equal">
      <formula>"HIDE-NO VAR"</formula>
    </cfRule>
  </conditionalFormatting>
  <conditionalFormatting sqref="J65">
    <cfRule type="cellIs" dxfId="873" priority="736" operator="equal">
      <formula>"NO VAR"</formula>
    </cfRule>
  </conditionalFormatting>
  <conditionalFormatting sqref="J66:J68">
    <cfRule type="cellIs" dxfId="872" priority="659" operator="equal">
      <formula>"HIDE-NO VAR"</formula>
    </cfRule>
  </conditionalFormatting>
  <conditionalFormatting sqref="J65">
    <cfRule type="cellIs" dxfId="871" priority="733" operator="equal">
      <formula>"NO VAR"</formula>
    </cfRule>
  </conditionalFormatting>
  <conditionalFormatting sqref="J66:J68">
    <cfRule type="cellIs" dxfId="870" priority="656" operator="equal">
      <formula>"HIDE-NO VAR"</formula>
    </cfRule>
  </conditionalFormatting>
  <conditionalFormatting sqref="J65">
    <cfRule type="cellIs" dxfId="869" priority="730" operator="equal">
      <formula>"NO VAR"</formula>
    </cfRule>
  </conditionalFormatting>
  <conditionalFormatting sqref="J66:J68">
    <cfRule type="cellIs" dxfId="868" priority="653" operator="equal">
      <formula>"HIDE-NO VAR"</formula>
    </cfRule>
  </conditionalFormatting>
  <conditionalFormatting sqref="J65">
    <cfRule type="cellIs" dxfId="867" priority="727" operator="equal">
      <formula>"NO VAR"</formula>
    </cfRule>
  </conditionalFormatting>
  <conditionalFormatting sqref="J66:J68">
    <cfRule type="cellIs" dxfId="866" priority="650" operator="equal">
      <formula>"HIDE-NO VAR"</formula>
    </cfRule>
  </conditionalFormatting>
  <conditionalFormatting sqref="J61:J63">
    <cfRule type="cellIs" dxfId="865" priority="801" operator="equal">
      <formula>"NO VAR"</formula>
    </cfRule>
  </conditionalFormatting>
  <conditionalFormatting sqref="K61:K63">
    <cfRule type="cellIs" dxfId="864" priority="797" operator="equal">
      <formula>"NO VAR"</formula>
    </cfRule>
  </conditionalFormatting>
  <conditionalFormatting sqref="K61:K63">
    <cfRule type="cellIs" dxfId="863" priority="796" operator="equal">
      <formula>"HIDE-NO VAR"</formula>
    </cfRule>
  </conditionalFormatting>
  <conditionalFormatting sqref="K61:K63">
    <cfRule type="cellIs" dxfId="862" priority="795" operator="equal">
      <formula>"ERROR "</formula>
    </cfRule>
  </conditionalFormatting>
  <conditionalFormatting sqref="K61:K63">
    <cfRule type="cellIs" dxfId="861" priority="794" operator="equal">
      <formula>"HIDE-NO VAR"</formula>
    </cfRule>
  </conditionalFormatting>
  <conditionalFormatting sqref="K61:K63">
    <cfRule type="cellIs" dxfId="860" priority="793" operator="equal">
      <formula>"HIDE-NO VAR"</formula>
    </cfRule>
  </conditionalFormatting>
  <conditionalFormatting sqref="K61:K63">
    <cfRule type="cellIs" dxfId="859" priority="792" operator="equal">
      <formula>"NO VAR"</formula>
    </cfRule>
  </conditionalFormatting>
  <conditionalFormatting sqref="K61:K63">
    <cfRule type="cellIs" dxfId="858" priority="791" operator="equal">
      <formula>"HIDE-NO VAR"</formula>
    </cfRule>
  </conditionalFormatting>
  <conditionalFormatting sqref="K61:K63">
    <cfRule type="cellIs" dxfId="857" priority="790" operator="equal">
      <formula>"NO VAR"</formula>
    </cfRule>
  </conditionalFormatting>
  <conditionalFormatting sqref="K61:K63">
    <cfRule type="cellIs" dxfId="856" priority="789" operator="equal">
      <formula>"HIDE-NO VAR"</formula>
    </cfRule>
  </conditionalFormatting>
  <conditionalFormatting sqref="K61:K63">
    <cfRule type="cellIs" dxfId="855" priority="788" operator="equal">
      <formula>"NO VAR"</formula>
    </cfRule>
  </conditionalFormatting>
  <conditionalFormatting sqref="K61:K63">
    <cfRule type="cellIs" dxfId="854" priority="786" operator="equal">
      <formula>"HIDE-NO VAR"</formula>
    </cfRule>
  </conditionalFormatting>
  <conditionalFormatting sqref="K61:K63">
    <cfRule type="cellIs" dxfId="853" priority="785" operator="equal">
      <formula>"NO VAR"</formula>
    </cfRule>
  </conditionalFormatting>
  <conditionalFormatting sqref="K61:K63">
    <cfRule type="cellIs" dxfId="852" priority="783" operator="equal">
      <formula>"HIDE-NO VAR"</formula>
    </cfRule>
  </conditionalFormatting>
  <conditionalFormatting sqref="K61:K63">
    <cfRule type="cellIs" dxfId="851" priority="782" operator="equal">
      <formula>"NO VAR"</formula>
    </cfRule>
  </conditionalFormatting>
  <conditionalFormatting sqref="K61:K63">
    <cfRule type="cellIs" dxfId="850" priority="780" operator="equal">
      <formula>"HIDE-NO VAR"</formula>
    </cfRule>
  </conditionalFormatting>
  <conditionalFormatting sqref="K61:K63">
    <cfRule type="cellIs" dxfId="849" priority="779" operator="equal">
      <formula>"NO VAR"</formula>
    </cfRule>
  </conditionalFormatting>
  <conditionalFormatting sqref="K61:K63">
    <cfRule type="cellIs" dxfId="848" priority="778" operator="equal">
      <formula>"NO VAR"</formula>
    </cfRule>
  </conditionalFormatting>
  <conditionalFormatting sqref="K61:K63">
    <cfRule type="cellIs" dxfId="847" priority="777" operator="equal">
      <formula>"HIDE-NO VAR"</formula>
    </cfRule>
  </conditionalFormatting>
  <conditionalFormatting sqref="K61:K63">
    <cfRule type="cellIs" dxfId="846" priority="776" operator="equal">
      <formula>"NO VAR"</formula>
    </cfRule>
  </conditionalFormatting>
  <conditionalFormatting sqref="K61:K63">
    <cfRule type="cellIs" dxfId="845" priority="775" operator="equal">
      <formula>"NO VAR"</formula>
    </cfRule>
  </conditionalFormatting>
  <conditionalFormatting sqref="K61:K63">
    <cfRule type="cellIs" dxfId="844" priority="774" operator="equal">
      <formula>"HIDE-NO VAR"</formula>
    </cfRule>
  </conditionalFormatting>
  <conditionalFormatting sqref="K61:K63">
    <cfRule type="cellIs" dxfId="843" priority="773" operator="equal">
      <formula>"NO VAR"</formula>
    </cfRule>
  </conditionalFormatting>
  <conditionalFormatting sqref="K61:K63">
    <cfRule type="cellIs" dxfId="842" priority="772" operator="equal">
      <formula>"NO VAR"</formula>
    </cfRule>
  </conditionalFormatting>
  <conditionalFormatting sqref="K61:K63">
    <cfRule type="cellIs" dxfId="841" priority="771" operator="equal">
      <formula>"HIDE-NO VAR"</formula>
    </cfRule>
  </conditionalFormatting>
  <conditionalFormatting sqref="K61:K63">
    <cfRule type="cellIs" dxfId="840" priority="770" operator="equal">
      <formula>"NO VAR"</formula>
    </cfRule>
  </conditionalFormatting>
  <conditionalFormatting sqref="K61:K63">
    <cfRule type="cellIs" dxfId="839" priority="769" operator="equal">
      <formula>"NO VAR"</formula>
    </cfRule>
  </conditionalFormatting>
  <conditionalFormatting sqref="K61:K63">
    <cfRule type="cellIs" dxfId="838" priority="768" operator="equal">
      <formula>"HIDE-NO VAR"</formula>
    </cfRule>
  </conditionalFormatting>
  <conditionalFormatting sqref="K61:K63">
    <cfRule type="cellIs" dxfId="837" priority="767" operator="equal">
      <formula>"NO VAR"</formula>
    </cfRule>
  </conditionalFormatting>
  <conditionalFormatting sqref="K61:K63">
    <cfRule type="cellIs" dxfId="836" priority="766" operator="equal">
      <formula>"NO VAR"</formula>
    </cfRule>
  </conditionalFormatting>
  <conditionalFormatting sqref="K65">
    <cfRule type="cellIs" dxfId="835" priority="688" operator="equal">
      <formula>"NO VAR"</formula>
    </cfRule>
  </conditionalFormatting>
  <conditionalFormatting sqref="K65">
    <cfRule type="cellIs" dxfId="834" priority="687" operator="equal">
      <formula>"HIDE-NO VAR"</formula>
    </cfRule>
  </conditionalFormatting>
  <conditionalFormatting sqref="K66:K68">
    <cfRule type="cellIs" dxfId="833" priority="609" operator="equal">
      <formula>"HIDE-NO VAR"</formula>
    </cfRule>
  </conditionalFormatting>
  <conditionalFormatting sqref="J66:J68">
    <cfRule type="cellIs" dxfId="832" priority="672" operator="equal">
      <formula>"NO VAR"</formula>
    </cfRule>
  </conditionalFormatting>
  <conditionalFormatting sqref="J66:J68">
    <cfRule type="cellIs" dxfId="831" priority="671" operator="equal">
      <formula>"HIDE-NO VAR"</formula>
    </cfRule>
  </conditionalFormatting>
  <conditionalFormatting sqref="J66:J68">
    <cfRule type="cellIs" dxfId="830" priority="670" operator="equal">
      <formula>"NO VAR"</formula>
    </cfRule>
  </conditionalFormatting>
  <conditionalFormatting sqref="J66:J68">
    <cfRule type="cellIs" dxfId="829" priority="669" operator="equal">
      <formula>"NO VAR"</formula>
    </cfRule>
  </conditionalFormatting>
  <conditionalFormatting sqref="J66:J68">
    <cfRule type="cellIs" dxfId="828" priority="667" operator="equal">
      <formula>"NO VAR"</formula>
    </cfRule>
  </conditionalFormatting>
  <conditionalFormatting sqref="J66:J68">
    <cfRule type="cellIs" dxfId="827" priority="666" operator="equal">
      <formula>"NO VAR"</formula>
    </cfRule>
  </conditionalFormatting>
  <conditionalFormatting sqref="J66:J68">
    <cfRule type="cellIs" dxfId="826" priority="664" operator="equal">
      <formula>"NO VAR"</formula>
    </cfRule>
  </conditionalFormatting>
  <conditionalFormatting sqref="J66:J68">
    <cfRule type="cellIs" dxfId="825" priority="663" operator="equal">
      <formula>"NO VAR"</formula>
    </cfRule>
  </conditionalFormatting>
  <conditionalFormatting sqref="J66:J68">
    <cfRule type="cellIs" dxfId="824" priority="661" operator="equal">
      <formula>"NO VAR"</formula>
    </cfRule>
  </conditionalFormatting>
  <conditionalFormatting sqref="J66:J68">
    <cfRule type="cellIs" dxfId="823" priority="660" operator="equal">
      <formula>"NO VAR"</formula>
    </cfRule>
  </conditionalFormatting>
  <conditionalFormatting sqref="J66:J68">
    <cfRule type="cellIs" dxfId="822" priority="658" operator="equal">
      <formula>"NO VAR"</formula>
    </cfRule>
  </conditionalFormatting>
  <conditionalFormatting sqref="J66:J68">
    <cfRule type="cellIs" dxfId="821" priority="657" operator="equal">
      <formula>"NO VAR"</formula>
    </cfRule>
  </conditionalFormatting>
  <conditionalFormatting sqref="J65">
    <cfRule type="cellIs" dxfId="820" priority="732" operator="equal">
      <formula>"NO VAR"</formula>
    </cfRule>
  </conditionalFormatting>
  <conditionalFormatting sqref="J65">
    <cfRule type="cellIs" dxfId="819" priority="731" operator="equal">
      <formula>"HIDE-NO VAR"</formula>
    </cfRule>
  </conditionalFormatting>
  <conditionalFormatting sqref="J65">
    <cfRule type="cellIs" dxfId="818" priority="728" operator="equal">
      <formula>"HIDE-NO VAR"</formula>
    </cfRule>
  </conditionalFormatting>
  <conditionalFormatting sqref="J66:J68">
    <cfRule type="cellIs" dxfId="817" priority="651" operator="equal">
      <formula>"NO VAR"</formula>
    </cfRule>
  </conditionalFormatting>
  <conditionalFormatting sqref="J66:J68">
    <cfRule type="cellIs" dxfId="816" priority="649" operator="equal">
      <formula>"NO VAR"</formula>
    </cfRule>
  </conditionalFormatting>
  <conditionalFormatting sqref="J65">
    <cfRule type="cellIs" dxfId="815" priority="723" operator="equal">
      <formula>"NO VAR"</formula>
    </cfRule>
  </conditionalFormatting>
  <conditionalFormatting sqref="K65">
    <cfRule type="cellIs" dxfId="814" priority="722" operator="equal">
      <formula>"NO VAR"</formula>
    </cfRule>
  </conditionalFormatting>
  <conditionalFormatting sqref="K65">
    <cfRule type="cellIs" dxfId="813" priority="721" operator="equal">
      <formula>"HIDE-NO VAR"</formula>
    </cfRule>
  </conditionalFormatting>
  <conditionalFormatting sqref="K65">
    <cfRule type="cellIs" dxfId="812" priority="718" operator="equal">
      <formula>"HIDE-NO VAR"</formula>
    </cfRule>
  </conditionalFormatting>
  <conditionalFormatting sqref="K65">
    <cfRule type="cellIs" dxfId="811" priority="717" operator="equal">
      <formula>"NO VAR"</formula>
    </cfRule>
  </conditionalFormatting>
  <conditionalFormatting sqref="K66:K68">
    <cfRule type="cellIs" dxfId="810" priority="640" operator="equal">
      <formula>"NO VAR"</formula>
    </cfRule>
  </conditionalFormatting>
  <conditionalFormatting sqref="K66:K68">
    <cfRule type="cellIs" dxfId="809" priority="639" operator="equal">
      <formula>"HIDE-NO VAR"</formula>
    </cfRule>
  </conditionalFormatting>
  <conditionalFormatting sqref="K66:K68">
    <cfRule type="cellIs" dxfId="808" priority="638" operator="equal">
      <formula>"NO VAR"</formula>
    </cfRule>
  </conditionalFormatting>
  <conditionalFormatting sqref="K65">
    <cfRule type="cellIs" dxfId="807" priority="713" operator="equal">
      <formula>"NO VAR"</formula>
    </cfRule>
  </conditionalFormatting>
  <conditionalFormatting sqref="K66:K68">
    <cfRule type="cellIs" dxfId="806" priority="636" operator="equal">
      <formula>"HIDE-NO VAR"</formula>
    </cfRule>
  </conditionalFormatting>
  <conditionalFormatting sqref="K66:K68">
    <cfRule type="cellIs" dxfId="805" priority="635" operator="equal">
      <formula>"NO VAR"</formula>
    </cfRule>
  </conditionalFormatting>
  <conditionalFormatting sqref="K65">
    <cfRule type="cellIs" dxfId="804" priority="710" operator="equal">
      <formula>"NO VAR"</formula>
    </cfRule>
  </conditionalFormatting>
  <conditionalFormatting sqref="K66:K68">
    <cfRule type="cellIs" dxfId="803" priority="633" operator="equal">
      <formula>"HIDE-NO VAR"</formula>
    </cfRule>
  </conditionalFormatting>
  <conditionalFormatting sqref="K66:K68">
    <cfRule type="cellIs" dxfId="802" priority="632" operator="equal">
      <formula>"NO VAR"</formula>
    </cfRule>
  </conditionalFormatting>
  <conditionalFormatting sqref="K66:K68">
    <cfRule type="cellIs" dxfId="801" priority="630" operator="equal">
      <formula>"HIDE-NO VAR"</formula>
    </cfRule>
  </conditionalFormatting>
  <conditionalFormatting sqref="K66:K68">
    <cfRule type="cellIs" dxfId="800" priority="629" operator="equal">
      <formula>"NO VAR"</formula>
    </cfRule>
  </conditionalFormatting>
  <conditionalFormatting sqref="K65">
    <cfRule type="cellIs" dxfId="799" priority="704" operator="equal">
      <formula>"NO VAR"</formula>
    </cfRule>
  </conditionalFormatting>
  <conditionalFormatting sqref="K66:K68">
    <cfRule type="cellIs" dxfId="798" priority="627" operator="equal">
      <formula>"HIDE-NO VAR"</formula>
    </cfRule>
  </conditionalFormatting>
  <conditionalFormatting sqref="K66:K68">
    <cfRule type="cellIs" dxfId="797" priority="626" operator="equal">
      <formula>"NO VAR"</formula>
    </cfRule>
  </conditionalFormatting>
  <conditionalFormatting sqref="K65">
    <cfRule type="cellIs" dxfId="796" priority="701" operator="equal">
      <formula>"NO VAR"</formula>
    </cfRule>
  </conditionalFormatting>
  <conditionalFormatting sqref="K66:K68">
    <cfRule type="cellIs" dxfId="795" priority="624" operator="equal">
      <formula>"HIDE-NO VAR"</formula>
    </cfRule>
  </conditionalFormatting>
  <conditionalFormatting sqref="K66:K68">
    <cfRule type="cellIs" dxfId="794" priority="623" operator="equal">
      <formula>"NO VAR"</formula>
    </cfRule>
  </conditionalFormatting>
  <conditionalFormatting sqref="K65">
    <cfRule type="cellIs" dxfId="793" priority="698" operator="equal">
      <formula>"NO VAR"</formula>
    </cfRule>
  </conditionalFormatting>
  <conditionalFormatting sqref="K66:K68">
    <cfRule type="cellIs" dxfId="792" priority="621" operator="equal">
      <formula>"HIDE-NO VAR"</formula>
    </cfRule>
  </conditionalFormatting>
  <conditionalFormatting sqref="K66:K68">
    <cfRule type="cellIs" dxfId="791" priority="620" operator="equal">
      <formula>"NO VAR"</formula>
    </cfRule>
  </conditionalFormatting>
  <conditionalFormatting sqref="K65">
    <cfRule type="cellIs" dxfId="790" priority="695" operator="equal">
      <formula>"NO VAR"</formula>
    </cfRule>
  </conditionalFormatting>
  <conditionalFormatting sqref="K66:K68">
    <cfRule type="cellIs" dxfId="789" priority="618" operator="equal">
      <formula>"HIDE-NO VAR"</formula>
    </cfRule>
  </conditionalFormatting>
  <conditionalFormatting sqref="K66:K68">
    <cfRule type="cellIs" dxfId="788" priority="617" operator="equal">
      <formula>"NO VAR"</formula>
    </cfRule>
  </conditionalFormatting>
  <conditionalFormatting sqref="K65">
    <cfRule type="cellIs" dxfId="787" priority="692" operator="equal">
      <formula>"NO VAR"</formula>
    </cfRule>
  </conditionalFormatting>
  <conditionalFormatting sqref="K66:K68">
    <cfRule type="cellIs" dxfId="786" priority="607" operator="equal">
      <formula>"NO VAR"</formula>
    </cfRule>
  </conditionalFormatting>
  <conditionalFormatting sqref="J69:J77">
    <cfRule type="cellIs" dxfId="785" priority="603" operator="equal">
      <formula>"NO VAR"</formula>
    </cfRule>
  </conditionalFormatting>
  <conditionalFormatting sqref="J78">
    <cfRule type="cellIs" dxfId="784" priority="526" operator="equal">
      <formula>"NO VAR"</formula>
    </cfRule>
  </conditionalFormatting>
  <conditionalFormatting sqref="J78">
    <cfRule type="cellIs" dxfId="783" priority="525" operator="equal">
      <formula>"HIDE-NO VAR"</formula>
    </cfRule>
  </conditionalFormatting>
  <conditionalFormatting sqref="J78">
    <cfRule type="cellIs" dxfId="782" priority="522" operator="equal">
      <formula>"HIDE-NO VAR"</formula>
    </cfRule>
  </conditionalFormatting>
  <conditionalFormatting sqref="J78">
    <cfRule type="cellIs" dxfId="781" priority="521" operator="equal">
      <formula>"NO VAR"</formula>
    </cfRule>
  </conditionalFormatting>
  <conditionalFormatting sqref="J69:J77">
    <cfRule type="cellIs" dxfId="780" priority="596" operator="equal">
      <formula>"NO VAR"</formula>
    </cfRule>
  </conditionalFormatting>
  <conditionalFormatting sqref="J69:J77">
    <cfRule type="cellIs" dxfId="779" priority="595" operator="equal">
      <formula>"HIDE-NO VAR"</formula>
    </cfRule>
  </conditionalFormatting>
  <conditionalFormatting sqref="J69:J77">
    <cfRule type="cellIs" dxfId="778" priority="594" operator="equal">
      <formula>"NO VAR"</formula>
    </cfRule>
  </conditionalFormatting>
  <conditionalFormatting sqref="J69:J77">
    <cfRule type="cellIs" dxfId="777" priority="592" operator="equal">
      <formula>"HIDE-NO VAR"</formula>
    </cfRule>
  </conditionalFormatting>
  <conditionalFormatting sqref="J69:J77">
    <cfRule type="cellIs" dxfId="776" priority="591" operator="equal">
      <formula>"NO VAR"</formula>
    </cfRule>
  </conditionalFormatting>
  <conditionalFormatting sqref="J69:J77">
    <cfRule type="cellIs" dxfId="775" priority="589" operator="equal">
      <formula>"HIDE-NO VAR"</formula>
    </cfRule>
  </conditionalFormatting>
  <conditionalFormatting sqref="J69:J77">
    <cfRule type="cellIs" dxfId="774" priority="588" operator="equal">
      <formula>"NO VAR"</formula>
    </cfRule>
  </conditionalFormatting>
  <conditionalFormatting sqref="J69:J77">
    <cfRule type="cellIs" dxfId="773" priority="586" operator="equal">
      <formula>"HIDE-NO VAR"</formula>
    </cfRule>
  </conditionalFormatting>
  <conditionalFormatting sqref="J69:J77">
    <cfRule type="cellIs" dxfId="772" priority="585" operator="equal">
      <formula>"NO VAR"</formula>
    </cfRule>
  </conditionalFormatting>
  <conditionalFormatting sqref="J69:J77">
    <cfRule type="cellIs" dxfId="771" priority="583" operator="equal">
      <formula>"HIDE-NO VAR"</formula>
    </cfRule>
  </conditionalFormatting>
  <conditionalFormatting sqref="J69:J77">
    <cfRule type="cellIs" dxfId="770" priority="582" operator="equal">
      <formula>"NO VAR"</formula>
    </cfRule>
  </conditionalFormatting>
  <conditionalFormatting sqref="J78">
    <cfRule type="cellIs" dxfId="769" priority="504" operator="equal">
      <formula>"NO VAR"</formula>
    </cfRule>
  </conditionalFormatting>
  <conditionalFormatting sqref="J78">
    <cfRule type="cellIs" dxfId="768" priority="503" operator="equal">
      <formula>"HIDE-NO VAR"</formula>
    </cfRule>
  </conditionalFormatting>
  <conditionalFormatting sqref="J69:J77">
    <cfRule type="cellIs" dxfId="767" priority="577" operator="equal">
      <formula>"HIDE-NO VAR"</formula>
    </cfRule>
  </conditionalFormatting>
  <conditionalFormatting sqref="J78">
    <cfRule type="cellIs" dxfId="766" priority="500" operator="equal">
      <formula>"HIDE-NO VAR"</formula>
    </cfRule>
  </conditionalFormatting>
  <conditionalFormatting sqref="J69:J77">
    <cfRule type="cellIs" dxfId="765" priority="574" operator="equal">
      <formula>"HIDE-NO VAR"</formula>
    </cfRule>
  </conditionalFormatting>
  <conditionalFormatting sqref="J69:J77">
    <cfRule type="cellIs" dxfId="764" priority="573" operator="equal">
      <formula>"NO VAR"</formula>
    </cfRule>
  </conditionalFormatting>
  <conditionalFormatting sqref="K66:K68">
    <cfRule type="cellIs" dxfId="763" priority="647" operator="equal">
      <formula>"NO VAR"</formula>
    </cfRule>
  </conditionalFormatting>
  <conditionalFormatting sqref="K78">
    <cfRule type="cellIs" dxfId="762" priority="494" operator="equal">
      <formula>"NO VAR"</formula>
    </cfRule>
  </conditionalFormatting>
  <conditionalFormatting sqref="K78">
    <cfRule type="cellIs" dxfId="761" priority="493" operator="equal">
      <formula>"HIDE-NO VAR"</formula>
    </cfRule>
  </conditionalFormatting>
  <conditionalFormatting sqref="K78">
    <cfRule type="cellIs" dxfId="760" priority="490" operator="equal">
      <formula>"HIDE-NO VAR"</formula>
    </cfRule>
  </conditionalFormatting>
  <conditionalFormatting sqref="K78">
    <cfRule type="cellIs" dxfId="759" priority="489" operator="equal">
      <formula>"NO VAR"</formula>
    </cfRule>
  </conditionalFormatting>
  <conditionalFormatting sqref="K69:K77">
    <cfRule type="cellIs" dxfId="758" priority="564" operator="equal">
      <formula>"NO VAR"</formula>
    </cfRule>
  </conditionalFormatting>
  <conditionalFormatting sqref="K69:K77">
    <cfRule type="cellIs" dxfId="757" priority="563" operator="equal">
      <formula>"HIDE-NO VAR"</formula>
    </cfRule>
  </conditionalFormatting>
  <conditionalFormatting sqref="K69:K77">
    <cfRule type="cellIs" dxfId="756" priority="562" operator="equal">
      <formula>"NO VAR"</formula>
    </cfRule>
  </conditionalFormatting>
  <conditionalFormatting sqref="K66:K68">
    <cfRule type="cellIs" dxfId="755" priority="637" operator="equal">
      <formula>"NO VAR"</formula>
    </cfRule>
  </conditionalFormatting>
  <conditionalFormatting sqref="K69:K77">
    <cfRule type="cellIs" dxfId="754" priority="560" operator="equal">
      <formula>"HIDE-NO VAR"</formula>
    </cfRule>
  </conditionalFormatting>
  <conditionalFormatting sqref="K69:K77">
    <cfRule type="cellIs" dxfId="753" priority="559" operator="equal">
      <formula>"NO VAR"</formula>
    </cfRule>
  </conditionalFormatting>
  <conditionalFormatting sqref="K66:K68">
    <cfRule type="cellIs" dxfId="752" priority="634" operator="equal">
      <formula>"NO VAR"</formula>
    </cfRule>
  </conditionalFormatting>
  <conditionalFormatting sqref="K69:K77">
    <cfRule type="cellIs" dxfId="751" priority="557" operator="equal">
      <formula>"HIDE-NO VAR"</formula>
    </cfRule>
  </conditionalFormatting>
  <conditionalFormatting sqref="K69:K77">
    <cfRule type="cellIs" dxfId="750" priority="556" operator="equal">
      <formula>"NO VAR"</formula>
    </cfRule>
  </conditionalFormatting>
  <conditionalFormatting sqref="K66:K68">
    <cfRule type="cellIs" dxfId="749" priority="631" operator="equal">
      <formula>"NO VAR"</formula>
    </cfRule>
  </conditionalFormatting>
  <conditionalFormatting sqref="K69:K77">
    <cfRule type="cellIs" dxfId="748" priority="554" operator="equal">
      <formula>"HIDE-NO VAR"</formula>
    </cfRule>
  </conditionalFormatting>
  <conditionalFormatting sqref="K69:K77">
    <cfRule type="cellIs" dxfId="747" priority="553" operator="equal">
      <formula>"NO VAR"</formula>
    </cfRule>
  </conditionalFormatting>
  <conditionalFormatting sqref="K66:K68">
    <cfRule type="cellIs" dxfId="746" priority="628" operator="equal">
      <formula>"NO VAR"</formula>
    </cfRule>
  </conditionalFormatting>
  <conditionalFormatting sqref="K69:K77">
    <cfRule type="cellIs" dxfId="745" priority="551" operator="equal">
      <formula>"HIDE-NO VAR"</formula>
    </cfRule>
  </conditionalFormatting>
  <conditionalFormatting sqref="K69:K77">
    <cfRule type="cellIs" dxfId="744" priority="550" operator="equal">
      <formula>"NO VAR"</formula>
    </cfRule>
  </conditionalFormatting>
  <conditionalFormatting sqref="K66:K68">
    <cfRule type="cellIs" dxfId="743" priority="625" operator="equal">
      <formula>"NO VAR"</formula>
    </cfRule>
  </conditionalFormatting>
  <conditionalFormatting sqref="K69:K77">
    <cfRule type="cellIs" dxfId="742" priority="548" operator="equal">
      <formula>"HIDE-NO VAR"</formula>
    </cfRule>
  </conditionalFormatting>
  <conditionalFormatting sqref="K69:K77">
    <cfRule type="cellIs" dxfId="741" priority="547" operator="equal">
      <formula>"NO VAR"</formula>
    </cfRule>
  </conditionalFormatting>
  <conditionalFormatting sqref="K66:K68">
    <cfRule type="cellIs" dxfId="740" priority="622" operator="equal">
      <formula>"NO VAR"</formula>
    </cfRule>
  </conditionalFormatting>
  <conditionalFormatting sqref="K69:K77">
    <cfRule type="cellIs" dxfId="739" priority="545" operator="equal">
      <formula>"HIDE-NO VAR"</formula>
    </cfRule>
  </conditionalFormatting>
  <conditionalFormatting sqref="K69:K77">
    <cfRule type="cellIs" dxfId="738" priority="544" operator="equal">
      <formula>"NO VAR"</formula>
    </cfRule>
  </conditionalFormatting>
  <conditionalFormatting sqref="K66:K68">
    <cfRule type="cellIs" dxfId="737" priority="619" operator="equal">
      <formula>"NO VAR"</formula>
    </cfRule>
  </conditionalFormatting>
  <conditionalFormatting sqref="K69:K77">
    <cfRule type="cellIs" dxfId="736" priority="542" operator="equal">
      <formula>"HIDE-NO VAR"</formula>
    </cfRule>
  </conditionalFormatting>
  <conditionalFormatting sqref="K69:K77">
    <cfRule type="cellIs" dxfId="735" priority="541" operator="equal">
      <formula>"NO VAR"</formula>
    </cfRule>
  </conditionalFormatting>
  <conditionalFormatting sqref="K66:K68">
    <cfRule type="cellIs" dxfId="734" priority="616" operator="equal">
      <formula>"NO VAR"</formula>
    </cfRule>
  </conditionalFormatting>
  <conditionalFormatting sqref="K66:K68">
    <cfRule type="cellIs" dxfId="733" priority="611" operator="equal">
      <formula>"NO VAR"</formula>
    </cfRule>
  </conditionalFormatting>
  <conditionalFormatting sqref="K78">
    <cfRule type="cellIs" dxfId="732" priority="456" operator="equal">
      <formula>"HIDE-NO VAR"</formula>
    </cfRule>
  </conditionalFormatting>
  <conditionalFormatting sqref="K78">
    <cfRule type="cellIs" dxfId="731" priority="454" operator="equal">
      <formula>"NO VAR"</formula>
    </cfRule>
  </conditionalFormatting>
  <conditionalFormatting sqref="J80">
    <cfRule type="cellIs" dxfId="730" priority="452" operator="equal">
      <formula>"NO VAR"</formula>
    </cfRule>
  </conditionalFormatting>
  <conditionalFormatting sqref="J80">
    <cfRule type="cellIs" dxfId="729" priority="451" operator="equal">
      <formula>"HIDE-NO VAR"</formula>
    </cfRule>
  </conditionalFormatting>
  <conditionalFormatting sqref="J69:J77">
    <cfRule type="cellIs" dxfId="728" priority="600" operator="equal">
      <formula>"HIDE-NO VAR"</formula>
    </cfRule>
  </conditionalFormatting>
  <conditionalFormatting sqref="J80">
    <cfRule type="cellIs" dxfId="727" priority="447" operator="equal">
      <formula>"NO VAR"</formula>
    </cfRule>
  </conditionalFormatting>
  <conditionalFormatting sqref="J69:J77">
    <cfRule type="cellIs" dxfId="726" priority="598" operator="equal">
      <formula>"NO VAR"</formula>
    </cfRule>
  </conditionalFormatting>
  <conditionalFormatting sqref="J69:J77">
    <cfRule type="cellIs" dxfId="725" priority="597" operator="equal">
      <formula>"HIDE-NO VAR"</formula>
    </cfRule>
  </conditionalFormatting>
  <conditionalFormatting sqref="J78">
    <cfRule type="cellIs" dxfId="724" priority="519" operator="equal">
      <formula>"NO VAR"</formula>
    </cfRule>
  </conditionalFormatting>
  <conditionalFormatting sqref="J78">
    <cfRule type="cellIs" dxfId="723" priority="518" operator="equal">
      <formula>"HIDE-NO VAR"</formula>
    </cfRule>
  </conditionalFormatting>
  <conditionalFormatting sqref="J69:J77">
    <cfRule type="cellIs" dxfId="722" priority="593" operator="equal">
      <formula>"NO VAR"</formula>
    </cfRule>
  </conditionalFormatting>
  <conditionalFormatting sqref="J78">
    <cfRule type="cellIs" dxfId="721" priority="516" operator="equal">
      <formula>"NO VAR"</formula>
    </cfRule>
  </conditionalFormatting>
  <conditionalFormatting sqref="J78">
    <cfRule type="cellIs" dxfId="720" priority="515" operator="equal">
      <formula>"HIDE-NO VAR"</formula>
    </cfRule>
  </conditionalFormatting>
  <conditionalFormatting sqref="J69:J77">
    <cfRule type="cellIs" dxfId="719" priority="590" operator="equal">
      <formula>"NO VAR"</formula>
    </cfRule>
  </conditionalFormatting>
  <conditionalFormatting sqref="J78">
    <cfRule type="cellIs" dxfId="718" priority="513" operator="equal">
      <formula>"NO VAR"</formula>
    </cfRule>
  </conditionalFormatting>
  <conditionalFormatting sqref="J78">
    <cfRule type="cellIs" dxfId="717" priority="512" operator="equal">
      <formula>"HIDE-NO VAR"</formula>
    </cfRule>
  </conditionalFormatting>
  <conditionalFormatting sqref="J69:J77">
    <cfRule type="cellIs" dxfId="716" priority="587" operator="equal">
      <formula>"NO VAR"</formula>
    </cfRule>
  </conditionalFormatting>
  <conditionalFormatting sqref="J78">
    <cfRule type="cellIs" dxfId="715" priority="510" operator="equal">
      <formula>"NO VAR"</formula>
    </cfRule>
  </conditionalFormatting>
  <conditionalFormatting sqref="J78">
    <cfRule type="cellIs" dxfId="714" priority="509" operator="equal">
      <formula>"HIDE-NO VAR"</formula>
    </cfRule>
  </conditionalFormatting>
  <conditionalFormatting sqref="J69:J77">
    <cfRule type="cellIs" dxfId="713" priority="584" operator="equal">
      <formula>"NO VAR"</formula>
    </cfRule>
  </conditionalFormatting>
  <conditionalFormatting sqref="J78">
    <cfRule type="cellIs" dxfId="712" priority="507" operator="equal">
      <formula>"NO VAR"</formula>
    </cfRule>
  </conditionalFormatting>
  <conditionalFormatting sqref="J78">
    <cfRule type="cellIs" dxfId="711" priority="506" operator="equal">
      <formula>"HIDE-NO VAR"</formula>
    </cfRule>
  </conditionalFormatting>
  <conditionalFormatting sqref="J69:J77">
    <cfRule type="cellIs" dxfId="710" priority="581" operator="equal">
      <formula>"NO VAR"</formula>
    </cfRule>
  </conditionalFormatting>
  <conditionalFormatting sqref="J69:J77">
    <cfRule type="cellIs" dxfId="709" priority="579" operator="equal">
      <formula>"NO VAR"</formula>
    </cfRule>
  </conditionalFormatting>
  <conditionalFormatting sqref="J80">
    <cfRule type="cellIs" dxfId="708" priority="426" operator="equal">
      <formula>"HIDE-NO VAR"</formula>
    </cfRule>
  </conditionalFormatting>
  <conditionalFormatting sqref="J80">
    <cfRule type="cellIs" dxfId="707" priority="423" operator="equal">
      <formula>"HIDE-NO VAR"</formula>
    </cfRule>
  </conditionalFormatting>
  <conditionalFormatting sqref="J78">
    <cfRule type="cellIs" dxfId="706" priority="498" operator="equal">
      <formula>"NO VAR"</formula>
    </cfRule>
  </conditionalFormatting>
  <conditionalFormatting sqref="J78">
    <cfRule type="cellIs" dxfId="705" priority="497" operator="equal">
      <formula>"HIDE-NO VAR"</formula>
    </cfRule>
  </conditionalFormatting>
  <conditionalFormatting sqref="J69:J77">
    <cfRule type="cellIs" dxfId="704" priority="572" operator="equal">
      <formula>"NO VAR"</formula>
    </cfRule>
  </conditionalFormatting>
  <conditionalFormatting sqref="K80">
    <cfRule type="cellIs" dxfId="703" priority="419" operator="equal">
      <formula>"HIDE-NO VAR"</formula>
    </cfRule>
  </conditionalFormatting>
  <conditionalFormatting sqref="K69:K77">
    <cfRule type="cellIs" dxfId="702" priority="568" operator="equal">
      <formula>"HIDE-NO VAR"</formula>
    </cfRule>
  </conditionalFormatting>
  <conditionalFormatting sqref="K80">
    <cfRule type="cellIs" dxfId="701" priority="415" operator="equal">
      <formula>"NO VAR"</formula>
    </cfRule>
  </conditionalFormatting>
  <conditionalFormatting sqref="K69:K77">
    <cfRule type="cellIs" dxfId="700" priority="566" operator="equal">
      <formula>"NO VAR"</formula>
    </cfRule>
  </conditionalFormatting>
  <conditionalFormatting sqref="K69:K77">
    <cfRule type="cellIs" dxfId="699" priority="565" operator="equal">
      <formula>"HIDE-NO VAR"</formula>
    </cfRule>
  </conditionalFormatting>
  <conditionalFormatting sqref="K78">
    <cfRule type="cellIs" dxfId="698" priority="487" operator="equal">
      <formula>"NO VAR"</formula>
    </cfRule>
  </conditionalFormatting>
  <conditionalFormatting sqref="K78">
    <cfRule type="cellIs" dxfId="697" priority="486" operator="equal">
      <formula>"HIDE-NO VAR"</formula>
    </cfRule>
  </conditionalFormatting>
  <conditionalFormatting sqref="K69:K77">
    <cfRule type="cellIs" dxfId="696" priority="561" operator="equal">
      <formula>"NO VAR"</formula>
    </cfRule>
  </conditionalFormatting>
  <conditionalFormatting sqref="K78">
    <cfRule type="cellIs" dxfId="695" priority="484" operator="equal">
      <formula>"NO VAR"</formula>
    </cfRule>
  </conditionalFormatting>
  <conditionalFormatting sqref="K78">
    <cfRule type="cellIs" dxfId="694" priority="483" operator="equal">
      <formula>"HIDE-NO VAR"</formula>
    </cfRule>
  </conditionalFormatting>
  <conditionalFormatting sqref="K69:K77">
    <cfRule type="cellIs" dxfId="693" priority="558" operator="equal">
      <formula>"NO VAR"</formula>
    </cfRule>
  </conditionalFormatting>
  <conditionalFormatting sqref="K78">
    <cfRule type="cellIs" dxfId="692" priority="481" operator="equal">
      <formula>"NO VAR"</formula>
    </cfRule>
  </conditionalFormatting>
  <conditionalFormatting sqref="K78">
    <cfRule type="cellIs" dxfId="691" priority="480" operator="equal">
      <formula>"HIDE-NO VAR"</formula>
    </cfRule>
  </conditionalFormatting>
  <conditionalFormatting sqref="K69:K77">
    <cfRule type="cellIs" dxfId="690" priority="555" operator="equal">
      <formula>"NO VAR"</formula>
    </cfRule>
  </conditionalFormatting>
  <conditionalFormatting sqref="K78">
    <cfRule type="cellIs" dxfId="689" priority="478" operator="equal">
      <formula>"NO VAR"</formula>
    </cfRule>
  </conditionalFormatting>
  <conditionalFormatting sqref="K78">
    <cfRule type="cellIs" dxfId="688" priority="477" operator="equal">
      <formula>"HIDE-NO VAR"</formula>
    </cfRule>
  </conditionalFormatting>
  <conditionalFormatting sqref="K69:K77">
    <cfRule type="cellIs" dxfId="687" priority="552" operator="equal">
      <formula>"NO VAR"</formula>
    </cfRule>
  </conditionalFormatting>
  <conditionalFormatting sqref="K78">
    <cfRule type="cellIs" dxfId="686" priority="475" operator="equal">
      <formula>"NO VAR"</formula>
    </cfRule>
  </conditionalFormatting>
  <conditionalFormatting sqref="K78">
    <cfRule type="cellIs" dxfId="685" priority="474" operator="equal">
      <formula>"HIDE-NO VAR"</formula>
    </cfRule>
  </conditionalFormatting>
  <conditionalFormatting sqref="K69:K77">
    <cfRule type="cellIs" dxfId="684" priority="549" operator="equal">
      <formula>"NO VAR"</formula>
    </cfRule>
  </conditionalFormatting>
  <conditionalFormatting sqref="K78">
    <cfRule type="cellIs" dxfId="683" priority="472" operator="equal">
      <formula>"NO VAR"</formula>
    </cfRule>
  </conditionalFormatting>
  <conditionalFormatting sqref="K78">
    <cfRule type="cellIs" dxfId="682" priority="471" operator="equal">
      <formula>"HIDE-NO VAR"</formula>
    </cfRule>
  </conditionalFormatting>
  <conditionalFormatting sqref="K69:K77">
    <cfRule type="cellIs" dxfId="681" priority="546" operator="equal">
      <formula>"NO VAR"</formula>
    </cfRule>
  </conditionalFormatting>
  <conditionalFormatting sqref="K78">
    <cfRule type="cellIs" dxfId="680" priority="469" operator="equal">
      <formula>"NO VAR"</formula>
    </cfRule>
  </conditionalFormatting>
  <conditionalFormatting sqref="K78">
    <cfRule type="cellIs" dxfId="679" priority="468" operator="equal">
      <formula>"HIDE-NO VAR"</formula>
    </cfRule>
  </conditionalFormatting>
  <conditionalFormatting sqref="K69:K77">
    <cfRule type="cellIs" dxfId="678" priority="543" operator="equal">
      <formula>"NO VAR"</formula>
    </cfRule>
  </conditionalFormatting>
  <conditionalFormatting sqref="K78">
    <cfRule type="cellIs" dxfId="677" priority="466" operator="equal">
      <formula>"NO VAR"</formula>
    </cfRule>
  </conditionalFormatting>
  <conditionalFormatting sqref="K78">
    <cfRule type="cellIs" dxfId="676" priority="465" operator="equal">
      <formula>"HIDE-NO VAR"</formula>
    </cfRule>
  </conditionalFormatting>
  <conditionalFormatting sqref="K69:K77">
    <cfRule type="cellIs" dxfId="675" priority="540" operator="equal">
      <formula>"NO VAR"</formula>
    </cfRule>
  </conditionalFormatting>
  <conditionalFormatting sqref="K78">
    <cfRule type="cellIs" dxfId="674" priority="463" operator="equal">
      <formula>"NO VAR"</formula>
    </cfRule>
  </conditionalFormatting>
  <conditionalFormatting sqref="K69:K77">
    <cfRule type="cellIs" dxfId="673" priority="537" operator="equal">
      <formula>"NO VAR"</formula>
    </cfRule>
  </conditionalFormatting>
  <conditionalFormatting sqref="K69:K77">
    <cfRule type="cellIs" dxfId="672" priority="536" operator="equal">
      <formula>"HIDE-NO VAR"</formula>
    </cfRule>
  </conditionalFormatting>
  <conditionalFormatting sqref="K80">
    <cfRule type="cellIs" dxfId="671" priority="382" operator="equal">
      <formula>"HIDE-NO VAR"</formula>
    </cfRule>
  </conditionalFormatting>
  <conditionalFormatting sqref="K69:K77">
    <cfRule type="cellIs" dxfId="670" priority="533" operator="equal">
      <formula>"HIDE-NO VAR"</formula>
    </cfRule>
  </conditionalFormatting>
  <conditionalFormatting sqref="K69:K77">
    <cfRule type="cellIs" dxfId="669" priority="532" operator="equal">
      <formula>"NO VAR"</formula>
    </cfRule>
  </conditionalFormatting>
  <conditionalFormatting sqref="J81 J83">
    <cfRule type="cellIs" dxfId="668" priority="377" operator="equal">
      <formula>"HIDE-NO VAR"</formula>
    </cfRule>
  </conditionalFormatting>
  <conditionalFormatting sqref="J81 J83">
    <cfRule type="cellIs" dxfId="667" priority="374" operator="equal">
      <formula>"HIDE-NO VAR"</formula>
    </cfRule>
  </conditionalFormatting>
  <conditionalFormatting sqref="J81 J83">
    <cfRule type="cellIs" dxfId="666" priority="373" operator="equal">
      <formula>"NO VAR"</formula>
    </cfRule>
  </conditionalFormatting>
  <conditionalFormatting sqref="J78">
    <cfRule type="cellIs" dxfId="665" priority="523" operator="equal">
      <formula>"HIDE-NO VAR"</formula>
    </cfRule>
  </conditionalFormatting>
  <conditionalFormatting sqref="J78">
    <cfRule type="cellIs" dxfId="664" priority="520" operator="equal">
      <formula>"HIDE-NO VAR"</formula>
    </cfRule>
  </conditionalFormatting>
  <conditionalFormatting sqref="J80">
    <cfRule type="cellIs" dxfId="663" priority="443" operator="equal">
      <formula>"NO VAR"</formula>
    </cfRule>
  </conditionalFormatting>
  <conditionalFormatting sqref="J80">
    <cfRule type="cellIs" dxfId="662" priority="442" operator="equal">
      <formula>"NO VAR"</formula>
    </cfRule>
  </conditionalFormatting>
  <conditionalFormatting sqref="J80">
    <cfRule type="cellIs" dxfId="661" priority="441" operator="equal">
      <formula>"HIDE-NO VAR"</formula>
    </cfRule>
  </conditionalFormatting>
  <conditionalFormatting sqref="J80">
    <cfRule type="cellIs" dxfId="660" priority="440" operator="equal">
      <formula>"NO VAR"</formula>
    </cfRule>
  </conditionalFormatting>
  <conditionalFormatting sqref="J80">
    <cfRule type="cellIs" dxfId="659" priority="439" operator="equal">
      <formula>"NO VAR"</formula>
    </cfRule>
  </conditionalFormatting>
  <conditionalFormatting sqref="J80">
    <cfRule type="cellIs" dxfId="658" priority="438" operator="equal">
      <formula>"HIDE-NO VAR"</formula>
    </cfRule>
  </conditionalFormatting>
  <conditionalFormatting sqref="J80">
    <cfRule type="cellIs" dxfId="657" priority="437" operator="equal">
      <formula>"NO VAR"</formula>
    </cfRule>
  </conditionalFormatting>
  <conditionalFormatting sqref="J80">
    <cfRule type="cellIs" dxfId="656" priority="436" operator="equal">
      <formula>"NO VAR"</formula>
    </cfRule>
  </conditionalFormatting>
  <conditionalFormatting sqref="J80">
    <cfRule type="cellIs" dxfId="655" priority="435" operator="equal">
      <formula>"HIDE-NO VAR"</formula>
    </cfRule>
  </conditionalFormatting>
  <conditionalFormatting sqref="J80">
    <cfRule type="cellIs" dxfId="654" priority="434" operator="equal">
      <formula>"NO VAR"</formula>
    </cfRule>
  </conditionalFormatting>
  <conditionalFormatting sqref="J80">
    <cfRule type="cellIs" dxfId="653" priority="433" operator="equal">
      <formula>"NO VAR"</formula>
    </cfRule>
  </conditionalFormatting>
  <conditionalFormatting sqref="J80">
    <cfRule type="cellIs" dxfId="652" priority="432" operator="equal">
      <formula>"HIDE-NO VAR"</formula>
    </cfRule>
  </conditionalFormatting>
  <conditionalFormatting sqref="J80">
    <cfRule type="cellIs" dxfId="651" priority="431" operator="equal">
      <formula>"NO VAR"</formula>
    </cfRule>
  </conditionalFormatting>
  <conditionalFormatting sqref="J80">
    <cfRule type="cellIs" dxfId="650" priority="430" operator="equal">
      <formula>"NO VAR"</formula>
    </cfRule>
  </conditionalFormatting>
  <conditionalFormatting sqref="J78">
    <cfRule type="cellIs" dxfId="649" priority="505" operator="equal">
      <formula>"NO VAR"</formula>
    </cfRule>
  </conditionalFormatting>
  <conditionalFormatting sqref="J81 J83">
    <cfRule type="cellIs" dxfId="648" priority="352" operator="equal">
      <formula>"HIDE-NO VAR"</formula>
    </cfRule>
  </conditionalFormatting>
  <conditionalFormatting sqref="J81 J83">
    <cfRule type="cellIs" dxfId="647" priority="349" operator="equal">
      <formula>"HIDE-NO VAR"</formula>
    </cfRule>
  </conditionalFormatting>
  <conditionalFormatting sqref="J80">
    <cfRule type="cellIs" dxfId="646" priority="424" operator="equal">
      <formula>"NO VAR"</formula>
    </cfRule>
  </conditionalFormatting>
  <conditionalFormatting sqref="J80">
    <cfRule type="cellIs" dxfId="645" priority="422" operator="equal">
      <formula>"NO VAR"</formula>
    </cfRule>
  </conditionalFormatting>
  <conditionalFormatting sqref="J78">
    <cfRule type="cellIs" dxfId="644" priority="496" operator="equal">
      <formula>"NO VAR"</formula>
    </cfRule>
  </conditionalFormatting>
  <conditionalFormatting sqref="J78">
    <cfRule type="cellIs" dxfId="643" priority="495" operator="equal">
      <formula>"NO VAR"</formula>
    </cfRule>
  </conditionalFormatting>
  <conditionalFormatting sqref="K81 K83">
    <cfRule type="cellIs" dxfId="642" priority="342" operator="equal">
      <formula>"HIDE-NO VAR"</formula>
    </cfRule>
  </conditionalFormatting>
  <conditionalFormatting sqref="K81 K83">
    <cfRule type="cellIs" dxfId="641" priority="341" operator="equal">
      <formula>"NO VAR"</formula>
    </cfRule>
  </conditionalFormatting>
  <conditionalFormatting sqref="K78">
    <cfRule type="cellIs" dxfId="640" priority="491" operator="equal">
      <formula>"HIDE-NO VAR"</formula>
    </cfRule>
  </conditionalFormatting>
  <conditionalFormatting sqref="K78">
    <cfRule type="cellIs" dxfId="639" priority="488" operator="equal">
      <formula>"HIDE-NO VAR"</formula>
    </cfRule>
  </conditionalFormatting>
  <conditionalFormatting sqref="K80">
    <cfRule type="cellIs" dxfId="638" priority="411" operator="equal">
      <formula>"NO VAR"</formula>
    </cfRule>
  </conditionalFormatting>
  <conditionalFormatting sqref="K80">
    <cfRule type="cellIs" dxfId="637" priority="410" operator="equal">
      <formula>"NO VAR"</formula>
    </cfRule>
  </conditionalFormatting>
  <conditionalFormatting sqref="K80">
    <cfRule type="cellIs" dxfId="636" priority="409" operator="equal">
      <formula>"HIDE-NO VAR"</formula>
    </cfRule>
  </conditionalFormatting>
  <conditionalFormatting sqref="K80">
    <cfRule type="cellIs" dxfId="635" priority="408" operator="equal">
      <formula>"NO VAR"</formula>
    </cfRule>
  </conditionalFormatting>
  <conditionalFormatting sqref="K80">
    <cfRule type="cellIs" dxfId="634" priority="407" operator="equal">
      <formula>"NO VAR"</formula>
    </cfRule>
  </conditionalFormatting>
  <conditionalFormatting sqref="K80">
    <cfRule type="cellIs" dxfId="633" priority="406" operator="equal">
      <formula>"HIDE-NO VAR"</formula>
    </cfRule>
  </conditionalFormatting>
  <conditionalFormatting sqref="K80">
    <cfRule type="cellIs" dxfId="632" priority="405" operator="equal">
      <formula>"NO VAR"</formula>
    </cfRule>
  </conditionalFormatting>
  <conditionalFormatting sqref="K80">
    <cfRule type="cellIs" dxfId="631" priority="404" operator="equal">
      <formula>"NO VAR"</formula>
    </cfRule>
  </conditionalFormatting>
  <conditionalFormatting sqref="K80">
    <cfRule type="cellIs" dxfId="630" priority="403" operator="equal">
      <formula>"HIDE-NO VAR"</formula>
    </cfRule>
  </conditionalFormatting>
  <conditionalFormatting sqref="K80">
    <cfRule type="cellIs" dxfId="629" priority="402" operator="equal">
      <formula>"NO VAR"</formula>
    </cfRule>
  </conditionalFormatting>
  <conditionalFormatting sqref="K80">
    <cfRule type="cellIs" dxfId="628" priority="401" operator="equal">
      <formula>"NO VAR"</formula>
    </cfRule>
  </conditionalFormatting>
  <conditionalFormatting sqref="K80">
    <cfRule type="cellIs" dxfId="627" priority="400" operator="equal">
      <formula>"HIDE-NO VAR"</formula>
    </cfRule>
  </conditionalFormatting>
  <conditionalFormatting sqref="K80">
    <cfRule type="cellIs" dxfId="626" priority="399" operator="equal">
      <formula>"NO VAR"</formula>
    </cfRule>
  </conditionalFormatting>
  <conditionalFormatting sqref="K80">
    <cfRule type="cellIs" dxfId="625" priority="398" operator="equal">
      <formula>"NO VAR"</formula>
    </cfRule>
  </conditionalFormatting>
  <conditionalFormatting sqref="K80">
    <cfRule type="cellIs" dxfId="624" priority="397" operator="equal">
      <formula>"HIDE-NO VAR"</formula>
    </cfRule>
  </conditionalFormatting>
  <conditionalFormatting sqref="K80">
    <cfRule type="cellIs" dxfId="623" priority="396" operator="equal">
      <formula>"NO VAR"</formula>
    </cfRule>
  </conditionalFormatting>
  <conditionalFormatting sqref="K80">
    <cfRule type="cellIs" dxfId="622" priority="395" operator="equal">
      <formula>"NO VAR"</formula>
    </cfRule>
  </conditionalFormatting>
  <conditionalFormatting sqref="K80">
    <cfRule type="cellIs" dxfId="621" priority="394" operator="equal">
      <formula>"HIDE-NO VAR"</formula>
    </cfRule>
  </conditionalFormatting>
  <conditionalFormatting sqref="K80">
    <cfRule type="cellIs" dxfId="620" priority="393" operator="equal">
      <formula>"NO VAR"</formula>
    </cfRule>
  </conditionalFormatting>
  <conditionalFormatting sqref="K80">
    <cfRule type="cellIs" dxfId="619" priority="392" operator="equal">
      <formula>"NO VAR"</formula>
    </cfRule>
  </conditionalFormatting>
  <conditionalFormatting sqref="K80">
    <cfRule type="cellIs" dxfId="618" priority="391" operator="equal">
      <formula>"HIDE-NO VAR"</formula>
    </cfRule>
  </conditionalFormatting>
  <conditionalFormatting sqref="K80">
    <cfRule type="cellIs" dxfId="617" priority="390" operator="equal">
      <formula>"NO VAR"</formula>
    </cfRule>
  </conditionalFormatting>
  <conditionalFormatting sqref="K80">
    <cfRule type="cellIs" dxfId="616" priority="389" operator="equal">
      <formula>"NO VAR"</formula>
    </cfRule>
  </conditionalFormatting>
  <conditionalFormatting sqref="K80">
    <cfRule type="cellIs" dxfId="615" priority="387" operator="equal">
      <formula>"NO VAR"</formula>
    </cfRule>
  </conditionalFormatting>
  <conditionalFormatting sqref="K78">
    <cfRule type="cellIs" dxfId="614" priority="462" operator="equal">
      <formula>"HIDE-NO VAR"</formula>
    </cfRule>
  </conditionalFormatting>
  <conditionalFormatting sqref="K81 K83">
    <cfRule type="cellIs" dxfId="613" priority="308" operator="equal">
      <formula>"HIDE-NO VAR"</formula>
    </cfRule>
  </conditionalFormatting>
  <conditionalFormatting sqref="K78">
    <cfRule type="cellIs" dxfId="612" priority="459" operator="equal">
      <formula>"HIDE-NO VAR"</formula>
    </cfRule>
  </conditionalFormatting>
  <conditionalFormatting sqref="K78">
    <cfRule type="cellIs" dxfId="611" priority="458" operator="equal">
      <formula>"NO VAR"</formula>
    </cfRule>
  </conditionalFormatting>
  <conditionalFormatting sqref="K80">
    <cfRule type="cellIs" dxfId="610" priority="380" operator="equal">
      <formula>"NO VAR"</formula>
    </cfRule>
  </conditionalFormatting>
  <conditionalFormatting sqref="J82">
    <cfRule type="cellIs" dxfId="609" priority="303" operator="equal">
      <formula>"HIDE-NO VAR"</formula>
    </cfRule>
  </conditionalFormatting>
  <conditionalFormatting sqref="J81 J83">
    <cfRule type="cellIs" dxfId="608" priority="378" operator="equal">
      <formula>"NO VAR"</formula>
    </cfRule>
  </conditionalFormatting>
  <conditionalFormatting sqref="J82">
    <cfRule type="cellIs" dxfId="607" priority="300" operator="equal">
      <formula>"HIDE-NO VAR"</formula>
    </cfRule>
  </conditionalFormatting>
  <conditionalFormatting sqref="J82">
    <cfRule type="cellIs" dxfId="606" priority="299" operator="equal">
      <formula>"NO VAR"</formula>
    </cfRule>
  </conditionalFormatting>
  <conditionalFormatting sqref="J80">
    <cfRule type="cellIs" dxfId="605" priority="449" operator="equal">
      <formula>"HIDE-NO VAR"</formula>
    </cfRule>
  </conditionalFormatting>
  <conditionalFormatting sqref="J80">
    <cfRule type="cellIs" dxfId="604" priority="446" operator="equal">
      <formula>"HIDE-NO VAR"</formula>
    </cfRule>
  </conditionalFormatting>
  <conditionalFormatting sqref="J80">
    <cfRule type="cellIs" dxfId="603" priority="445" operator="equal">
      <formula>"NO VAR"</formula>
    </cfRule>
  </conditionalFormatting>
  <conditionalFormatting sqref="J81 J83">
    <cfRule type="cellIs" dxfId="602" priority="368" operator="equal">
      <formula>"NO VAR"</formula>
    </cfRule>
  </conditionalFormatting>
  <conditionalFormatting sqref="J81 J83">
    <cfRule type="cellIs" dxfId="601" priority="367" operator="equal">
      <formula>"HIDE-NO VAR"</formula>
    </cfRule>
  </conditionalFormatting>
  <conditionalFormatting sqref="J81 J83">
    <cfRule type="cellIs" dxfId="600" priority="366" operator="equal">
      <formula>"NO VAR"</formula>
    </cfRule>
  </conditionalFormatting>
  <conditionalFormatting sqref="J81 J83">
    <cfRule type="cellIs" dxfId="599" priority="365" operator="equal">
      <formula>"NO VAR"</formula>
    </cfRule>
  </conditionalFormatting>
  <conditionalFormatting sqref="J81 J83">
    <cfRule type="cellIs" dxfId="598" priority="364" operator="equal">
      <formula>"HIDE-NO VAR"</formula>
    </cfRule>
  </conditionalFormatting>
  <conditionalFormatting sqref="J81 J83">
    <cfRule type="cellIs" dxfId="597" priority="363" operator="equal">
      <formula>"NO VAR"</formula>
    </cfRule>
  </conditionalFormatting>
  <conditionalFormatting sqref="J81 J83">
    <cfRule type="cellIs" dxfId="596" priority="362" operator="equal">
      <formula>"NO VAR"</formula>
    </cfRule>
  </conditionalFormatting>
  <conditionalFormatting sqref="J81 J83">
    <cfRule type="cellIs" dxfId="595" priority="361" operator="equal">
      <formula>"HIDE-NO VAR"</formula>
    </cfRule>
  </conditionalFormatting>
  <conditionalFormatting sqref="J81 J83">
    <cfRule type="cellIs" dxfId="594" priority="360" operator="equal">
      <formula>"NO VAR"</formula>
    </cfRule>
  </conditionalFormatting>
  <conditionalFormatting sqref="J81 J83">
    <cfRule type="cellIs" dxfId="593" priority="359" operator="equal">
      <formula>"NO VAR"</formula>
    </cfRule>
  </conditionalFormatting>
  <conditionalFormatting sqref="J81 J83">
    <cfRule type="cellIs" dxfId="592" priority="358" operator="equal">
      <formula>"HIDE-NO VAR"</formula>
    </cfRule>
  </conditionalFormatting>
  <conditionalFormatting sqref="J81 J83">
    <cfRule type="cellIs" dxfId="591" priority="357" operator="equal">
      <formula>"NO VAR"</formula>
    </cfRule>
  </conditionalFormatting>
  <conditionalFormatting sqref="J81 J83">
    <cfRule type="cellIs" dxfId="590" priority="356" operator="equal">
      <formula>"NO VAR"</formula>
    </cfRule>
  </conditionalFormatting>
  <conditionalFormatting sqref="J82">
    <cfRule type="cellIs" dxfId="589" priority="278" operator="equal">
      <formula>"HIDE-NO VAR"</formula>
    </cfRule>
  </conditionalFormatting>
  <conditionalFormatting sqref="J82">
    <cfRule type="cellIs" dxfId="588" priority="275" operator="equal">
      <formula>"HIDE-NO VAR"</formula>
    </cfRule>
  </conditionalFormatting>
  <conditionalFormatting sqref="J81 J83">
    <cfRule type="cellIs" dxfId="587" priority="350" operator="equal">
      <formula>"NO VAR"</formula>
    </cfRule>
  </conditionalFormatting>
  <conditionalFormatting sqref="J81 J83">
    <cfRule type="cellIs" dxfId="586" priority="348" operator="equal">
      <formula>"NO VAR"</formula>
    </cfRule>
  </conditionalFormatting>
  <conditionalFormatting sqref="J80">
    <cfRule type="cellIs" dxfId="585" priority="421" operator="equal">
      <formula>"NO VAR"</formula>
    </cfRule>
  </conditionalFormatting>
  <conditionalFormatting sqref="K82">
    <cfRule type="cellIs" dxfId="584" priority="268" operator="equal">
      <formula>"HIDE-NO VAR"</formula>
    </cfRule>
  </conditionalFormatting>
  <conditionalFormatting sqref="K82">
    <cfRule type="cellIs" dxfId="583" priority="267" operator="equal">
      <formula>"NO VAR"</formula>
    </cfRule>
  </conditionalFormatting>
  <conditionalFormatting sqref="K80">
    <cfRule type="cellIs" dxfId="582" priority="417" operator="equal">
      <formula>"HIDE-NO VAR"</formula>
    </cfRule>
  </conditionalFormatting>
  <conditionalFormatting sqref="K80">
    <cfRule type="cellIs" dxfId="581" priority="414" operator="equal">
      <formula>"HIDE-NO VAR"</formula>
    </cfRule>
  </conditionalFormatting>
  <conditionalFormatting sqref="K80">
    <cfRule type="cellIs" dxfId="580" priority="413" operator="equal">
      <formula>"NO VAR"</formula>
    </cfRule>
  </conditionalFormatting>
  <conditionalFormatting sqref="K81 K83">
    <cfRule type="cellIs" dxfId="579" priority="336" operator="equal">
      <formula>"NO VAR"</formula>
    </cfRule>
  </conditionalFormatting>
  <conditionalFormatting sqref="K81 K83">
    <cfRule type="cellIs" dxfId="578" priority="335" operator="equal">
      <formula>"HIDE-NO VAR"</formula>
    </cfRule>
  </conditionalFormatting>
  <conditionalFormatting sqref="K81 K83">
    <cfRule type="cellIs" dxfId="577" priority="334" operator="equal">
      <formula>"NO VAR"</formula>
    </cfRule>
  </conditionalFormatting>
  <conditionalFormatting sqref="K81 K83">
    <cfRule type="cellIs" dxfId="576" priority="333" operator="equal">
      <formula>"NO VAR"</formula>
    </cfRule>
  </conditionalFormatting>
  <conditionalFormatting sqref="K81 K83">
    <cfRule type="cellIs" dxfId="575" priority="332" operator="equal">
      <formula>"HIDE-NO VAR"</formula>
    </cfRule>
  </conditionalFormatting>
  <conditionalFormatting sqref="K81 K83">
    <cfRule type="cellIs" dxfId="574" priority="331" operator="equal">
      <formula>"NO VAR"</formula>
    </cfRule>
  </conditionalFormatting>
  <conditionalFormatting sqref="K81 K83">
    <cfRule type="cellIs" dxfId="573" priority="330" operator="equal">
      <formula>"NO VAR"</formula>
    </cfRule>
  </conditionalFormatting>
  <conditionalFormatting sqref="K81 K83">
    <cfRule type="cellIs" dxfId="572" priority="329" operator="equal">
      <formula>"HIDE-NO VAR"</formula>
    </cfRule>
  </conditionalFormatting>
  <conditionalFormatting sqref="K81 K83">
    <cfRule type="cellIs" dxfId="571" priority="328" operator="equal">
      <formula>"NO VAR"</formula>
    </cfRule>
  </conditionalFormatting>
  <conditionalFormatting sqref="K81 K83">
    <cfRule type="cellIs" dxfId="570" priority="327" operator="equal">
      <formula>"NO VAR"</formula>
    </cfRule>
  </conditionalFormatting>
  <conditionalFormatting sqref="K81 K83">
    <cfRule type="cellIs" dxfId="569" priority="326" operator="equal">
      <formula>"HIDE-NO VAR"</formula>
    </cfRule>
  </conditionalFormatting>
  <conditionalFormatting sqref="K81 K83">
    <cfRule type="cellIs" dxfId="568" priority="325" operator="equal">
      <formula>"NO VAR"</formula>
    </cfRule>
  </conditionalFormatting>
  <conditionalFormatting sqref="K81 K83">
    <cfRule type="cellIs" dxfId="567" priority="324" operator="equal">
      <formula>"NO VAR"</formula>
    </cfRule>
  </conditionalFormatting>
  <conditionalFormatting sqref="K81 K83">
    <cfRule type="cellIs" dxfId="566" priority="323" operator="equal">
      <formula>"HIDE-NO VAR"</formula>
    </cfRule>
  </conditionalFormatting>
  <conditionalFormatting sqref="K81 K83">
    <cfRule type="cellIs" dxfId="565" priority="322" operator="equal">
      <formula>"NO VAR"</formula>
    </cfRule>
  </conditionalFormatting>
  <conditionalFormatting sqref="K81 K83">
    <cfRule type="cellIs" dxfId="564" priority="321" operator="equal">
      <formula>"NO VAR"</formula>
    </cfRule>
  </conditionalFormatting>
  <conditionalFormatting sqref="K81 K83">
    <cfRule type="cellIs" dxfId="563" priority="320" operator="equal">
      <formula>"HIDE-NO VAR"</formula>
    </cfRule>
  </conditionalFormatting>
  <conditionalFormatting sqref="K81 K83">
    <cfRule type="cellIs" dxfId="562" priority="319" operator="equal">
      <formula>"NO VAR"</formula>
    </cfRule>
  </conditionalFormatting>
  <conditionalFormatting sqref="K81 K83">
    <cfRule type="cellIs" dxfId="561" priority="318" operator="equal">
      <formula>"NO VAR"</formula>
    </cfRule>
  </conditionalFormatting>
  <conditionalFormatting sqref="K81 K83">
    <cfRule type="cellIs" dxfId="560" priority="317" operator="equal">
      <formula>"HIDE-NO VAR"</formula>
    </cfRule>
  </conditionalFormatting>
  <conditionalFormatting sqref="K81 K83">
    <cfRule type="cellIs" dxfId="559" priority="316" operator="equal">
      <formula>"NO VAR"</formula>
    </cfRule>
  </conditionalFormatting>
  <conditionalFormatting sqref="K81 K83">
    <cfRule type="cellIs" dxfId="558" priority="315" operator="equal">
      <formula>"NO VAR"</formula>
    </cfRule>
  </conditionalFormatting>
  <conditionalFormatting sqref="K81 K83">
    <cfRule type="cellIs" dxfId="557" priority="313" operator="equal">
      <formula>"NO VAR"</formula>
    </cfRule>
  </conditionalFormatting>
  <conditionalFormatting sqref="K80">
    <cfRule type="cellIs" dxfId="556" priority="388" operator="equal">
      <formula>"HIDE-NO VAR"</formula>
    </cfRule>
  </conditionalFormatting>
  <conditionalFormatting sqref="K82">
    <cfRule type="cellIs" dxfId="555" priority="234" operator="equal">
      <formula>"HIDE-NO VAR"</formula>
    </cfRule>
  </conditionalFormatting>
  <conditionalFormatting sqref="K80">
    <cfRule type="cellIs" dxfId="554" priority="385" operator="equal">
      <formula>"HIDE-NO VAR"</formula>
    </cfRule>
  </conditionalFormatting>
  <conditionalFormatting sqref="K80">
    <cfRule type="cellIs" dxfId="553" priority="384" operator="equal">
      <formula>"NO VAR"</formula>
    </cfRule>
  </conditionalFormatting>
  <conditionalFormatting sqref="K81 K83">
    <cfRule type="cellIs" dxfId="552" priority="306" operator="equal">
      <formula>"NO VAR"</formula>
    </cfRule>
  </conditionalFormatting>
  <conditionalFormatting sqref="J82">
    <cfRule type="cellIs" dxfId="551" priority="304" operator="equal">
      <formula>"NO VAR"</formula>
    </cfRule>
  </conditionalFormatting>
  <conditionalFormatting sqref="J79">
    <cfRule type="cellIs" dxfId="550" priority="227" operator="equal">
      <formula>"NO VAR"</formula>
    </cfRule>
  </conditionalFormatting>
  <conditionalFormatting sqref="J79">
    <cfRule type="cellIs" dxfId="549" priority="226" operator="equal">
      <formula>"HIDE-NO VAR"</formula>
    </cfRule>
  </conditionalFormatting>
  <conditionalFormatting sqref="J81 J83">
    <cfRule type="cellIs" dxfId="548" priority="375" operator="equal">
      <formula>"HIDE-NO VAR"</formula>
    </cfRule>
  </conditionalFormatting>
  <conditionalFormatting sqref="J79">
    <cfRule type="cellIs" dxfId="547" priority="222" operator="equal">
      <formula>"NO VAR"</formula>
    </cfRule>
  </conditionalFormatting>
  <conditionalFormatting sqref="J81 J83">
    <cfRule type="cellIs" dxfId="546" priority="372" operator="equal">
      <formula>"HIDE-NO VAR"</formula>
    </cfRule>
  </conditionalFormatting>
  <conditionalFormatting sqref="J81 J83">
    <cfRule type="cellIs" dxfId="545" priority="371" operator="equal">
      <formula>"NO VAR"</formula>
    </cfRule>
  </conditionalFormatting>
  <conditionalFormatting sqref="J82">
    <cfRule type="cellIs" dxfId="544" priority="294" operator="equal">
      <formula>"NO VAR"</formula>
    </cfRule>
  </conditionalFormatting>
  <conditionalFormatting sqref="J82">
    <cfRule type="cellIs" dxfId="543" priority="293" operator="equal">
      <formula>"HIDE-NO VAR"</formula>
    </cfRule>
  </conditionalFormatting>
  <conditionalFormatting sqref="J82">
    <cfRule type="cellIs" dxfId="542" priority="292" operator="equal">
      <formula>"NO VAR"</formula>
    </cfRule>
  </conditionalFormatting>
  <conditionalFormatting sqref="J82">
    <cfRule type="cellIs" dxfId="541" priority="291" operator="equal">
      <formula>"NO VAR"</formula>
    </cfRule>
  </conditionalFormatting>
  <conditionalFormatting sqref="J82">
    <cfRule type="cellIs" dxfId="540" priority="290" operator="equal">
      <formula>"HIDE-NO VAR"</formula>
    </cfRule>
  </conditionalFormatting>
  <conditionalFormatting sqref="J82">
    <cfRule type="cellIs" dxfId="539" priority="289" operator="equal">
      <formula>"NO VAR"</formula>
    </cfRule>
  </conditionalFormatting>
  <conditionalFormatting sqref="J82">
    <cfRule type="cellIs" dxfId="538" priority="288" operator="equal">
      <formula>"NO VAR"</formula>
    </cfRule>
  </conditionalFormatting>
  <conditionalFormatting sqref="J82">
    <cfRule type="cellIs" dxfId="537" priority="287" operator="equal">
      <formula>"HIDE-NO VAR"</formula>
    </cfRule>
  </conditionalFormatting>
  <conditionalFormatting sqref="J82">
    <cfRule type="cellIs" dxfId="536" priority="286" operator="equal">
      <formula>"NO VAR"</formula>
    </cfRule>
  </conditionalFormatting>
  <conditionalFormatting sqref="J82">
    <cfRule type="cellIs" dxfId="535" priority="285" operator="equal">
      <formula>"NO VAR"</formula>
    </cfRule>
  </conditionalFormatting>
  <conditionalFormatting sqref="J82">
    <cfRule type="cellIs" dxfId="534" priority="284" operator="equal">
      <formula>"HIDE-NO VAR"</formula>
    </cfRule>
  </conditionalFormatting>
  <conditionalFormatting sqref="J82">
    <cfRule type="cellIs" dxfId="533" priority="283" operator="equal">
      <formula>"NO VAR"</formula>
    </cfRule>
  </conditionalFormatting>
  <conditionalFormatting sqref="J82">
    <cfRule type="cellIs" dxfId="532" priority="282" operator="equal">
      <formula>"NO VAR"</formula>
    </cfRule>
  </conditionalFormatting>
  <conditionalFormatting sqref="J79">
    <cfRule type="cellIs" dxfId="531" priority="204" operator="equal">
      <formula>"HIDE-NO VAR"</formula>
    </cfRule>
  </conditionalFormatting>
  <conditionalFormatting sqref="J79">
    <cfRule type="cellIs" dxfId="530" priority="201" operator="equal">
      <formula>"HIDE-NO VAR"</formula>
    </cfRule>
  </conditionalFormatting>
  <conditionalFormatting sqref="J82">
    <cfRule type="cellIs" dxfId="529" priority="276" operator="equal">
      <formula>"NO VAR"</formula>
    </cfRule>
  </conditionalFormatting>
  <conditionalFormatting sqref="J82">
    <cfRule type="cellIs" dxfId="528" priority="274" operator="equal">
      <formula>"NO VAR"</formula>
    </cfRule>
  </conditionalFormatting>
  <conditionalFormatting sqref="J81 J83">
    <cfRule type="cellIs" dxfId="527" priority="347" operator="equal">
      <formula>"NO VAR"</formula>
    </cfRule>
  </conditionalFormatting>
  <conditionalFormatting sqref="K79">
    <cfRule type="cellIs" dxfId="526" priority="194" operator="equal">
      <formula>"HIDE-NO VAR"</formula>
    </cfRule>
  </conditionalFormatting>
  <conditionalFormatting sqref="K81 K83">
    <cfRule type="cellIs" dxfId="525" priority="343" operator="equal">
      <formula>"HIDE-NO VAR"</formula>
    </cfRule>
  </conditionalFormatting>
  <conditionalFormatting sqref="K79">
    <cfRule type="cellIs" dxfId="524" priority="190" operator="equal">
      <formula>"NO VAR"</formula>
    </cfRule>
  </conditionalFormatting>
  <conditionalFormatting sqref="K81 K83">
    <cfRule type="cellIs" dxfId="523" priority="340" operator="equal">
      <formula>"HIDE-NO VAR"</formula>
    </cfRule>
  </conditionalFormatting>
  <conditionalFormatting sqref="K81 K83">
    <cfRule type="cellIs" dxfId="522" priority="339" operator="equal">
      <formula>"NO VAR"</formula>
    </cfRule>
  </conditionalFormatting>
  <conditionalFormatting sqref="K82">
    <cfRule type="cellIs" dxfId="521" priority="262" operator="equal">
      <formula>"NO VAR"</formula>
    </cfRule>
  </conditionalFormatting>
  <conditionalFormatting sqref="K82">
    <cfRule type="cellIs" dxfId="520" priority="261" operator="equal">
      <formula>"HIDE-NO VAR"</formula>
    </cfRule>
  </conditionalFormatting>
  <conditionalFormatting sqref="K82">
    <cfRule type="cellIs" dxfId="519" priority="260" operator="equal">
      <formula>"NO VAR"</formula>
    </cfRule>
  </conditionalFormatting>
  <conditionalFormatting sqref="K82">
    <cfRule type="cellIs" dxfId="518" priority="259" operator="equal">
      <formula>"NO VAR"</formula>
    </cfRule>
  </conditionalFormatting>
  <conditionalFormatting sqref="K82">
    <cfRule type="cellIs" dxfId="517" priority="258" operator="equal">
      <formula>"HIDE-NO VAR"</formula>
    </cfRule>
  </conditionalFormatting>
  <conditionalFormatting sqref="K82">
    <cfRule type="cellIs" dxfId="516" priority="257" operator="equal">
      <formula>"NO VAR"</formula>
    </cfRule>
  </conditionalFormatting>
  <conditionalFormatting sqref="K82">
    <cfRule type="cellIs" dxfId="515" priority="256" operator="equal">
      <formula>"NO VAR"</formula>
    </cfRule>
  </conditionalFormatting>
  <conditionalFormatting sqref="K82">
    <cfRule type="cellIs" dxfId="514" priority="255" operator="equal">
      <formula>"HIDE-NO VAR"</formula>
    </cfRule>
  </conditionalFormatting>
  <conditionalFormatting sqref="K82">
    <cfRule type="cellIs" dxfId="513" priority="254" operator="equal">
      <formula>"NO VAR"</formula>
    </cfRule>
  </conditionalFormatting>
  <conditionalFormatting sqref="K82">
    <cfRule type="cellIs" dxfId="512" priority="253" operator="equal">
      <formula>"NO VAR"</formula>
    </cfRule>
  </conditionalFormatting>
  <conditionalFormatting sqref="K82">
    <cfRule type="cellIs" dxfId="511" priority="252" operator="equal">
      <formula>"HIDE-NO VAR"</formula>
    </cfRule>
  </conditionalFormatting>
  <conditionalFormatting sqref="K82">
    <cfRule type="cellIs" dxfId="510" priority="251" operator="equal">
      <formula>"NO VAR"</formula>
    </cfRule>
  </conditionalFormatting>
  <conditionalFormatting sqref="K82">
    <cfRule type="cellIs" dxfId="509" priority="250" operator="equal">
      <formula>"NO VAR"</formula>
    </cfRule>
  </conditionalFormatting>
  <conditionalFormatting sqref="K82">
    <cfRule type="cellIs" dxfId="508" priority="249" operator="equal">
      <formula>"HIDE-NO VAR"</formula>
    </cfRule>
  </conditionalFormatting>
  <conditionalFormatting sqref="K82">
    <cfRule type="cellIs" dxfId="507" priority="248" operator="equal">
      <formula>"NO VAR"</formula>
    </cfRule>
  </conditionalFormatting>
  <conditionalFormatting sqref="K82">
    <cfRule type="cellIs" dxfId="506" priority="247" operator="equal">
      <formula>"NO VAR"</formula>
    </cfRule>
  </conditionalFormatting>
  <conditionalFormatting sqref="K82">
    <cfRule type="cellIs" dxfId="505" priority="246" operator="equal">
      <formula>"HIDE-NO VAR"</formula>
    </cfRule>
  </conditionalFormatting>
  <conditionalFormatting sqref="K82">
    <cfRule type="cellIs" dxfId="504" priority="245" operator="equal">
      <formula>"NO VAR"</formula>
    </cfRule>
  </conditionalFormatting>
  <conditionalFormatting sqref="K82">
    <cfRule type="cellIs" dxfId="503" priority="244" operator="equal">
      <formula>"NO VAR"</formula>
    </cfRule>
  </conditionalFormatting>
  <conditionalFormatting sqref="K82">
    <cfRule type="cellIs" dxfId="502" priority="243" operator="equal">
      <formula>"HIDE-NO VAR"</formula>
    </cfRule>
  </conditionalFormatting>
  <conditionalFormatting sqref="K82">
    <cfRule type="cellIs" dxfId="501" priority="242" operator="equal">
      <formula>"NO VAR"</formula>
    </cfRule>
  </conditionalFormatting>
  <conditionalFormatting sqref="K82">
    <cfRule type="cellIs" dxfId="500" priority="241" operator="equal">
      <formula>"NO VAR"</formula>
    </cfRule>
  </conditionalFormatting>
  <conditionalFormatting sqref="J40">
    <cfRule type="cellIs" dxfId="499" priority="2396" operator="equal">
      <formula>"NO VAR"</formula>
    </cfRule>
  </conditionalFormatting>
  <conditionalFormatting sqref="J40">
    <cfRule type="cellIs" dxfId="498" priority="2395" operator="equal">
      <formula>"HIDE-NO VAR"</formula>
    </cfRule>
  </conditionalFormatting>
  <conditionalFormatting sqref="J40">
    <cfRule type="cellIs" dxfId="497" priority="2392" operator="equal">
      <formula>"HIDE-NO VAR"</formula>
    </cfRule>
  </conditionalFormatting>
  <conditionalFormatting sqref="J40">
    <cfRule type="cellIs" dxfId="496" priority="2391" operator="equal">
      <formula>"NO VAR"</formula>
    </cfRule>
  </conditionalFormatting>
  <conditionalFormatting sqref="J40">
    <cfRule type="cellIs" dxfId="495" priority="2387" operator="equal">
      <formula>"NO VAR"</formula>
    </cfRule>
  </conditionalFormatting>
  <conditionalFormatting sqref="J40">
    <cfRule type="cellIs" dxfId="494" priority="2384" operator="equal">
      <formula>"NO VAR"</formula>
    </cfRule>
  </conditionalFormatting>
  <conditionalFormatting sqref="J40">
    <cfRule type="cellIs" dxfId="493" priority="2381" operator="equal">
      <formula>"NO VAR"</formula>
    </cfRule>
  </conditionalFormatting>
  <conditionalFormatting sqref="J40">
    <cfRule type="cellIs" dxfId="492" priority="2378" operator="equal">
      <formula>"NO VAR"</formula>
    </cfRule>
  </conditionalFormatting>
  <conditionalFormatting sqref="J40">
    <cfRule type="cellIs" dxfId="491" priority="2375" operator="equal">
      <formula>"NO VAR"</formula>
    </cfRule>
  </conditionalFormatting>
  <conditionalFormatting sqref="J79">
    <cfRule type="cellIs" dxfId="490" priority="205" operator="equal">
      <formula>"NO VAR"</formula>
    </cfRule>
  </conditionalFormatting>
  <conditionalFormatting sqref="J79">
    <cfRule type="cellIs" dxfId="489" priority="200" operator="equal">
      <formula>"NO VAR"</formula>
    </cfRule>
  </conditionalFormatting>
  <conditionalFormatting sqref="K82">
    <cfRule type="cellIs" dxfId="488" priority="272" operator="equal">
      <formula>"NO VAR"</formula>
    </cfRule>
  </conditionalFormatting>
  <conditionalFormatting sqref="K79">
    <cfRule type="cellIs" dxfId="487" priority="195" operator="equal">
      <formula>"NO VAR"</formula>
    </cfRule>
  </conditionalFormatting>
  <conditionalFormatting sqref="K79">
    <cfRule type="cellIs" dxfId="486" priority="191" operator="equal">
      <formula>"HIDE-NO VAR"</formula>
    </cfRule>
  </conditionalFormatting>
  <conditionalFormatting sqref="K82">
    <cfRule type="cellIs" dxfId="485" priority="265" operator="equal">
      <formula>"NO VAR"</formula>
    </cfRule>
  </conditionalFormatting>
  <conditionalFormatting sqref="K82">
    <cfRule type="cellIs" dxfId="484" priority="264" operator="equal">
      <formula>"HIDE-NO VAR"</formula>
    </cfRule>
  </conditionalFormatting>
  <conditionalFormatting sqref="K82">
    <cfRule type="cellIs" dxfId="483" priority="263" operator="equal">
      <formula>"NO VAR"</formula>
    </cfRule>
  </conditionalFormatting>
  <conditionalFormatting sqref="K79">
    <cfRule type="cellIs" dxfId="482" priority="186" operator="equal">
      <formula>"NO VAR"</formula>
    </cfRule>
  </conditionalFormatting>
  <conditionalFormatting sqref="K79">
    <cfRule type="cellIs" dxfId="481" priority="183" operator="equal">
      <formula>"NO VAR"</formula>
    </cfRule>
  </conditionalFormatting>
  <conditionalFormatting sqref="K79">
    <cfRule type="cellIs" dxfId="480" priority="180" operator="equal">
      <formula>"NO VAR"</formula>
    </cfRule>
  </conditionalFormatting>
  <conditionalFormatting sqref="K79">
    <cfRule type="cellIs" dxfId="479" priority="177" operator="equal">
      <formula>"NO VAR"</formula>
    </cfRule>
  </conditionalFormatting>
  <conditionalFormatting sqref="K79">
    <cfRule type="cellIs" dxfId="478" priority="174" operator="equal">
      <formula>"NO VAR"</formula>
    </cfRule>
  </conditionalFormatting>
  <conditionalFormatting sqref="K79">
    <cfRule type="cellIs" dxfId="477" priority="171" operator="equal">
      <formula>"NO VAR"</formula>
    </cfRule>
  </conditionalFormatting>
  <conditionalFormatting sqref="K79">
    <cfRule type="cellIs" dxfId="476" priority="168" operator="equal">
      <formula>"NO VAR"</formula>
    </cfRule>
  </conditionalFormatting>
  <conditionalFormatting sqref="K79">
    <cfRule type="cellIs" dxfId="475" priority="165" operator="equal">
      <formula>"NO VAR"</formula>
    </cfRule>
  </conditionalFormatting>
  <conditionalFormatting sqref="K79">
    <cfRule type="cellIs" dxfId="474" priority="163" operator="equal">
      <formula>"HIDE-NO VAR"</formula>
    </cfRule>
  </conditionalFormatting>
  <conditionalFormatting sqref="K82">
    <cfRule type="cellIs" dxfId="473" priority="238" operator="equal">
      <formula>"NO VAR"</formula>
    </cfRule>
  </conditionalFormatting>
  <conditionalFormatting sqref="K79">
    <cfRule type="cellIs" dxfId="472" priority="161" operator="equal">
      <formula>"NO VAR"</formula>
    </cfRule>
  </conditionalFormatting>
  <conditionalFormatting sqref="K79">
    <cfRule type="cellIs" dxfId="471" priority="160" operator="equal">
      <formula>"HIDE-NO VAR"</formula>
    </cfRule>
  </conditionalFormatting>
  <conditionalFormatting sqref="K79">
    <cfRule type="cellIs" dxfId="470" priority="158" operator="equal">
      <formula>"NO VAR"</formula>
    </cfRule>
  </conditionalFormatting>
  <conditionalFormatting sqref="K79">
    <cfRule type="cellIs" dxfId="469" priority="157" operator="equal">
      <formula>"HIDE-NO VAR"</formula>
    </cfRule>
  </conditionalFormatting>
  <conditionalFormatting sqref="K82">
    <cfRule type="cellIs" dxfId="468" priority="232" operator="equal">
      <formula>"NO VAR"</formula>
    </cfRule>
  </conditionalFormatting>
  <conditionalFormatting sqref="D40">
    <cfRule type="cellIs" dxfId="467" priority="2322" operator="equal">
      <formula>"HIDE "</formula>
    </cfRule>
  </conditionalFormatting>
  <conditionalFormatting sqref="B40">
    <cfRule type="cellIs" dxfId="466" priority="2397" operator="equal">
      <formula>"HIDE "</formula>
    </cfRule>
  </conditionalFormatting>
  <conditionalFormatting sqref="J40">
    <cfRule type="cellIs" dxfId="465" priority="2394" operator="equal">
      <formula>"ERROR "</formula>
    </cfRule>
  </conditionalFormatting>
  <conditionalFormatting sqref="J40">
    <cfRule type="cellIs" dxfId="464" priority="2393" operator="equal">
      <formula>"HIDE-NO VAR"</formula>
    </cfRule>
  </conditionalFormatting>
  <conditionalFormatting sqref="J40">
    <cfRule type="cellIs" dxfId="463" priority="2390" operator="equal">
      <formula>"HIDE-NO VAR"</formula>
    </cfRule>
  </conditionalFormatting>
  <conditionalFormatting sqref="J40">
    <cfRule type="cellIs" dxfId="462" priority="2389" operator="equal">
      <formula>"NO VAR"</formula>
    </cfRule>
  </conditionalFormatting>
  <conditionalFormatting sqref="J40">
    <cfRule type="cellIs" dxfId="461" priority="2388" operator="equal">
      <formula>"HIDE-NO VAR"</formula>
    </cfRule>
  </conditionalFormatting>
  <conditionalFormatting sqref="J40">
    <cfRule type="cellIs" dxfId="460" priority="2386" operator="equal">
      <formula>"NO VAR"</formula>
    </cfRule>
  </conditionalFormatting>
  <conditionalFormatting sqref="J40">
    <cfRule type="cellIs" dxfId="459" priority="2385" operator="equal">
      <formula>"HIDE-NO VAR"</formula>
    </cfRule>
  </conditionalFormatting>
  <conditionalFormatting sqref="J40">
    <cfRule type="cellIs" dxfId="458" priority="2383" operator="equal">
      <formula>"NO VAR"</formula>
    </cfRule>
  </conditionalFormatting>
  <conditionalFormatting sqref="J40">
    <cfRule type="cellIs" dxfId="457" priority="2382" operator="equal">
      <formula>"HIDE-NO VAR"</formula>
    </cfRule>
  </conditionalFormatting>
  <conditionalFormatting sqref="J40">
    <cfRule type="cellIs" dxfId="456" priority="2380" operator="equal">
      <formula>"NO VAR"</formula>
    </cfRule>
  </conditionalFormatting>
  <conditionalFormatting sqref="J40">
    <cfRule type="cellIs" dxfId="455" priority="2379" operator="equal">
      <formula>"HIDE-NO VAR"</formula>
    </cfRule>
  </conditionalFormatting>
  <conditionalFormatting sqref="J40">
    <cfRule type="cellIs" dxfId="454" priority="2377" operator="equal">
      <formula>"NO VAR"</formula>
    </cfRule>
  </conditionalFormatting>
  <conditionalFormatting sqref="J40">
    <cfRule type="cellIs" dxfId="453" priority="2376" operator="equal">
      <formula>"HIDE-NO VAR"</formula>
    </cfRule>
  </conditionalFormatting>
  <conditionalFormatting sqref="J40">
    <cfRule type="cellIs" dxfId="452" priority="2374" operator="equal">
      <formula>"NO VAR"</formula>
    </cfRule>
  </conditionalFormatting>
  <conditionalFormatting sqref="J40">
    <cfRule type="cellIs" dxfId="451" priority="2373" operator="equal">
      <formula>"HIDE-NO VAR"</formula>
    </cfRule>
  </conditionalFormatting>
  <conditionalFormatting sqref="J40">
    <cfRule type="cellIs" dxfId="450" priority="2372" operator="equal">
      <formula>"NO VAR"</formula>
    </cfRule>
  </conditionalFormatting>
  <conditionalFormatting sqref="J40">
    <cfRule type="cellIs" dxfId="449" priority="2371" operator="equal">
      <formula>"NO VAR"</formula>
    </cfRule>
  </conditionalFormatting>
  <conditionalFormatting sqref="J40">
    <cfRule type="cellIs" dxfId="448" priority="2370" operator="equal">
      <formula>"HIDE-NO VAR"</formula>
    </cfRule>
  </conditionalFormatting>
  <conditionalFormatting sqref="J40">
    <cfRule type="cellIs" dxfId="447" priority="2369" operator="equal">
      <formula>"NO VAR"</formula>
    </cfRule>
  </conditionalFormatting>
  <conditionalFormatting sqref="J40">
    <cfRule type="cellIs" dxfId="446" priority="2368" operator="equal">
      <formula>"NO VAR"</formula>
    </cfRule>
  </conditionalFormatting>
  <conditionalFormatting sqref="J40">
    <cfRule type="cellIs" dxfId="445" priority="2367" operator="equal">
      <formula>"HIDE-NO VAR"</formula>
    </cfRule>
  </conditionalFormatting>
  <conditionalFormatting sqref="J40">
    <cfRule type="cellIs" dxfId="444" priority="2366" operator="equal">
      <formula>"NO VAR"</formula>
    </cfRule>
  </conditionalFormatting>
  <conditionalFormatting sqref="J40">
    <cfRule type="cellIs" dxfId="443" priority="2365" operator="equal">
      <formula>"NO VAR"</formula>
    </cfRule>
  </conditionalFormatting>
  <conditionalFormatting sqref="K40">
    <cfRule type="cellIs" dxfId="442" priority="2364" operator="equal">
      <formula>"NO VAR"</formula>
    </cfRule>
  </conditionalFormatting>
  <conditionalFormatting sqref="K40">
    <cfRule type="cellIs" dxfId="441" priority="2363" operator="equal">
      <formula>"HIDE-NO VAR"</formula>
    </cfRule>
  </conditionalFormatting>
  <conditionalFormatting sqref="K40">
    <cfRule type="cellIs" dxfId="440" priority="2362" operator="equal">
      <formula>"ERROR "</formula>
    </cfRule>
  </conditionalFormatting>
  <conditionalFormatting sqref="K40">
    <cfRule type="cellIs" dxfId="439" priority="2361" operator="equal">
      <formula>"HIDE-NO VAR"</formula>
    </cfRule>
  </conditionalFormatting>
  <conditionalFormatting sqref="K40">
    <cfRule type="cellIs" dxfId="438" priority="2360" operator="equal">
      <formula>"HIDE-NO VAR"</formula>
    </cfRule>
  </conditionalFormatting>
  <conditionalFormatting sqref="K40">
    <cfRule type="cellIs" dxfId="437" priority="2359" operator="equal">
      <formula>"NO VAR"</formula>
    </cfRule>
  </conditionalFormatting>
  <conditionalFormatting sqref="K40">
    <cfRule type="cellIs" dxfId="436" priority="2358" operator="equal">
      <formula>"HIDE-NO VAR"</formula>
    </cfRule>
  </conditionalFormatting>
  <conditionalFormatting sqref="K40">
    <cfRule type="cellIs" dxfId="435" priority="2357" operator="equal">
      <formula>"NO VAR"</formula>
    </cfRule>
  </conditionalFormatting>
  <conditionalFormatting sqref="K40">
    <cfRule type="cellIs" dxfId="434" priority="2356" operator="equal">
      <formula>"HIDE-NO VAR"</formula>
    </cfRule>
  </conditionalFormatting>
  <conditionalFormatting sqref="K40">
    <cfRule type="cellIs" dxfId="433" priority="2355" operator="equal">
      <formula>"NO VAR"</formula>
    </cfRule>
  </conditionalFormatting>
  <conditionalFormatting sqref="K40">
    <cfRule type="cellIs" dxfId="432" priority="2354" operator="equal">
      <formula>"NO VAR"</formula>
    </cfRule>
  </conditionalFormatting>
  <conditionalFormatting sqref="K40">
    <cfRule type="cellIs" dxfId="431" priority="2353" operator="equal">
      <formula>"HIDE-NO VAR"</formula>
    </cfRule>
  </conditionalFormatting>
  <conditionalFormatting sqref="K40">
    <cfRule type="cellIs" dxfId="430" priority="2352" operator="equal">
      <formula>"NO VAR"</formula>
    </cfRule>
  </conditionalFormatting>
  <conditionalFormatting sqref="K40">
    <cfRule type="cellIs" dxfId="429" priority="2351" operator="equal">
      <formula>"NO VAR"</formula>
    </cfRule>
  </conditionalFormatting>
  <conditionalFormatting sqref="K40">
    <cfRule type="cellIs" dxfId="428" priority="2350" operator="equal">
      <formula>"HIDE-NO VAR"</formula>
    </cfRule>
  </conditionalFormatting>
  <conditionalFormatting sqref="K40">
    <cfRule type="cellIs" dxfId="427" priority="2349" operator="equal">
      <formula>"NO VAR"</formula>
    </cfRule>
  </conditionalFormatting>
  <conditionalFormatting sqref="K40">
    <cfRule type="cellIs" dxfId="426" priority="2348" operator="equal">
      <formula>"NO VAR"</formula>
    </cfRule>
  </conditionalFormatting>
  <conditionalFormatting sqref="K40">
    <cfRule type="cellIs" dxfId="425" priority="2347" operator="equal">
      <formula>"HIDE-NO VAR"</formula>
    </cfRule>
  </conditionalFormatting>
  <conditionalFormatting sqref="K40">
    <cfRule type="cellIs" dxfId="424" priority="2346" operator="equal">
      <formula>"NO VAR"</formula>
    </cfRule>
  </conditionalFormatting>
  <conditionalFormatting sqref="K40">
    <cfRule type="cellIs" dxfId="423" priority="2345" operator="equal">
      <formula>"NO VAR"</formula>
    </cfRule>
  </conditionalFormatting>
  <conditionalFormatting sqref="K40">
    <cfRule type="cellIs" dxfId="422" priority="2344" operator="equal">
      <formula>"HIDE-NO VAR"</formula>
    </cfRule>
  </conditionalFormatting>
  <conditionalFormatting sqref="K40">
    <cfRule type="cellIs" dxfId="421" priority="2343" operator="equal">
      <formula>"NO VAR"</formula>
    </cfRule>
  </conditionalFormatting>
  <conditionalFormatting sqref="K40">
    <cfRule type="cellIs" dxfId="420" priority="2342" operator="equal">
      <formula>"NO VAR"</formula>
    </cfRule>
  </conditionalFormatting>
  <conditionalFormatting sqref="K40">
    <cfRule type="cellIs" dxfId="419" priority="2341" operator="equal">
      <formula>"HIDE-NO VAR"</formula>
    </cfRule>
  </conditionalFormatting>
  <conditionalFormatting sqref="K40">
    <cfRule type="cellIs" dxfId="418" priority="2340" operator="equal">
      <formula>"NO VAR"</formula>
    </cfRule>
  </conditionalFormatting>
  <conditionalFormatting sqref="K40">
    <cfRule type="cellIs" dxfId="417" priority="2339" operator="equal">
      <formula>"NO VAR"</formula>
    </cfRule>
  </conditionalFormatting>
  <conditionalFormatting sqref="K40">
    <cfRule type="cellIs" dxfId="416" priority="2338" operator="equal">
      <formula>"HIDE-NO VAR"</formula>
    </cfRule>
  </conditionalFormatting>
  <conditionalFormatting sqref="K40">
    <cfRule type="cellIs" dxfId="415" priority="2337" operator="equal">
      <formula>"NO VAR"</formula>
    </cfRule>
  </conditionalFormatting>
  <conditionalFormatting sqref="K40">
    <cfRule type="cellIs" dxfId="414" priority="2336" operator="equal">
      <formula>"NO VAR"</formula>
    </cfRule>
  </conditionalFormatting>
  <conditionalFormatting sqref="K40">
    <cfRule type="cellIs" dxfId="413" priority="2335" operator="equal">
      <formula>"HIDE-NO VAR"</formula>
    </cfRule>
  </conditionalFormatting>
  <conditionalFormatting sqref="K40">
    <cfRule type="cellIs" dxfId="412" priority="2334" operator="equal">
      <formula>"NO VAR"</formula>
    </cfRule>
  </conditionalFormatting>
  <conditionalFormatting sqref="K40">
    <cfRule type="cellIs" dxfId="411" priority="2333" operator="equal">
      <formula>"NO VAR"</formula>
    </cfRule>
  </conditionalFormatting>
  <conditionalFormatting sqref="K40">
    <cfRule type="cellIs" dxfId="410" priority="2332" operator="equal">
      <formula>"HIDE-NO VAR"</formula>
    </cfRule>
  </conditionalFormatting>
  <conditionalFormatting sqref="K40">
    <cfRule type="cellIs" dxfId="409" priority="2331" operator="equal">
      <formula>"NO VAR"</formula>
    </cfRule>
  </conditionalFormatting>
  <conditionalFormatting sqref="K40">
    <cfRule type="cellIs" dxfId="408" priority="2330" operator="equal">
      <formula>"NO VAR"</formula>
    </cfRule>
  </conditionalFormatting>
  <conditionalFormatting sqref="K40">
    <cfRule type="cellIs" dxfId="407" priority="2329" operator="equal">
      <formula>"HIDE-NO VAR"</formula>
    </cfRule>
  </conditionalFormatting>
  <conditionalFormatting sqref="K40">
    <cfRule type="cellIs" dxfId="406" priority="2328" operator="equal">
      <formula>"NO VAR"</formula>
    </cfRule>
  </conditionalFormatting>
  <conditionalFormatting sqref="K40">
    <cfRule type="cellIs" dxfId="405" priority="2327" operator="equal">
      <formula>"NO VAR"</formula>
    </cfRule>
  </conditionalFormatting>
  <conditionalFormatting sqref="K40">
    <cfRule type="cellIs" dxfId="404" priority="2326" operator="equal">
      <formula>"HIDE-NO VAR"</formula>
    </cfRule>
  </conditionalFormatting>
  <conditionalFormatting sqref="K40">
    <cfRule type="cellIs" dxfId="403" priority="2325" operator="equal">
      <formula>"NO VAR"</formula>
    </cfRule>
  </conditionalFormatting>
  <conditionalFormatting sqref="K40">
    <cfRule type="cellIs" dxfId="402" priority="2324" operator="equal">
      <formula>"NO VAR"</formula>
    </cfRule>
  </conditionalFormatting>
  <conditionalFormatting sqref="K40">
    <cfRule type="cellIs" dxfId="401" priority="2323" operator="equal">
      <formula>"INCORRECT LINE BEING PICKED UP"</formula>
    </cfRule>
  </conditionalFormatting>
  <conditionalFormatting sqref="B51:B57">
    <cfRule type="cellIs" dxfId="400" priority="875" operator="equal">
      <formula>"HIDE "</formula>
    </cfRule>
  </conditionalFormatting>
  <conditionalFormatting sqref="J51:K60">
    <cfRule type="cellIs" dxfId="399" priority="874" operator="equal">
      <formula>"NO VAR"</formula>
    </cfRule>
  </conditionalFormatting>
  <conditionalFormatting sqref="J51:K60">
    <cfRule type="cellIs" dxfId="398" priority="873" operator="equal">
      <formula>"HIDE-NO VAR"</formula>
    </cfRule>
  </conditionalFormatting>
  <conditionalFormatting sqref="J51:K60">
    <cfRule type="cellIs" dxfId="397" priority="872" operator="equal">
      <formula>"ERROR "</formula>
    </cfRule>
  </conditionalFormatting>
  <conditionalFormatting sqref="J52">
    <cfRule type="cellIs" dxfId="396" priority="871" operator="equal">
      <formula>"NO VAR"</formula>
    </cfRule>
  </conditionalFormatting>
  <conditionalFormatting sqref="J52">
    <cfRule type="cellIs" dxfId="395" priority="870" operator="equal">
      <formula>"NO VAR"</formula>
    </cfRule>
  </conditionalFormatting>
  <conditionalFormatting sqref="J51">
    <cfRule type="cellIs" dxfId="394" priority="868" operator="equal">
      <formula>"NO VAR"</formula>
    </cfRule>
  </conditionalFormatting>
  <conditionalFormatting sqref="K65">
    <cfRule type="cellIs" dxfId="393" priority="715" operator="equal">
      <formula>"NO VAR"</formula>
    </cfRule>
  </conditionalFormatting>
  <conditionalFormatting sqref="K65">
    <cfRule type="cellIs" dxfId="392" priority="714" operator="equal">
      <formula>"HIDE-NO VAR"</formula>
    </cfRule>
  </conditionalFormatting>
  <conditionalFormatting sqref="J51">
    <cfRule type="cellIs" dxfId="391" priority="864" operator="equal">
      <formula>"NO VAR"</formula>
    </cfRule>
  </conditionalFormatting>
  <conditionalFormatting sqref="J51">
    <cfRule type="cellIs" dxfId="390" priority="863" operator="equal">
      <formula>"HIDE-NO VAR"</formula>
    </cfRule>
  </conditionalFormatting>
  <conditionalFormatting sqref="J51">
    <cfRule type="cellIs" dxfId="389" priority="861" operator="equal">
      <formula>"NO VAR"</formula>
    </cfRule>
  </conditionalFormatting>
  <conditionalFormatting sqref="J52">
    <cfRule type="cellIs" dxfId="388" priority="860" operator="equal">
      <formula>"HIDE-NO VAR"</formula>
    </cfRule>
  </conditionalFormatting>
  <conditionalFormatting sqref="J52">
    <cfRule type="cellIs" dxfId="387" priority="859" operator="equal">
      <formula>"HIDE-NO VAR"</formula>
    </cfRule>
  </conditionalFormatting>
  <conditionalFormatting sqref="J52">
    <cfRule type="cellIs" dxfId="386" priority="858" operator="equal">
      <formula>"NO VAR"</formula>
    </cfRule>
  </conditionalFormatting>
  <conditionalFormatting sqref="J52">
    <cfRule type="cellIs" dxfId="385" priority="857" operator="equal">
      <formula>"HIDE-NO VAR"</formula>
    </cfRule>
  </conditionalFormatting>
  <conditionalFormatting sqref="K65">
    <cfRule type="cellIs" dxfId="384" priority="689" operator="equal">
      <formula>"NO VAR"</formula>
    </cfRule>
  </conditionalFormatting>
  <conditionalFormatting sqref="K52">
    <cfRule type="cellIs" dxfId="383" priority="840" operator="equal">
      <formula>"HIDE-NO VAR"</formula>
    </cfRule>
  </conditionalFormatting>
  <conditionalFormatting sqref="K52">
    <cfRule type="cellIs" dxfId="382" priority="838" operator="equal">
      <formula>"NO VAR"</formula>
    </cfRule>
  </conditionalFormatting>
  <conditionalFormatting sqref="K61:K63">
    <cfRule type="cellIs" dxfId="381" priority="760" operator="equal">
      <formula>"NO VAR"</formula>
    </cfRule>
  </conditionalFormatting>
  <conditionalFormatting sqref="K61:K63">
    <cfRule type="cellIs" dxfId="380" priority="759" operator="equal">
      <formula>"HIDE-NO VAR"</formula>
    </cfRule>
  </conditionalFormatting>
  <conditionalFormatting sqref="K61:K63">
    <cfRule type="cellIs" dxfId="379" priority="758" operator="equal">
      <formula>"NO VAR"</formula>
    </cfRule>
  </conditionalFormatting>
  <conditionalFormatting sqref="K51:K60">
    <cfRule type="cellIs" dxfId="378" priority="832" operator="equal">
      <formula>"INCORRECT LINE BEING PICKED UP"</formula>
    </cfRule>
  </conditionalFormatting>
  <conditionalFormatting sqref="B58:B59">
    <cfRule type="cellIs" dxfId="377" priority="831" operator="equal">
      <formula>"HIDE "</formula>
    </cfRule>
  </conditionalFormatting>
  <conditionalFormatting sqref="D51:D63 D80:D83 D65:D78">
    <cfRule type="cellIs" dxfId="376" priority="229" operator="equal">
      <formula>"HIDE "</formula>
    </cfRule>
  </conditionalFormatting>
  <conditionalFormatting sqref="B61:B63 E61:E63">
    <cfRule type="cellIs" dxfId="375" priority="830" operator="equal">
      <formula>"HIDE "</formula>
    </cfRule>
  </conditionalFormatting>
  <conditionalFormatting sqref="J61:J63">
    <cfRule type="cellIs" dxfId="374" priority="829" operator="equal">
      <formula>"NO VAR"</formula>
    </cfRule>
  </conditionalFormatting>
  <conditionalFormatting sqref="J61:J63">
    <cfRule type="cellIs" dxfId="373" priority="828" operator="equal">
      <formula>"HIDE-NO VAR"</formula>
    </cfRule>
  </conditionalFormatting>
  <conditionalFormatting sqref="J61:J63">
    <cfRule type="cellIs" dxfId="372" priority="827" operator="equal">
      <formula>"ERROR "</formula>
    </cfRule>
  </conditionalFormatting>
  <conditionalFormatting sqref="J65">
    <cfRule type="cellIs" dxfId="371" priority="744" operator="equal">
      <formula>"NO VAR"</formula>
    </cfRule>
  </conditionalFormatting>
  <conditionalFormatting sqref="J65">
    <cfRule type="cellIs" dxfId="370" priority="741" operator="equal">
      <formula>"NO VAR"</formula>
    </cfRule>
  </conditionalFormatting>
  <conditionalFormatting sqref="J65">
    <cfRule type="cellIs" dxfId="369" priority="738" operator="equal">
      <formula>"NO VAR"</formula>
    </cfRule>
  </conditionalFormatting>
  <conditionalFormatting sqref="J65">
    <cfRule type="cellIs" dxfId="368" priority="735" operator="equal">
      <formula>"NO VAR"</formula>
    </cfRule>
  </conditionalFormatting>
  <conditionalFormatting sqref="J66:J68">
    <cfRule type="cellIs" dxfId="367" priority="655" operator="equal">
      <formula>"NO VAR"</formula>
    </cfRule>
  </conditionalFormatting>
  <conditionalFormatting sqref="J61:J63">
    <cfRule type="cellIs" dxfId="366" priority="805" operator="equal">
      <formula>"NO VAR"</formula>
    </cfRule>
  </conditionalFormatting>
  <conditionalFormatting sqref="J66:J68">
    <cfRule type="cellIs" dxfId="365" priority="652" operator="equal">
      <formula>"NO VAR"</formula>
    </cfRule>
  </conditionalFormatting>
  <conditionalFormatting sqref="J65">
    <cfRule type="cellIs" dxfId="364" priority="726" operator="equal">
      <formula>"NO VAR"</formula>
    </cfRule>
  </conditionalFormatting>
  <conditionalFormatting sqref="J61:J63">
    <cfRule type="cellIs" dxfId="363" priority="800" operator="equal">
      <formula>"HIDE-NO VAR"</formula>
    </cfRule>
  </conditionalFormatting>
  <conditionalFormatting sqref="J61:J63">
    <cfRule type="cellIs" dxfId="362" priority="798" operator="equal">
      <formula>"NO VAR"</formula>
    </cfRule>
  </conditionalFormatting>
  <conditionalFormatting sqref="K66:K68">
    <cfRule type="cellIs" dxfId="361" priority="644" operator="equal">
      <formula>"HIDE-NO VAR"</formula>
    </cfRule>
  </conditionalFormatting>
  <conditionalFormatting sqref="K66:K68">
    <cfRule type="cellIs" dxfId="360" priority="641" operator="equal">
      <formula>"HIDE-NO VAR"</formula>
    </cfRule>
  </conditionalFormatting>
  <conditionalFormatting sqref="K65">
    <cfRule type="cellIs" dxfId="359" priority="712" operator="equal">
      <formula>"NO VAR"</formula>
    </cfRule>
  </conditionalFormatting>
  <conditionalFormatting sqref="K65">
    <cfRule type="cellIs" dxfId="358" priority="709" operator="equal">
      <formula>"NO VAR"</formula>
    </cfRule>
  </conditionalFormatting>
  <conditionalFormatting sqref="K65">
    <cfRule type="cellIs" dxfId="357" priority="706" operator="equal">
      <formula>"NO VAR"</formula>
    </cfRule>
  </conditionalFormatting>
  <conditionalFormatting sqref="K65">
    <cfRule type="cellIs" dxfId="356" priority="703" operator="equal">
      <formula>"NO VAR"</formula>
    </cfRule>
  </conditionalFormatting>
  <conditionalFormatting sqref="K65">
    <cfRule type="cellIs" dxfId="355" priority="700" operator="equal">
      <formula>"NO VAR"</formula>
    </cfRule>
  </conditionalFormatting>
  <conditionalFormatting sqref="K65">
    <cfRule type="cellIs" dxfId="354" priority="697" operator="equal">
      <formula>"NO VAR"</formula>
    </cfRule>
  </conditionalFormatting>
  <conditionalFormatting sqref="K65">
    <cfRule type="cellIs" dxfId="353" priority="694" operator="equal">
      <formula>"NO VAR"</formula>
    </cfRule>
  </conditionalFormatting>
  <conditionalFormatting sqref="K65">
    <cfRule type="cellIs" dxfId="352" priority="691" operator="equal">
      <formula>"NO VAR"</formula>
    </cfRule>
  </conditionalFormatting>
  <conditionalFormatting sqref="K66:K68">
    <cfRule type="cellIs" dxfId="351" priority="614" operator="equal">
      <formula>"NO VAR"</formula>
    </cfRule>
  </conditionalFormatting>
  <conditionalFormatting sqref="K61:K63">
    <cfRule type="cellIs" dxfId="350" priority="765" operator="equal">
      <formula>"HIDE-NO VAR"</formula>
    </cfRule>
  </conditionalFormatting>
  <conditionalFormatting sqref="K61:K63">
    <cfRule type="cellIs" dxfId="349" priority="763" operator="equal">
      <formula>"NO VAR"</formula>
    </cfRule>
  </conditionalFormatting>
  <conditionalFormatting sqref="K61:K63">
    <cfRule type="cellIs" dxfId="348" priority="756" operator="equal">
      <formula>"INCORRECT LINE BEING PICKED UP"</formula>
    </cfRule>
  </conditionalFormatting>
  <conditionalFormatting sqref="B65 E65">
    <cfRule type="cellIs" dxfId="347" priority="755" operator="equal">
      <formula>"HIDE "</formula>
    </cfRule>
  </conditionalFormatting>
  <conditionalFormatting sqref="J65">
    <cfRule type="cellIs" dxfId="346" priority="752" operator="equal">
      <formula>"ERROR "</formula>
    </cfRule>
  </conditionalFormatting>
  <conditionalFormatting sqref="J65">
    <cfRule type="cellIs" dxfId="345" priority="751" operator="equal">
      <formula>"HIDE-NO VAR"</formula>
    </cfRule>
  </conditionalFormatting>
  <conditionalFormatting sqref="J65">
    <cfRule type="cellIs" dxfId="344" priority="748" operator="equal">
      <formula>"HIDE-NO VAR"</formula>
    </cfRule>
  </conditionalFormatting>
  <conditionalFormatting sqref="J65">
    <cfRule type="cellIs" dxfId="343" priority="747" operator="equal">
      <formula>"NO VAR"</formula>
    </cfRule>
  </conditionalFormatting>
  <conditionalFormatting sqref="J65">
    <cfRule type="cellIs" dxfId="342" priority="746" operator="equal">
      <formula>"HIDE-NO VAR"</formula>
    </cfRule>
  </conditionalFormatting>
  <conditionalFormatting sqref="J65">
    <cfRule type="cellIs" dxfId="341" priority="743" operator="equal">
      <formula>"HIDE-NO VAR"</formula>
    </cfRule>
  </conditionalFormatting>
  <conditionalFormatting sqref="J65">
    <cfRule type="cellIs" dxfId="340" priority="740" operator="equal">
      <formula>"HIDE-NO VAR"</formula>
    </cfRule>
  </conditionalFormatting>
  <conditionalFormatting sqref="J65">
    <cfRule type="cellIs" dxfId="339" priority="737" operator="equal">
      <formula>"HIDE-NO VAR"</formula>
    </cfRule>
  </conditionalFormatting>
  <conditionalFormatting sqref="J65">
    <cfRule type="cellIs" dxfId="338" priority="734" operator="equal">
      <formula>"HIDE-NO VAR"</formula>
    </cfRule>
  </conditionalFormatting>
  <conditionalFormatting sqref="J66:J68">
    <cfRule type="cellIs" dxfId="337" priority="654" operator="equal">
      <formula>"NO VAR"</formula>
    </cfRule>
  </conditionalFormatting>
  <conditionalFormatting sqref="J65">
    <cfRule type="cellIs" dxfId="336" priority="729" operator="equal">
      <formula>"NO VAR"</formula>
    </cfRule>
  </conditionalFormatting>
  <conditionalFormatting sqref="J69:J77">
    <cfRule type="cellIs" dxfId="335" priority="575" operator="equal">
      <formula>"NO VAR"</formula>
    </cfRule>
  </conditionalFormatting>
  <conditionalFormatting sqref="J66:J68">
    <cfRule type="cellIs" dxfId="334" priority="648" operator="equal">
      <formula>"NO VAR"</formula>
    </cfRule>
  </conditionalFormatting>
  <conditionalFormatting sqref="K69:K77">
    <cfRule type="cellIs" dxfId="333" priority="571" operator="equal">
      <formula>"NO VAR"</formula>
    </cfRule>
  </conditionalFormatting>
  <conditionalFormatting sqref="K65">
    <cfRule type="cellIs" dxfId="332" priority="720" operator="equal">
      <formula>"ERROR "</formula>
    </cfRule>
  </conditionalFormatting>
  <conditionalFormatting sqref="K65">
    <cfRule type="cellIs" dxfId="331" priority="711" operator="equal">
      <formula>"HIDE-NO VAR"</formula>
    </cfRule>
  </conditionalFormatting>
  <conditionalFormatting sqref="K65">
    <cfRule type="cellIs" dxfId="330" priority="708" operator="equal">
      <formula>"HIDE-NO VAR"</formula>
    </cfRule>
  </conditionalFormatting>
  <conditionalFormatting sqref="K65">
    <cfRule type="cellIs" dxfId="329" priority="705" operator="equal">
      <formula>"HIDE-NO VAR"</formula>
    </cfRule>
  </conditionalFormatting>
  <conditionalFormatting sqref="K65">
    <cfRule type="cellIs" dxfId="328" priority="702" operator="equal">
      <formula>"HIDE-NO VAR"</formula>
    </cfRule>
  </conditionalFormatting>
  <conditionalFormatting sqref="K65">
    <cfRule type="cellIs" dxfId="327" priority="699" operator="equal">
      <formula>"HIDE-NO VAR"</formula>
    </cfRule>
  </conditionalFormatting>
  <conditionalFormatting sqref="K65">
    <cfRule type="cellIs" dxfId="326" priority="696" operator="equal">
      <formula>"HIDE-NO VAR"</formula>
    </cfRule>
  </conditionalFormatting>
  <conditionalFormatting sqref="K65">
    <cfRule type="cellIs" dxfId="325" priority="693" operator="equal">
      <formula>"HIDE-NO VAR"</formula>
    </cfRule>
  </conditionalFormatting>
  <conditionalFormatting sqref="K65">
    <cfRule type="cellIs" dxfId="324" priority="690" operator="equal">
      <formula>"HIDE-NO VAR"</formula>
    </cfRule>
  </conditionalFormatting>
  <conditionalFormatting sqref="K65">
    <cfRule type="cellIs" dxfId="323" priority="686" operator="equal">
      <formula>"NO VAR"</formula>
    </cfRule>
  </conditionalFormatting>
  <conditionalFormatting sqref="K65">
    <cfRule type="cellIs" dxfId="322" priority="685" operator="equal">
      <formula>"NO VAR"</formula>
    </cfRule>
  </conditionalFormatting>
  <conditionalFormatting sqref="K65">
    <cfRule type="cellIs" dxfId="321" priority="682" operator="equal">
      <formula>"NO VAR"</formula>
    </cfRule>
  </conditionalFormatting>
  <conditionalFormatting sqref="K65">
    <cfRule type="cellIs" dxfId="320" priority="681" operator="equal">
      <formula>"INCORRECT LINE BEING PICKED UP"</formula>
    </cfRule>
  </conditionalFormatting>
  <conditionalFormatting sqref="B66:B68 E66:E68">
    <cfRule type="cellIs" dxfId="319" priority="680" operator="equal">
      <formula>"HIDE "</formula>
    </cfRule>
  </conditionalFormatting>
  <conditionalFormatting sqref="J66:J68">
    <cfRule type="cellIs" dxfId="318" priority="678" operator="equal">
      <formula>"HIDE-NO VAR"</formula>
    </cfRule>
  </conditionalFormatting>
  <conditionalFormatting sqref="J66:J68">
    <cfRule type="cellIs" dxfId="317" priority="677" operator="equal">
      <formula>"ERROR "</formula>
    </cfRule>
  </conditionalFormatting>
  <conditionalFormatting sqref="J66:J68">
    <cfRule type="cellIs" dxfId="316" priority="676" operator="equal">
      <formula>"HIDE-NO VAR"</formula>
    </cfRule>
  </conditionalFormatting>
  <conditionalFormatting sqref="J66:J68">
    <cfRule type="cellIs" dxfId="315" priority="675" operator="equal">
      <formula>"HIDE-NO VAR"</formula>
    </cfRule>
  </conditionalFormatting>
  <conditionalFormatting sqref="J66:J68">
    <cfRule type="cellIs" dxfId="314" priority="674" operator="equal">
      <formula>"NO VAR"</formula>
    </cfRule>
  </conditionalFormatting>
  <conditionalFormatting sqref="J66:J68">
    <cfRule type="cellIs" dxfId="313" priority="673" operator="equal">
      <formula>"HIDE-NO VAR"</formula>
    </cfRule>
  </conditionalFormatting>
  <conditionalFormatting sqref="J78">
    <cfRule type="cellIs" dxfId="312" priority="517" operator="equal">
      <formula>"NO VAR"</formula>
    </cfRule>
  </conditionalFormatting>
  <conditionalFormatting sqref="J78">
    <cfRule type="cellIs" dxfId="311" priority="514" operator="equal">
      <formula>"NO VAR"</formula>
    </cfRule>
  </conditionalFormatting>
  <conditionalFormatting sqref="J78">
    <cfRule type="cellIs" dxfId="310" priority="511" operator="equal">
      <formula>"NO VAR"</formula>
    </cfRule>
  </conditionalFormatting>
  <conditionalFormatting sqref="J78">
    <cfRule type="cellIs" dxfId="309" priority="508" operator="equal">
      <formula>"NO VAR"</formula>
    </cfRule>
  </conditionalFormatting>
  <conditionalFormatting sqref="K66:K68">
    <cfRule type="cellIs" dxfId="308" priority="646" operator="equal">
      <formula>"HIDE-NO VAR"</formula>
    </cfRule>
  </conditionalFormatting>
  <conditionalFormatting sqref="K66:K68">
    <cfRule type="cellIs" dxfId="307" priority="645" operator="equal">
      <formula>"ERROR "</formula>
    </cfRule>
  </conditionalFormatting>
  <conditionalFormatting sqref="K66:K68">
    <cfRule type="cellIs" dxfId="306" priority="643" operator="equal">
      <formula>"HIDE-NO VAR"</formula>
    </cfRule>
  </conditionalFormatting>
  <conditionalFormatting sqref="K66:K68">
    <cfRule type="cellIs" dxfId="305" priority="642" operator="equal">
      <formula>"NO VAR"</formula>
    </cfRule>
  </conditionalFormatting>
  <conditionalFormatting sqref="K78">
    <cfRule type="cellIs" dxfId="304" priority="485" operator="equal">
      <formula>"NO VAR"</formula>
    </cfRule>
  </conditionalFormatting>
  <conditionalFormatting sqref="K78">
    <cfRule type="cellIs" dxfId="303" priority="482" operator="equal">
      <formula>"NO VAR"</formula>
    </cfRule>
  </conditionalFormatting>
  <conditionalFormatting sqref="K78">
    <cfRule type="cellIs" dxfId="302" priority="479" operator="equal">
      <formula>"NO VAR"</formula>
    </cfRule>
  </conditionalFormatting>
  <conditionalFormatting sqref="K78">
    <cfRule type="cellIs" dxfId="301" priority="476" operator="equal">
      <formula>"NO VAR"</formula>
    </cfRule>
  </conditionalFormatting>
  <conditionalFormatting sqref="K78">
    <cfRule type="cellIs" dxfId="300" priority="473" operator="equal">
      <formula>"NO VAR"</formula>
    </cfRule>
  </conditionalFormatting>
  <conditionalFormatting sqref="K78">
    <cfRule type="cellIs" dxfId="299" priority="470" operator="equal">
      <formula>"NO VAR"</formula>
    </cfRule>
  </conditionalFormatting>
  <conditionalFormatting sqref="K78">
    <cfRule type="cellIs" dxfId="298" priority="467" operator="equal">
      <formula>"NO VAR"</formula>
    </cfRule>
  </conditionalFormatting>
  <conditionalFormatting sqref="K78">
    <cfRule type="cellIs" dxfId="297" priority="464" operator="equal">
      <formula>"NO VAR"</formula>
    </cfRule>
  </conditionalFormatting>
  <conditionalFormatting sqref="K66:K68">
    <cfRule type="cellIs" dxfId="296" priority="615" operator="equal">
      <formula>"HIDE-NO VAR"</formula>
    </cfRule>
  </conditionalFormatting>
  <conditionalFormatting sqref="K66:K68">
    <cfRule type="cellIs" dxfId="295" priority="613" operator="equal">
      <formula>"NO VAR"</formula>
    </cfRule>
  </conditionalFormatting>
  <conditionalFormatting sqref="K66:K68">
    <cfRule type="cellIs" dxfId="294" priority="612" operator="equal">
      <formula>"HIDE-NO VAR"</formula>
    </cfRule>
  </conditionalFormatting>
  <conditionalFormatting sqref="K69:K77">
    <cfRule type="cellIs" dxfId="293" priority="535" operator="equal">
      <formula>"NO VAR"</formula>
    </cfRule>
  </conditionalFormatting>
  <conditionalFormatting sqref="K66:K68">
    <cfRule type="cellIs" dxfId="292" priority="610" operator="equal">
      <formula>"NO VAR"</formula>
    </cfRule>
  </conditionalFormatting>
  <conditionalFormatting sqref="K66:K68">
    <cfRule type="cellIs" dxfId="291" priority="608" operator="equal">
      <formula>"NO VAR"</formula>
    </cfRule>
  </conditionalFormatting>
  <conditionalFormatting sqref="K69:K77">
    <cfRule type="cellIs" dxfId="290" priority="531" operator="equal">
      <formula>"NO VAR"</formula>
    </cfRule>
  </conditionalFormatting>
  <conditionalFormatting sqref="K66:K68">
    <cfRule type="cellIs" dxfId="289" priority="606" operator="equal">
      <formula>"INCORRECT LINE BEING PICKED UP"</formula>
    </cfRule>
  </conditionalFormatting>
  <conditionalFormatting sqref="B69">
    <cfRule type="cellIs" dxfId="288" priority="605" operator="equal">
      <formula>"HIDE "</formula>
    </cfRule>
  </conditionalFormatting>
  <conditionalFormatting sqref="B70:B77">
    <cfRule type="cellIs" dxfId="287" priority="604" operator="equal">
      <formula>"HIDE "</formula>
    </cfRule>
  </conditionalFormatting>
  <conditionalFormatting sqref="J69:J77">
    <cfRule type="cellIs" dxfId="286" priority="602" operator="equal">
      <formula>"HIDE-NO VAR"</formula>
    </cfRule>
  </conditionalFormatting>
  <conditionalFormatting sqref="J69:J77">
    <cfRule type="cellIs" dxfId="285" priority="601" operator="equal">
      <formula>"ERROR "</formula>
    </cfRule>
  </conditionalFormatting>
  <conditionalFormatting sqref="J80">
    <cfRule type="cellIs" dxfId="284" priority="448" operator="equal">
      <formula>"HIDE-NO VAR"</formula>
    </cfRule>
  </conditionalFormatting>
  <conditionalFormatting sqref="J69:J77">
    <cfRule type="cellIs" dxfId="283" priority="599" operator="equal">
      <formula>"HIDE-NO VAR"</formula>
    </cfRule>
  </conditionalFormatting>
  <conditionalFormatting sqref="J69:J77">
    <cfRule type="cellIs" dxfId="282" priority="580" operator="equal">
      <formula>"HIDE-NO VAR"</formula>
    </cfRule>
  </conditionalFormatting>
  <conditionalFormatting sqref="J80">
    <cfRule type="cellIs" dxfId="281" priority="427" operator="equal">
      <formula>"NO VAR"</formula>
    </cfRule>
  </conditionalFormatting>
  <conditionalFormatting sqref="J69:J77">
    <cfRule type="cellIs" dxfId="280" priority="578" operator="equal">
      <formula>"NO VAR"</formula>
    </cfRule>
  </conditionalFormatting>
  <conditionalFormatting sqref="J69:J77">
    <cfRule type="cellIs" dxfId="279" priority="576" operator="equal">
      <formula>"NO VAR"</formula>
    </cfRule>
  </conditionalFormatting>
  <conditionalFormatting sqref="J78">
    <cfRule type="cellIs" dxfId="278" priority="499" operator="equal">
      <formula>"NO VAR"</formula>
    </cfRule>
  </conditionalFormatting>
  <conditionalFormatting sqref="K80">
    <cfRule type="cellIs" dxfId="277" priority="420" operator="equal">
      <formula>"NO VAR"</formula>
    </cfRule>
  </conditionalFormatting>
  <conditionalFormatting sqref="K69:K77">
    <cfRule type="cellIs" dxfId="276" priority="570" operator="equal">
      <formula>"HIDE-NO VAR"</formula>
    </cfRule>
  </conditionalFormatting>
  <conditionalFormatting sqref="K69:K77">
    <cfRule type="cellIs" dxfId="275" priority="569" operator="equal">
      <formula>"ERROR "</formula>
    </cfRule>
  </conditionalFormatting>
  <conditionalFormatting sqref="K80">
    <cfRule type="cellIs" dxfId="274" priority="416" operator="equal">
      <formula>"HIDE-NO VAR"</formula>
    </cfRule>
  </conditionalFormatting>
  <conditionalFormatting sqref="K69:K77">
    <cfRule type="cellIs" dxfId="273" priority="567" operator="equal">
      <formula>"HIDE-NO VAR"</formula>
    </cfRule>
  </conditionalFormatting>
  <conditionalFormatting sqref="K69:K77">
    <cfRule type="cellIs" dxfId="272" priority="539" operator="equal">
      <formula>"HIDE-NO VAR"</formula>
    </cfRule>
  </conditionalFormatting>
  <conditionalFormatting sqref="K69:K77">
    <cfRule type="cellIs" dxfId="271" priority="538" operator="equal">
      <formula>"NO VAR"</formula>
    </cfRule>
  </conditionalFormatting>
  <conditionalFormatting sqref="K78">
    <cfRule type="cellIs" dxfId="270" priority="461" operator="equal">
      <formula>"NO VAR"</formula>
    </cfRule>
  </conditionalFormatting>
  <conditionalFormatting sqref="K69:K77">
    <cfRule type="cellIs" dxfId="269" priority="534" operator="equal">
      <formula>"NO VAR"</formula>
    </cfRule>
  </conditionalFormatting>
  <conditionalFormatting sqref="K69:K77">
    <cfRule type="cellIs" dxfId="268" priority="530" operator="equal">
      <formula>"INCORRECT LINE BEING PICKED UP"</formula>
    </cfRule>
  </conditionalFormatting>
  <conditionalFormatting sqref="B78">
    <cfRule type="cellIs" dxfId="267" priority="529" operator="equal">
      <formula>"HIDE "</formula>
    </cfRule>
  </conditionalFormatting>
  <conditionalFormatting sqref="B80">
    <cfRule type="cellIs" dxfId="266" priority="528" operator="equal">
      <formula>"HIDE "</formula>
    </cfRule>
  </conditionalFormatting>
  <conditionalFormatting sqref="B81:B82">
    <cfRule type="cellIs" dxfId="265" priority="527" operator="equal">
      <formula>"HIDE "</formula>
    </cfRule>
  </conditionalFormatting>
  <conditionalFormatting sqref="J78">
    <cfRule type="cellIs" dxfId="264" priority="524" operator="equal">
      <formula>"ERROR "</formula>
    </cfRule>
  </conditionalFormatting>
  <conditionalFormatting sqref="J81 J83">
    <cfRule type="cellIs" dxfId="263" priority="369" operator="equal">
      <formula>"NO VAR"</formula>
    </cfRule>
  </conditionalFormatting>
  <conditionalFormatting sqref="J80">
    <cfRule type="cellIs" dxfId="262" priority="444" operator="equal">
      <formula>"HIDE-NO VAR"</formula>
    </cfRule>
  </conditionalFormatting>
  <conditionalFormatting sqref="J81 J83">
    <cfRule type="cellIs" dxfId="261" priority="353" operator="equal">
      <formula>"NO VAR"</formula>
    </cfRule>
  </conditionalFormatting>
  <conditionalFormatting sqref="J80">
    <cfRule type="cellIs" dxfId="260" priority="428" operator="equal">
      <formula>"NO VAR"</formula>
    </cfRule>
  </conditionalFormatting>
  <conditionalFormatting sqref="J78">
    <cfRule type="cellIs" dxfId="259" priority="502" operator="equal">
      <formula>"NO VAR"</formula>
    </cfRule>
  </conditionalFormatting>
  <conditionalFormatting sqref="J78">
    <cfRule type="cellIs" dxfId="258" priority="501" operator="equal">
      <formula>"NO VAR"</formula>
    </cfRule>
  </conditionalFormatting>
  <conditionalFormatting sqref="K81 K83">
    <cfRule type="cellIs" dxfId="257" priority="346" operator="equal">
      <formula>"NO VAR"</formula>
    </cfRule>
  </conditionalFormatting>
  <conditionalFormatting sqref="K81 K83">
    <cfRule type="cellIs" dxfId="256" priority="345" operator="equal">
      <formula>"HIDE-NO VAR"</formula>
    </cfRule>
  </conditionalFormatting>
  <conditionalFormatting sqref="K78">
    <cfRule type="cellIs" dxfId="255" priority="492" operator="equal">
      <formula>"ERROR "</formula>
    </cfRule>
  </conditionalFormatting>
  <conditionalFormatting sqref="K81 K83">
    <cfRule type="cellIs" dxfId="254" priority="337" operator="equal">
      <formula>"NO VAR"</formula>
    </cfRule>
  </conditionalFormatting>
  <conditionalFormatting sqref="K80">
    <cfRule type="cellIs" dxfId="253" priority="412" operator="equal">
      <formula>"HIDE-NO VAR"</formula>
    </cfRule>
  </conditionalFormatting>
  <conditionalFormatting sqref="K78">
    <cfRule type="cellIs" dxfId="252" priority="460" operator="equal">
      <formula>"NO VAR"</formula>
    </cfRule>
  </conditionalFormatting>
  <conditionalFormatting sqref="K78">
    <cfRule type="cellIs" dxfId="251" priority="457" operator="equal">
      <formula>"NO VAR"</formula>
    </cfRule>
  </conditionalFormatting>
  <conditionalFormatting sqref="K78">
    <cfRule type="cellIs" dxfId="250" priority="455" operator="equal">
      <formula>"NO VAR"</formula>
    </cfRule>
  </conditionalFormatting>
  <conditionalFormatting sqref="K78">
    <cfRule type="cellIs" dxfId="249" priority="453" operator="equal">
      <formula>"INCORRECT LINE BEING PICKED UP"</formula>
    </cfRule>
  </conditionalFormatting>
  <conditionalFormatting sqref="J80">
    <cfRule type="cellIs" dxfId="248" priority="450" operator="equal">
      <formula>"ERROR "</formula>
    </cfRule>
  </conditionalFormatting>
  <conditionalFormatting sqref="J82">
    <cfRule type="cellIs" dxfId="247" priority="295" operator="equal">
      <formula>"NO VAR"</formula>
    </cfRule>
  </conditionalFormatting>
  <conditionalFormatting sqref="J81 J83">
    <cfRule type="cellIs" dxfId="246" priority="370" operator="equal">
      <formula>"HIDE-NO VAR"</formula>
    </cfRule>
  </conditionalFormatting>
  <conditionalFormatting sqref="J82">
    <cfRule type="cellIs" dxfId="245" priority="279" operator="equal">
      <formula>"NO VAR"</formula>
    </cfRule>
  </conditionalFormatting>
  <conditionalFormatting sqref="J81 J83">
    <cfRule type="cellIs" dxfId="244" priority="354" operator="equal">
      <formula>"NO VAR"</formula>
    </cfRule>
  </conditionalFormatting>
  <conditionalFormatting sqref="J80">
    <cfRule type="cellIs" dxfId="243" priority="429" operator="equal">
      <formula>"HIDE-NO VAR"</formula>
    </cfRule>
  </conditionalFormatting>
  <conditionalFormatting sqref="J80">
    <cfRule type="cellIs" dxfId="242" priority="425" operator="equal">
      <formula>"NO VAR"</formula>
    </cfRule>
  </conditionalFormatting>
  <conditionalFormatting sqref="K82">
    <cfRule type="cellIs" dxfId="241" priority="271" operator="equal">
      <formula>"HIDE-NO VAR"</formula>
    </cfRule>
  </conditionalFormatting>
  <conditionalFormatting sqref="K80">
    <cfRule type="cellIs" dxfId="240" priority="418" operator="equal">
      <formula>"ERROR "</formula>
    </cfRule>
  </conditionalFormatting>
  <conditionalFormatting sqref="K81 K83">
    <cfRule type="cellIs" dxfId="239" priority="338" operator="equal">
      <formula>"HIDE-NO VAR"</formula>
    </cfRule>
  </conditionalFormatting>
  <conditionalFormatting sqref="K80">
    <cfRule type="cellIs" dxfId="238" priority="386" operator="equal">
      <formula>"NO VAR"</formula>
    </cfRule>
  </conditionalFormatting>
  <conditionalFormatting sqref="K80">
    <cfRule type="cellIs" dxfId="237" priority="383" operator="equal">
      <formula>"NO VAR"</formula>
    </cfRule>
  </conditionalFormatting>
  <conditionalFormatting sqref="K80">
    <cfRule type="cellIs" dxfId="236" priority="381" operator="equal">
      <formula>"NO VAR"</formula>
    </cfRule>
  </conditionalFormatting>
  <conditionalFormatting sqref="K80">
    <cfRule type="cellIs" dxfId="235" priority="379" operator="equal">
      <formula>"INCORRECT LINE BEING PICKED UP"</formula>
    </cfRule>
  </conditionalFormatting>
  <conditionalFormatting sqref="J81 J83">
    <cfRule type="cellIs" dxfId="234" priority="376" operator="equal">
      <formula>"ERROR "</formula>
    </cfRule>
  </conditionalFormatting>
  <conditionalFormatting sqref="J79">
    <cfRule type="cellIs" dxfId="233" priority="223" operator="equal">
      <formula>"HIDE-NO VAR"</formula>
    </cfRule>
  </conditionalFormatting>
  <conditionalFormatting sqref="J82">
    <cfRule type="cellIs" dxfId="232" priority="297" operator="equal">
      <formula>"NO VAR"</formula>
    </cfRule>
  </conditionalFormatting>
  <conditionalFormatting sqref="J82">
    <cfRule type="cellIs" dxfId="231" priority="296" operator="equal">
      <formula>"HIDE-NO VAR"</formula>
    </cfRule>
  </conditionalFormatting>
  <conditionalFormatting sqref="J82">
    <cfRule type="cellIs" dxfId="230" priority="280" operator="equal">
      <formula>"NO VAR"</formula>
    </cfRule>
  </conditionalFormatting>
  <conditionalFormatting sqref="J81 J83">
    <cfRule type="cellIs" dxfId="229" priority="355" operator="equal">
      <formula>"HIDE-NO VAR"</formula>
    </cfRule>
  </conditionalFormatting>
  <conditionalFormatting sqref="J81 J83">
    <cfRule type="cellIs" dxfId="228" priority="351" operator="equal">
      <formula>"NO VAR"</formula>
    </cfRule>
  </conditionalFormatting>
  <conditionalFormatting sqref="J79">
    <cfRule type="cellIs" dxfId="227" priority="196" operator="equal">
      <formula>"NO VAR"</formula>
    </cfRule>
  </conditionalFormatting>
  <conditionalFormatting sqref="K81 K83">
    <cfRule type="cellIs" dxfId="226" priority="344" operator="equal">
      <formula>"ERROR "</formula>
    </cfRule>
  </conditionalFormatting>
  <conditionalFormatting sqref="K82">
    <cfRule type="cellIs" dxfId="225" priority="239" operator="equal">
      <formula>"NO VAR"</formula>
    </cfRule>
  </conditionalFormatting>
  <conditionalFormatting sqref="K81 K83">
    <cfRule type="cellIs" dxfId="224" priority="314" operator="equal">
      <formula>"HIDE-NO VAR"</formula>
    </cfRule>
  </conditionalFormatting>
  <conditionalFormatting sqref="K81 K83">
    <cfRule type="cellIs" dxfId="223" priority="312" operator="equal">
      <formula>"NO VAR"</formula>
    </cfRule>
  </conditionalFormatting>
  <conditionalFormatting sqref="K81 K83">
    <cfRule type="cellIs" dxfId="222" priority="311" operator="equal">
      <formula>"HIDE-NO VAR"</formula>
    </cfRule>
  </conditionalFormatting>
  <conditionalFormatting sqref="K81 K83">
    <cfRule type="cellIs" dxfId="221" priority="310" operator="equal">
      <formula>"NO VAR"</formula>
    </cfRule>
  </conditionalFormatting>
  <conditionalFormatting sqref="K81 K83">
    <cfRule type="cellIs" dxfId="220" priority="309" operator="equal">
      <formula>"NO VAR"</formula>
    </cfRule>
  </conditionalFormatting>
  <conditionalFormatting sqref="K81 K83">
    <cfRule type="cellIs" dxfId="219" priority="307" operator="equal">
      <formula>"NO VAR"</formula>
    </cfRule>
  </conditionalFormatting>
  <conditionalFormatting sqref="K81 K83">
    <cfRule type="cellIs" dxfId="218" priority="305" operator="equal">
      <formula>"INCORRECT LINE BEING PICKED UP"</formula>
    </cfRule>
  </conditionalFormatting>
  <conditionalFormatting sqref="J82">
    <cfRule type="cellIs" dxfId="217" priority="302" operator="equal">
      <formula>"ERROR "</formula>
    </cfRule>
  </conditionalFormatting>
  <conditionalFormatting sqref="J82">
    <cfRule type="cellIs" dxfId="216" priority="301" operator="equal">
      <formula>"HIDE-NO VAR"</formula>
    </cfRule>
  </conditionalFormatting>
  <conditionalFormatting sqref="J82">
    <cfRule type="cellIs" dxfId="215" priority="298" operator="equal">
      <formula>"HIDE-NO VAR"</formula>
    </cfRule>
  </conditionalFormatting>
  <conditionalFormatting sqref="J79">
    <cfRule type="cellIs" dxfId="214" priority="218" operator="equal">
      <formula>"NO VAR"</formula>
    </cfRule>
  </conditionalFormatting>
  <conditionalFormatting sqref="J79">
    <cfRule type="cellIs" dxfId="213" priority="215" operator="equal">
      <formula>"NO VAR"</formula>
    </cfRule>
  </conditionalFormatting>
  <conditionalFormatting sqref="J79">
    <cfRule type="cellIs" dxfId="212" priority="212" operator="equal">
      <formula>"NO VAR"</formula>
    </cfRule>
  </conditionalFormatting>
  <conditionalFormatting sqref="J79">
    <cfRule type="cellIs" dxfId="211" priority="209" operator="equal">
      <formula>"NO VAR"</formula>
    </cfRule>
  </conditionalFormatting>
  <conditionalFormatting sqref="J79">
    <cfRule type="cellIs" dxfId="210" priority="206" operator="equal">
      <formula>"NO VAR"</formula>
    </cfRule>
  </conditionalFormatting>
  <conditionalFormatting sqref="J82">
    <cfRule type="cellIs" dxfId="209" priority="281" operator="equal">
      <formula>"HIDE-NO VAR"</formula>
    </cfRule>
  </conditionalFormatting>
  <conditionalFormatting sqref="J82">
    <cfRule type="cellIs" dxfId="208" priority="277" operator="equal">
      <formula>"NO VAR"</formula>
    </cfRule>
  </conditionalFormatting>
  <conditionalFormatting sqref="J82">
    <cfRule type="cellIs" dxfId="207" priority="273" operator="equal">
      <formula>"NO VAR"</formula>
    </cfRule>
  </conditionalFormatting>
  <conditionalFormatting sqref="K82">
    <cfRule type="cellIs" dxfId="206" priority="270" operator="equal">
      <formula>"ERROR "</formula>
    </cfRule>
  </conditionalFormatting>
  <conditionalFormatting sqref="K82">
    <cfRule type="cellIs" dxfId="205" priority="269" operator="equal">
      <formula>"HIDE-NO VAR"</formula>
    </cfRule>
  </conditionalFormatting>
  <conditionalFormatting sqref="K82">
    <cfRule type="cellIs" dxfId="204" priority="266" operator="equal">
      <formula>"HIDE-NO VAR"</formula>
    </cfRule>
  </conditionalFormatting>
  <conditionalFormatting sqref="K82">
    <cfRule type="cellIs" dxfId="203" priority="240" operator="equal">
      <formula>"HIDE-NO VAR"</formula>
    </cfRule>
  </conditionalFormatting>
  <conditionalFormatting sqref="K79">
    <cfRule type="cellIs" dxfId="202" priority="162" operator="equal">
      <formula>"NO VAR"</formula>
    </cfRule>
  </conditionalFormatting>
  <conditionalFormatting sqref="K82">
    <cfRule type="cellIs" dxfId="201" priority="237" operator="equal">
      <formula>"HIDE-NO VAR"</formula>
    </cfRule>
  </conditionalFormatting>
  <conditionalFormatting sqref="K82">
    <cfRule type="cellIs" dxfId="200" priority="236" operator="equal">
      <formula>"NO VAR"</formula>
    </cfRule>
  </conditionalFormatting>
  <conditionalFormatting sqref="K82">
    <cfRule type="cellIs" dxfId="199" priority="235" operator="equal">
      <formula>"NO VAR"</formula>
    </cfRule>
  </conditionalFormatting>
  <conditionalFormatting sqref="K82">
    <cfRule type="cellIs" dxfId="198" priority="233" operator="equal">
      <formula>"NO VAR"</formula>
    </cfRule>
  </conditionalFormatting>
  <conditionalFormatting sqref="K79">
    <cfRule type="cellIs" dxfId="197" priority="156" operator="equal">
      <formula>"NO VAR"</formula>
    </cfRule>
  </conditionalFormatting>
  <conditionalFormatting sqref="K82">
    <cfRule type="cellIs" dxfId="196" priority="231" operator="equal">
      <formula>"INCORRECT LINE BEING PICKED UP"</formula>
    </cfRule>
  </conditionalFormatting>
  <conditionalFormatting sqref="B83">
    <cfRule type="cellIs" dxfId="195" priority="230" operator="equal">
      <formula>"HIDE "</formula>
    </cfRule>
  </conditionalFormatting>
  <conditionalFormatting sqref="D79">
    <cfRule type="cellIs" dxfId="194" priority="153" operator="equal">
      <formula>"HIDE "</formula>
    </cfRule>
  </conditionalFormatting>
  <conditionalFormatting sqref="B79">
    <cfRule type="cellIs" dxfId="193" priority="228" operator="equal">
      <formula>"HIDE "</formula>
    </cfRule>
  </conditionalFormatting>
  <conditionalFormatting sqref="J79">
    <cfRule type="cellIs" dxfId="192" priority="225" operator="equal">
      <formula>"ERROR "</formula>
    </cfRule>
  </conditionalFormatting>
  <conditionalFormatting sqref="J79">
    <cfRule type="cellIs" dxfId="191" priority="224" operator="equal">
      <formula>"HIDE-NO VAR"</formula>
    </cfRule>
  </conditionalFormatting>
  <conditionalFormatting sqref="J79">
    <cfRule type="cellIs" dxfId="190" priority="221" operator="equal">
      <formula>"HIDE-NO VAR"</formula>
    </cfRule>
  </conditionalFormatting>
  <conditionalFormatting sqref="J79">
    <cfRule type="cellIs" dxfId="189" priority="220" operator="equal">
      <formula>"NO VAR"</formula>
    </cfRule>
  </conditionalFormatting>
  <conditionalFormatting sqref="J79">
    <cfRule type="cellIs" dxfId="188" priority="219" operator="equal">
      <formula>"HIDE-NO VAR"</formula>
    </cfRule>
  </conditionalFormatting>
  <conditionalFormatting sqref="J79">
    <cfRule type="cellIs" dxfId="187" priority="217" operator="equal">
      <formula>"NO VAR"</formula>
    </cfRule>
  </conditionalFormatting>
  <conditionalFormatting sqref="J79">
    <cfRule type="cellIs" dxfId="186" priority="216" operator="equal">
      <formula>"HIDE-NO VAR"</formula>
    </cfRule>
  </conditionalFormatting>
  <conditionalFormatting sqref="J79">
    <cfRule type="cellIs" dxfId="185" priority="214" operator="equal">
      <formula>"NO VAR"</formula>
    </cfRule>
  </conditionalFormatting>
  <conditionalFormatting sqref="J79">
    <cfRule type="cellIs" dxfId="184" priority="213" operator="equal">
      <formula>"HIDE-NO VAR"</formula>
    </cfRule>
  </conditionalFormatting>
  <conditionalFormatting sqref="J79">
    <cfRule type="cellIs" dxfId="183" priority="211" operator="equal">
      <formula>"NO VAR"</formula>
    </cfRule>
  </conditionalFormatting>
  <conditionalFormatting sqref="J79">
    <cfRule type="cellIs" dxfId="182" priority="210" operator="equal">
      <formula>"HIDE-NO VAR"</formula>
    </cfRule>
  </conditionalFormatting>
  <conditionalFormatting sqref="J79">
    <cfRule type="cellIs" dxfId="181" priority="208" operator="equal">
      <formula>"NO VAR"</formula>
    </cfRule>
  </conditionalFormatting>
  <conditionalFormatting sqref="J79">
    <cfRule type="cellIs" dxfId="180" priority="207" operator="equal">
      <formula>"HIDE-NO VAR"</formula>
    </cfRule>
  </conditionalFormatting>
  <conditionalFormatting sqref="J25">
    <cfRule type="cellIs" dxfId="179" priority="129" operator="equal">
      <formula>"NO VAR"</formula>
    </cfRule>
  </conditionalFormatting>
  <conditionalFormatting sqref="J25">
    <cfRule type="cellIs" dxfId="178" priority="128" operator="equal">
      <formula>"HIDE-NO VAR"</formula>
    </cfRule>
  </conditionalFormatting>
  <conditionalFormatting sqref="J79">
    <cfRule type="cellIs" dxfId="177" priority="203" operator="equal">
      <formula>"NO VAR"</formula>
    </cfRule>
  </conditionalFormatting>
  <conditionalFormatting sqref="J79">
    <cfRule type="cellIs" dxfId="176" priority="202" operator="equal">
      <formula>"NO VAR"</formula>
    </cfRule>
  </conditionalFormatting>
  <conditionalFormatting sqref="J25">
    <cfRule type="cellIs" dxfId="175" priority="125" operator="equal">
      <formula>"HIDE-NO VAR"</formula>
    </cfRule>
  </conditionalFormatting>
  <conditionalFormatting sqref="J25">
    <cfRule type="cellIs" dxfId="174" priority="124" operator="equal">
      <formula>"NO VAR"</formula>
    </cfRule>
  </conditionalFormatting>
  <conditionalFormatting sqref="J79">
    <cfRule type="cellIs" dxfId="173" priority="199" operator="equal">
      <formula>"NO VAR"</formula>
    </cfRule>
  </conditionalFormatting>
  <conditionalFormatting sqref="J79">
    <cfRule type="cellIs" dxfId="172" priority="198" operator="equal">
      <formula>"HIDE-NO VAR"</formula>
    </cfRule>
  </conditionalFormatting>
  <conditionalFormatting sqref="J79">
    <cfRule type="cellIs" dxfId="171" priority="197" operator="equal">
      <formula>"NO VAR"</formula>
    </cfRule>
  </conditionalFormatting>
  <conditionalFormatting sqref="J25">
    <cfRule type="cellIs" dxfId="170" priority="120" operator="equal">
      <formula>"NO VAR"</formula>
    </cfRule>
  </conditionalFormatting>
  <conditionalFormatting sqref="K25">
    <cfRule type="cellIs" dxfId="169" priority="119" operator="equal">
      <formula>"NO VAR"</formula>
    </cfRule>
  </conditionalFormatting>
  <conditionalFormatting sqref="K25">
    <cfRule type="cellIs" dxfId="168" priority="118" operator="equal">
      <formula>"HIDE-NO VAR"</formula>
    </cfRule>
  </conditionalFormatting>
  <conditionalFormatting sqref="K79">
    <cfRule type="cellIs" dxfId="167" priority="193" operator="equal">
      <formula>"ERROR "</formula>
    </cfRule>
  </conditionalFormatting>
  <conditionalFormatting sqref="K79">
    <cfRule type="cellIs" dxfId="166" priority="192" operator="equal">
      <formula>"HIDE-NO VAR"</formula>
    </cfRule>
  </conditionalFormatting>
  <conditionalFormatting sqref="K25">
    <cfRule type="cellIs" dxfId="165" priority="115" operator="equal">
      <formula>"HIDE-NO VAR"</formula>
    </cfRule>
  </conditionalFormatting>
  <conditionalFormatting sqref="K25">
    <cfRule type="cellIs" dxfId="164" priority="114" operator="equal">
      <formula>"NO VAR"</formula>
    </cfRule>
  </conditionalFormatting>
  <conditionalFormatting sqref="K79">
    <cfRule type="cellIs" dxfId="163" priority="189" operator="equal">
      <formula>"HIDE-NO VAR"</formula>
    </cfRule>
  </conditionalFormatting>
  <conditionalFormatting sqref="K79">
    <cfRule type="cellIs" dxfId="162" priority="188" operator="equal">
      <formula>"NO VAR"</formula>
    </cfRule>
  </conditionalFormatting>
  <conditionalFormatting sqref="K79">
    <cfRule type="cellIs" dxfId="161" priority="187" operator="equal">
      <formula>"HIDE-NO VAR"</formula>
    </cfRule>
  </conditionalFormatting>
  <conditionalFormatting sqref="K25">
    <cfRule type="cellIs" dxfId="160" priority="110" operator="equal">
      <formula>"NO VAR"</formula>
    </cfRule>
  </conditionalFormatting>
  <conditionalFormatting sqref="K79">
    <cfRule type="cellIs" dxfId="159" priority="185" operator="equal">
      <formula>"NO VAR"</formula>
    </cfRule>
  </conditionalFormatting>
  <conditionalFormatting sqref="K79">
    <cfRule type="cellIs" dxfId="158" priority="184" operator="equal">
      <formula>"HIDE-NO VAR"</formula>
    </cfRule>
  </conditionalFormatting>
  <conditionalFormatting sqref="K25">
    <cfRule type="cellIs" dxfId="157" priority="107" operator="equal">
      <formula>"NO VAR"</formula>
    </cfRule>
  </conditionalFormatting>
  <conditionalFormatting sqref="K79">
    <cfRule type="cellIs" dxfId="156" priority="182" operator="equal">
      <formula>"NO VAR"</formula>
    </cfRule>
  </conditionalFormatting>
  <conditionalFormatting sqref="K79">
    <cfRule type="cellIs" dxfId="155" priority="181" operator="equal">
      <formula>"HIDE-NO VAR"</formula>
    </cfRule>
  </conditionalFormatting>
  <conditionalFormatting sqref="K25">
    <cfRule type="cellIs" dxfId="154" priority="104" operator="equal">
      <formula>"NO VAR"</formula>
    </cfRule>
  </conditionalFormatting>
  <conditionalFormatting sqref="K79">
    <cfRule type="cellIs" dxfId="153" priority="179" operator="equal">
      <formula>"NO VAR"</formula>
    </cfRule>
  </conditionalFormatting>
  <conditionalFormatting sqref="K79">
    <cfRule type="cellIs" dxfId="152" priority="178" operator="equal">
      <formula>"HIDE-NO VAR"</formula>
    </cfRule>
  </conditionalFormatting>
  <conditionalFormatting sqref="K25">
    <cfRule type="cellIs" dxfId="151" priority="101" operator="equal">
      <formula>"NO VAR"</formula>
    </cfRule>
  </conditionalFormatting>
  <conditionalFormatting sqref="K79">
    <cfRule type="cellIs" dxfId="150" priority="176" operator="equal">
      <formula>"NO VAR"</formula>
    </cfRule>
  </conditionalFormatting>
  <conditionalFormatting sqref="K79">
    <cfRule type="cellIs" dxfId="149" priority="175" operator="equal">
      <formula>"HIDE-NO VAR"</formula>
    </cfRule>
  </conditionalFormatting>
  <conditionalFormatting sqref="K25">
    <cfRule type="cellIs" dxfId="148" priority="98" operator="equal">
      <formula>"NO VAR"</formula>
    </cfRule>
  </conditionalFormatting>
  <conditionalFormatting sqref="K79">
    <cfRule type="cellIs" dxfId="147" priority="173" operator="equal">
      <formula>"NO VAR"</formula>
    </cfRule>
  </conditionalFormatting>
  <conditionalFormatting sqref="K79">
    <cfRule type="cellIs" dxfId="146" priority="172" operator="equal">
      <formula>"HIDE-NO VAR"</formula>
    </cfRule>
  </conditionalFormatting>
  <conditionalFormatting sqref="K25">
    <cfRule type="cellIs" dxfId="145" priority="95" operator="equal">
      <formula>"NO VAR"</formula>
    </cfRule>
  </conditionalFormatting>
  <conditionalFormatting sqref="K79">
    <cfRule type="cellIs" dxfId="144" priority="170" operator="equal">
      <formula>"NO VAR"</formula>
    </cfRule>
  </conditionalFormatting>
  <conditionalFormatting sqref="K79">
    <cfRule type="cellIs" dxfId="143" priority="169" operator="equal">
      <formula>"HIDE-NO VAR"</formula>
    </cfRule>
  </conditionalFormatting>
  <conditionalFormatting sqref="K25">
    <cfRule type="cellIs" dxfId="142" priority="92" operator="equal">
      <formula>"NO VAR"</formula>
    </cfRule>
  </conditionalFormatting>
  <conditionalFormatting sqref="K79">
    <cfRule type="cellIs" dxfId="141" priority="167" operator="equal">
      <formula>"NO VAR"</formula>
    </cfRule>
  </conditionalFormatting>
  <conditionalFormatting sqref="K79">
    <cfRule type="cellIs" dxfId="140" priority="166" operator="equal">
      <formula>"HIDE-NO VAR"</formula>
    </cfRule>
  </conditionalFormatting>
  <conditionalFormatting sqref="K25">
    <cfRule type="cellIs" dxfId="139" priority="89" operator="equal">
      <formula>"NO VAR"</formula>
    </cfRule>
  </conditionalFormatting>
  <conditionalFormatting sqref="K79">
    <cfRule type="cellIs" dxfId="138" priority="164" operator="equal">
      <formula>"NO VAR"</formula>
    </cfRule>
  </conditionalFormatting>
  <conditionalFormatting sqref="K25">
    <cfRule type="cellIs" dxfId="137" priority="87" operator="equal">
      <formula>"HIDE-NO VAR"</formula>
    </cfRule>
  </conditionalFormatting>
  <conditionalFormatting sqref="K25">
    <cfRule type="cellIs" dxfId="136" priority="86" operator="equal">
      <formula>"NO VAR"</formula>
    </cfRule>
  </conditionalFormatting>
  <conditionalFormatting sqref="K25">
    <cfRule type="cellIs" dxfId="135" priority="85" operator="equal">
      <formula>"NO VAR"</formula>
    </cfRule>
  </conditionalFormatting>
  <conditionalFormatting sqref="K25">
    <cfRule type="cellIs" dxfId="134" priority="84" operator="equal">
      <formula>"HIDE-NO VAR"</formula>
    </cfRule>
  </conditionalFormatting>
  <conditionalFormatting sqref="K79">
    <cfRule type="cellIs" dxfId="133" priority="159" operator="equal">
      <formula>"NO VAR"</formula>
    </cfRule>
  </conditionalFormatting>
  <conditionalFormatting sqref="K25">
    <cfRule type="cellIs" dxfId="132" priority="82" operator="equal">
      <formula>"NO VAR"</formula>
    </cfRule>
  </conditionalFormatting>
  <conditionalFormatting sqref="K25">
    <cfRule type="cellIs" dxfId="131" priority="81" operator="equal">
      <formula>"HIDE-NO VAR"</formula>
    </cfRule>
  </conditionalFormatting>
  <conditionalFormatting sqref="K25">
    <cfRule type="cellIs" dxfId="130" priority="80" operator="equal">
      <formula>"NO VAR"</formula>
    </cfRule>
  </conditionalFormatting>
  <conditionalFormatting sqref="K79">
    <cfRule type="cellIs" dxfId="129" priority="155" operator="equal">
      <formula>"NO VAR"</formula>
    </cfRule>
  </conditionalFormatting>
  <conditionalFormatting sqref="K79">
    <cfRule type="cellIs" dxfId="128" priority="154" operator="equal">
      <formula>"INCORRECT LINE BEING PICKED UP"</formula>
    </cfRule>
  </conditionalFormatting>
  <conditionalFormatting sqref="D25">
    <cfRule type="cellIs" dxfId="127" priority="77" operator="equal">
      <formula>"HIDE "</formula>
    </cfRule>
  </conditionalFormatting>
  <conditionalFormatting sqref="J25">
    <cfRule type="cellIs" dxfId="126" priority="148" operator="equal">
      <formula>"HIDE-NO VAR"</formula>
    </cfRule>
  </conditionalFormatting>
  <conditionalFormatting sqref="J25">
    <cfRule type="cellIs" dxfId="125" priority="142" operator="equal">
      <formula>"NO VAR"</formula>
    </cfRule>
  </conditionalFormatting>
  <conditionalFormatting sqref="J25">
    <cfRule type="cellIs" dxfId="124" priority="139" operator="equal">
      <formula>"NO VAR"</formula>
    </cfRule>
  </conditionalFormatting>
  <conditionalFormatting sqref="J25">
    <cfRule type="cellIs" dxfId="123" priority="136" operator="equal">
      <formula>"NO VAR"</formula>
    </cfRule>
  </conditionalFormatting>
  <conditionalFormatting sqref="J25">
    <cfRule type="cellIs" dxfId="122" priority="133" operator="equal">
      <formula>"NO VAR"</formula>
    </cfRule>
  </conditionalFormatting>
  <conditionalFormatting sqref="J25">
    <cfRule type="cellIs" dxfId="121" priority="130" operator="equal">
      <formula>"NO VAR"</formula>
    </cfRule>
  </conditionalFormatting>
  <conditionalFormatting sqref="J25">
    <cfRule type="cellIs" dxfId="120" priority="127" operator="equal">
      <formula>"NO VAR"</formula>
    </cfRule>
  </conditionalFormatting>
  <conditionalFormatting sqref="J25">
    <cfRule type="cellIs" dxfId="119" priority="121" operator="equal">
      <formula>"NO VAR"</formula>
    </cfRule>
  </conditionalFormatting>
  <conditionalFormatting sqref="K25">
    <cfRule type="cellIs" dxfId="118" priority="116" operator="equal">
      <formula>"HIDE-NO VAR"</formula>
    </cfRule>
  </conditionalFormatting>
  <conditionalFormatting sqref="K25">
    <cfRule type="cellIs" dxfId="117" priority="83" operator="equal">
      <formula>"NO VAR"</formula>
    </cfRule>
  </conditionalFormatting>
  <conditionalFormatting sqref="B25 E25">
    <cfRule type="cellIs" dxfId="116" priority="152" operator="equal">
      <formula>"HIDE "</formula>
    </cfRule>
  </conditionalFormatting>
  <conditionalFormatting sqref="J25">
    <cfRule type="cellIs" dxfId="115" priority="151" operator="equal">
      <formula>"NO VAR"</formula>
    </cfRule>
  </conditionalFormatting>
  <conditionalFormatting sqref="J25">
    <cfRule type="cellIs" dxfId="114" priority="150" operator="equal">
      <formula>"HIDE-NO VAR"</formula>
    </cfRule>
  </conditionalFormatting>
  <conditionalFormatting sqref="J25">
    <cfRule type="cellIs" dxfId="113" priority="149" operator="equal">
      <formula>"ERROR "</formula>
    </cfRule>
  </conditionalFormatting>
  <conditionalFormatting sqref="J25">
    <cfRule type="cellIs" dxfId="112" priority="147" operator="equal">
      <formula>"HIDE-NO VAR"</formula>
    </cfRule>
  </conditionalFormatting>
  <conditionalFormatting sqref="J25">
    <cfRule type="cellIs" dxfId="111" priority="146" operator="equal">
      <formula>"NO VAR"</formula>
    </cfRule>
  </conditionalFormatting>
  <conditionalFormatting sqref="J25">
    <cfRule type="cellIs" dxfId="110" priority="145" operator="equal">
      <formula>"HIDE-NO VAR"</formula>
    </cfRule>
  </conditionalFormatting>
  <conditionalFormatting sqref="J25">
    <cfRule type="cellIs" dxfId="109" priority="144" operator="equal">
      <formula>"NO VAR"</formula>
    </cfRule>
  </conditionalFormatting>
  <conditionalFormatting sqref="J25">
    <cfRule type="cellIs" dxfId="108" priority="143" operator="equal">
      <formula>"HIDE-NO VAR"</formula>
    </cfRule>
  </conditionalFormatting>
  <conditionalFormatting sqref="J25">
    <cfRule type="cellIs" dxfId="107" priority="141" operator="equal">
      <formula>"NO VAR"</formula>
    </cfRule>
  </conditionalFormatting>
  <conditionalFormatting sqref="J25">
    <cfRule type="cellIs" dxfId="106" priority="140" operator="equal">
      <formula>"HIDE-NO VAR"</formula>
    </cfRule>
  </conditionalFormatting>
  <conditionalFormatting sqref="J25">
    <cfRule type="cellIs" dxfId="105" priority="138" operator="equal">
      <formula>"NO VAR"</formula>
    </cfRule>
  </conditionalFormatting>
  <conditionalFormatting sqref="J25">
    <cfRule type="cellIs" dxfId="104" priority="137" operator="equal">
      <formula>"HIDE-NO VAR"</formula>
    </cfRule>
  </conditionalFormatting>
  <conditionalFormatting sqref="J25">
    <cfRule type="cellIs" dxfId="103" priority="135" operator="equal">
      <formula>"NO VAR"</formula>
    </cfRule>
  </conditionalFormatting>
  <conditionalFormatting sqref="J25">
    <cfRule type="cellIs" dxfId="102" priority="134" operator="equal">
      <formula>"HIDE-NO VAR"</formula>
    </cfRule>
  </conditionalFormatting>
  <conditionalFormatting sqref="J25">
    <cfRule type="cellIs" dxfId="101" priority="132" operator="equal">
      <formula>"NO VAR"</formula>
    </cfRule>
  </conditionalFormatting>
  <conditionalFormatting sqref="J25">
    <cfRule type="cellIs" dxfId="100" priority="131" operator="equal">
      <formula>"HIDE-NO VAR"</formula>
    </cfRule>
  </conditionalFormatting>
  <conditionalFormatting sqref="J25">
    <cfRule type="cellIs" dxfId="99" priority="126" operator="equal">
      <formula>"NO VAR"</formula>
    </cfRule>
  </conditionalFormatting>
  <conditionalFormatting sqref="J25">
    <cfRule type="cellIs" dxfId="98" priority="123" operator="equal">
      <formula>"NO VAR"</formula>
    </cfRule>
  </conditionalFormatting>
  <conditionalFormatting sqref="J25">
    <cfRule type="cellIs" dxfId="97" priority="122" operator="equal">
      <formula>"HIDE-NO VAR"</formula>
    </cfRule>
  </conditionalFormatting>
  <conditionalFormatting sqref="K25">
    <cfRule type="cellIs" dxfId="96" priority="117" operator="equal">
      <formula>"ERROR "</formula>
    </cfRule>
  </conditionalFormatting>
  <conditionalFormatting sqref="K25">
    <cfRule type="cellIs" dxfId="95" priority="113" operator="equal">
      <formula>"HIDE-NO VAR"</formula>
    </cfRule>
  </conditionalFormatting>
  <conditionalFormatting sqref="K25">
    <cfRule type="cellIs" dxfId="94" priority="112" operator="equal">
      <formula>"NO VAR"</formula>
    </cfRule>
  </conditionalFormatting>
  <conditionalFormatting sqref="K25">
    <cfRule type="cellIs" dxfId="93" priority="111" operator="equal">
      <formula>"HIDE-NO VAR"</formula>
    </cfRule>
  </conditionalFormatting>
  <conditionalFormatting sqref="K25">
    <cfRule type="cellIs" dxfId="92" priority="109" operator="equal">
      <formula>"NO VAR"</formula>
    </cfRule>
  </conditionalFormatting>
  <conditionalFormatting sqref="K25">
    <cfRule type="cellIs" dxfId="91" priority="108" operator="equal">
      <formula>"HIDE-NO VAR"</formula>
    </cfRule>
  </conditionalFormatting>
  <conditionalFormatting sqref="K25">
    <cfRule type="cellIs" dxfId="90" priority="106" operator="equal">
      <formula>"NO VAR"</formula>
    </cfRule>
  </conditionalFormatting>
  <conditionalFormatting sqref="K25">
    <cfRule type="cellIs" dxfId="89" priority="105" operator="equal">
      <formula>"HIDE-NO VAR"</formula>
    </cfRule>
  </conditionalFormatting>
  <conditionalFormatting sqref="K25">
    <cfRule type="cellIs" dxfId="88" priority="103" operator="equal">
      <formula>"NO VAR"</formula>
    </cfRule>
  </conditionalFormatting>
  <conditionalFormatting sqref="K25">
    <cfRule type="cellIs" dxfId="87" priority="102" operator="equal">
      <formula>"HIDE-NO VAR"</formula>
    </cfRule>
  </conditionalFormatting>
  <conditionalFormatting sqref="K25">
    <cfRule type="cellIs" dxfId="86" priority="100" operator="equal">
      <formula>"NO VAR"</formula>
    </cfRule>
  </conditionalFormatting>
  <conditionalFormatting sqref="K25">
    <cfRule type="cellIs" dxfId="85" priority="99" operator="equal">
      <formula>"HIDE-NO VAR"</formula>
    </cfRule>
  </conditionalFormatting>
  <conditionalFormatting sqref="K25">
    <cfRule type="cellIs" dxfId="84" priority="97" operator="equal">
      <formula>"NO VAR"</formula>
    </cfRule>
  </conditionalFormatting>
  <conditionalFormatting sqref="K25">
    <cfRule type="cellIs" dxfId="83" priority="96" operator="equal">
      <formula>"HIDE-NO VAR"</formula>
    </cfRule>
  </conditionalFormatting>
  <conditionalFormatting sqref="K25">
    <cfRule type="cellIs" dxfId="82" priority="94" operator="equal">
      <formula>"NO VAR"</formula>
    </cfRule>
  </conditionalFormatting>
  <conditionalFormatting sqref="K25">
    <cfRule type="cellIs" dxfId="81" priority="93" operator="equal">
      <formula>"HIDE-NO VAR"</formula>
    </cfRule>
  </conditionalFormatting>
  <conditionalFormatting sqref="K25">
    <cfRule type="cellIs" dxfId="80" priority="91" operator="equal">
      <formula>"NO VAR"</formula>
    </cfRule>
  </conditionalFormatting>
  <conditionalFormatting sqref="K25">
    <cfRule type="cellIs" dxfId="79" priority="90" operator="equal">
      <formula>"HIDE-NO VAR"</formula>
    </cfRule>
  </conditionalFormatting>
  <conditionalFormatting sqref="K25">
    <cfRule type="cellIs" dxfId="78" priority="88" operator="equal">
      <formula>"NO VAR"</formula>
    </cfRule>
  </conditionalFormatting>
  <conditionalFormatting sqref="K25">
    <cfRule type="cellIs" dxfId="77" priority="79" operator="equal">
      <formula>"NO VAR"</formula>
    </cfRule>
  </conditionalFormatting>
  <conditionalFormatting sqref="K25">
    <cfRule type="cellIs" dxfId="76" priority="78" operator="equal">
      <formula>"INCORRECT LINE BEING PICKED UP"</formula>
    </cfRule>
  </conditionalFormatting>
  <conditionalFormatting sqref="D64">
    <cfRule type="cellIs" dxfId="75" priority="1" operator="equal">
      <formula>"HIDE "</formula>
    </cfRule>
  </conditionalFormatting>
  <conditionalFormatting sqref="B64 E64">
    <cfRule type="cellIs" dxfId="74" priority="76" operator="equal">
      <formula>"HIDE "</formula>
    </cfRule>
  </conditionalFormatting>
  <conditionalFormatting sqref="J64">
    <cfRule type="cellIs" dxfId="73" priority="75" operator="equal">
      <formula>"NO VAR"</formula>
    </cfRule>
  </conditionalFormatting>
  <conditionalFormatting sqref="J64">
    <cfRule type="cellIs" dxfId="72" priority="74" operator="equal">
      <formula>"HIDE-NO VAR"</formula>
    </cfRule>
  </conditionalFormatting>
  <conditionalFormatting sqref="J64">
    <cfRule type="cellIs" dxfId="71" priority="73" operator="equal">
      <formula>"ERROR "</formula>
    </cfRule>
  </conditionalFormatting>
  <conditionalFormatting sqref="J64">
    <cfRule type="cellIs" dxfId="70" priority="72" operator="equal">
      <formula>"HIDE-NO VAR"</formula>
    </cfRule>
  </conditionalFormatting>
  <conditionalFormatting sqref="J64">
    <cfRule type="cellIs" dxfId="69" priority="71" operator="equal">
      <formula>"HIDE-NO VAR"</formula>
    </cfRule>
  </conditionalFormatting>
  <conditionalFormatting sqref="J64">
    <cfRule type="cellIs" dxfId="68" priority="70" operator="equal">
      <formula>"NO VAR"</formula>
    </cfRule>
  </conditionalFormatting>
  <conditionalFormatting sqref="J64">
    <cfRule type="cellIs" dxfId="67" priority="69" operator="equal">
      <formula>"HIDE-NO VAR"</formula>
    </cfRule>
  </conditionalFormatting>
  <conditionalFormatting sqref="J64">
    <cfRule type="cellIs" dxfId="66" priority="68" operator="equal">
      <formula>"NO VAR"</formula>
    </cfRule>
  </conditionalFormatting>
  <conditionalFormatting sqref="J64">
    <cfRule type="cellIs" dxfId="65" priority="67" operator="equal">
      <formula>"HIDE-NO VAR"</formula>
    </cfRule>
  </conditionalFormatting>
  <conditionalFormatting sqref="J64">
    <cfRule type="cellIs" dxfId="64" priority="66" operator="equal">
      <formula>"NO VAR"</formula>
    </cfRule>
  </conditionalFormatting>
  <conditionalFormatting sqref="J64">
    <cfRule type="cellIs" dxfId="63" priority="65" operator="equal">
      <formula>"NO VAR"</formula>
    </cfRule>
  </conditionalFormatting>
  <conditionalFormatting sqref="J64">
    <cfRule type="cellIs" dxfId="62" priority="64" operator="equal">
      <formula>"HIDE-NO VAR"</formula>
    </cfRule>
  </conditionalFormatting>
  <conditionalFormatting sqref="J64">
    <cfRule type="cellIs" dxfId="61" priority="63" operator="equal">
      <formula>"NO VAR"</formula>
    </cfRule>
  </conditionalFormatting>
  <conditionalFormatting sqref="J64">
    <cfRule type="cellIs" dxfId="60" priority="62" operator="equal">
      <formula>"NO VAR"</formula>
    </cfRule>
  </conditionalFormatting>
  <conditionalFormatting sqref="J64">
    <cfRule type="cellIs" dxfId="59" priority="61" operator="equal">
      <formula>"HIDE-NO VAR"</formula>
    </cfRule>
  </conditionalFormatting>
  <conditionalFormatting sqref="J64">
    <cfRule type="cellIs" dxfId="58" priority="60" operator="equal">
      <formula>"NO VAR"</formula>
    </cfRule>
  </conditionalFormatting>
  <conditionalFormatting sqref="J64">
    <cfRule type="cellIs" dxfId="57" priority="59" operator="equal">
      <formula>"NO VAR"</formula>
    </cfRule>
  </conditionalFormatting>
  <conditionalFormatting sqref="J64">
    <cfRule type="cellIs" dxfId="56" priority="58" operator="equal">
      <formula>"HIDE-NO VAR"</formula>
    </cfRule>
  </conditionalFormatting>
  <conditionalFormatting sqref="J64">
    <cfRule type="cellIs" dxfId="55" priority="57" operator="equal">
      <formula>"NO VAR"</formula>
    </cfRule>
  </conditionalFormatting>
  <conditionalFormatting sqref="J64">
    <cfRule type="cellIs" dxfId="54" priority="56" operator="equal">
      <formula>"NO VAR"</formula>
    </cfRule>
  </conditionalFormatting>
  <conditionalFormatting sqref="J64">
    <cfRule type="cellIs" dxfId="53" priority="55" operator="equal">
      <formula>"HIDE-NO VAR"</formula>
    </cfRule>
  </conditionalFormatting>
  <conditionalFormatting sqref="J64">
    <cfRule type="cellIs" dxfId="52" priority="54" operator="equal">
      <formula>"NO VAR"</formula>
    </cfRule>
  </conditionalFormatting>
  <conditionalFormatting sqref="J64">
    <cfRule type="cellIs" dxfId="51" priority="53" operator="equal">
      <formula>"NO VAR"</formula>
    </cfRule>
  </conditionalFormatting>
  <conditionalFormatting sqref="J64">
    <cfRule type="cellIs" dxfId="50" priority="52" operator="equal">
      <formula>"HIDE-NO VAR"</formula>
    </cfRule>
  </conditionalFormatting>
  <conditionalFormatting sqref="J64">
    <cfRule type="cellIs" dxfId="49" priority="51" operator="equal">
      <formula>"NO VAR"</formula>
    </cfRule>
  </conditionalFormatting>
  <conditionalFormatting sqref="J64">
    <cfRule type="cellIs" dxfId="48" priority="50" operator="equal">
      <formula>"NO VAR"</formula>
    </cfRule>
  </conditionalFormatting>
  <conditionalFormatting sqref="J64">
    <cfRule type="cellIs" dxfId="47" priority="49" operator="equal">
      <formula>"HIDE-NO VAR"</formula>
    </cfRule>
  </conditionalFormatting>
  <conditionalFormatting sqref="J64">
    <cfRule type="cellIs" dxfId="46" priority="48" operator="equal">
      <formula>"NO VAR"</formula>
    </cfRule>
  </conditionalFormatting>
  <conditionalFormatting sqref="J64">
    <cfRule type="cellIs" dxfId="45" priority="47" operator="equal">
      <formula>"NO VAR"</formula>
    </cfRule>
  </conditionalFormatting>
  <conditionalFormatting sqref="J64">
    <cfRule type="cellIs" dxfId="44" priority="46" operator="equal">
      <formula>"HIDE-NO VAR"</formula>
    </cfRule>
  </conditionalFormatting>
  <conditionalFormatting sqref="J64">
    <cfRule type="cellIs" dxfId="43" priority="45" operator="equal">
      <formula>"NO VAR"</formula>
    </cfRule>
  </conditionalFormatting>
  <conditionalFormatting sqref="J64">
    <cfRule type="cellIs" dxfId="42" priority="44" operator="equal">
      <formula>"NO VAR"</formula>
    </cfRule>
  </conditionalFormatting>
  <conditionalFormatting sqref="K64">
    <cfRule type="cellIs" dxfId="41" priority="43" operator="equal">
      <formula>"NO VAR"</formula>
    </cfRule>
  </conditionalFormatting>
  <conditionalFormatting sqref="K64">
    <cfRule type="cellIs" dxfId="40" priority="42" operator="equal">
      <formula>"HIDE-NO VAR"</formula>
    </cfRule>
  </conditionalFormatting>
  <conditionalFormatting sqref="K64">
    <cfRule type="cellIs" dxfId="39" priority="41" operator="equal">
      <formula>"ERROR "</formula>
    </cfRule>
  </conditionalFormatting>
  <conditionalFormatting sqref="K64">
    <cfRule type="cellIs" dxfId="38" priority="40" operator="equal">
      <formula>"HIDE-NO VAR"</formula>
    </cfRule>
  </conditionalFormatting>
  <conditionalFormatting sqref="K64">
    <cfRule type="cellIs" dxfId="37" priority="39" operator="equal">
      <formula>"HIDE-NO VAR"</formula>
    </cfRule>
  </conditionalFormatting>
  <conditionalFormatting sqref="K64">
    <cfRule type="cellIs" dxfId="36" priority="38" operator="equal">
      <formula>"NO VAR"</formula>
    </cfRule>
  </conditionalFormatting>
  <conditionalFormatting sqref="K64">
    <cfRule type="cellIs" dxfId="35" priority="37" operator="equal">
      <formula>"HIDE-NO VAR"</formula>
    </cfRule>
  </conditionalFormatting>
  <conditionalFormatting sqref="K64">
    <cfRule type="cellIs" dxfId="34" priority="36" operator="equal">
      <formula>"NO VAR"</formula>
    </cfRule>
  </conditionalFormatting>
  <conditionalFormatting sqref="K64">
    <cfRule type="cellIs" dxfId="33" priority="35" operator="equal">
      <formula>"HIDE-NO VAR"</formula>
    </cfRule>
  </conditionalFormatting>
  <conditionalFormatting sqref="K64">
    <cfRule type="cellIs" dxfId="32" priority="34" operator="equal">
      <formula>"NO VAR"</formula>
    </cfRule>
  </conditionalFormatting>
  <conditionalFormatting sqref="K64">
    <cfRule type="cellIs" dxfId="31" priority="33" operator="equal">
      <formula>"NO VAR"</formula>
    </cfRule>
  </conditionalFormatting>
  <conditionalFormatting sqref="K64">
    <cfRule type="cellIs" dxfId="30" priority="32" operator="equal">
      <formula>"HIDE-NO VAR"</formula>
    </cfRule>
  </conditionalFormatting>
  <conditionalFormatting sqref="K64">
    <cfRule type="cellIs" dxfId="29" priority="31" operator="equal">
      <formula>"NO VAR"</formula>
    </cfRule>
  </conditionalFormatting>
  <conditionalFormatting sqref="K64">
    <cfRule type="cellIs" dxfId="28" priority="30" operator="equal">
      <formula>"NO VAR"</formula>
    </cfRule>
  </conditionalFormatting>
  <conditionalFormatting sqref="K64">
    <cfRule type="cellIs" dxfId="27" priority="29" operator="equal">
      <formula>"HIDE-NO VAR"</formula>
    </cfRule>
  </conditionalFormatting>
  <conditionalFormatting sqref="K64">
    <cfRule type="cellIs" dxfId="26" priority="28" operator="equal">
      <formula>"NO VAR"</formula>
    </cfRule>
  </conditionalFormatting>
  <conditionalFormatting sqref="K64">
    <cfRule type="cellIs" dxfId="25" priority="27" operator="equal">
      <formula>"NO VAR"</formula>
    </cfRule>
  </conditionalFormatting>
  <conditionalFormatting sqref="K64">
    <cfRule type="cellIs" dxfId="24" priority="26" operator="equal">
      <formula>"HIDE-NO VAR"</formula>
    </cfRule>
  </conditionalFormatting>
  <conditionalFormatting sqref="K64">
    <cfRule type="cellIs" dxfId="23" priority="25" operator="equal">
      <formula>"NO VAR"</formula>
    </cfRule>
  </conditionalFormatting>
  <conditionalFormatting sqref="K64">
    <cfRule type="cellIs" dxfId="22" priority="24" operator="equal">
      <formula>"NO VAR"</formula>
    </cfRule>
  </conditionalFormatting>
  <conditionalFormatting sqref="K64">
    <cfRule type="cellIs" dxfId="21" priority="23" operator="equal">
      <formula>"HIDE-NO VAR"</formula>
    </cfRule>
  </conditionalFormatting>
  <conditionalFormatting sqref="K64">
    <cfRule type="cellIs" dxfId="20" priority="22" operator="equal">
      <formula>"NO VAR"</formula>
    </cfRule>
  </conditionalFormatting>
  <conditionalFormatting sqref="K64">
    <cfRule type="cellIs" dxfId="19" priority="21" operator="equal">
      <formula>"NO VAR"</formula>
    </cfRule>
  </conditionalFormatting>
  <conditionalFormatting sqref="K64">
    <cfRule type="cellIs" dxfId="18" priority="20" operator="equal">
      <formula>"HIDE-NO VAR"</formula>
    </cfRule>
  </conditionalFormatting>
  <conditionalFormatting sqref="K64">
    <cfRule type="cellIs" dxfId="17" priority="19" operator="equal">
      <formula>"NO VAR"</formula>
    </cfRule>
  </conditionalFormatting>
  <conditionalFormatting sqref="K64">
    <cfRule type="cellIs" dxfId="16" priority="18" operator="equal">
      <formula>"NO VAR"</formula>
    </cfRule>
  </conditionalFormatting>
  <conditionalFormatting sqref="K64">
    <cfRule type="cellIs" dxfId="15" priority="17" operator="equal">
      <formula>"HIDE-NO VAR"</formula>
    </cfRule>
  </conditionalFormatting>
  <conditionalFormatting sqref="K64">
    <cfRule type="cellIs" dxfId="14" priority="16" operator="equal">
      <formula>"NO VAR"</formula>
    </cfRule>
  </conditionalFormatting>
  <conditionalFormatting sqref="K64">
    <cfRule type="cellIs" dxfId="13" priority="15" operator="equal">
      <formula>"NO VAR"</formula>
    </cfRule>
  </conditionalFormatting>
  <conditionalFormatting sqref="K64">
    <cfRule type="cellIs" dxfId="12" priority="14" operator="equal">
      <formula>"HIDE-NO VAR"</formula>
    </cfRule>
  </conditionalFormatting>
  <conditionalFormatting sqref="K64">
    <cfRule type="cellIs" dxfId="11" priority="13" operator="equal">
      <formula>"NO VAR"</formula>
    </cfRule>
  </conditionalFormatting>
  <conditionalFormatting sqref="K64">
    <cfRule type="cellIs" dxfId="10" priority="12" operator="equal">
      <formula>"NO VAR"</formula>
    </cfRule>
  </conditionalFormatting>
  <conditionalFormatting sqref="K64">
    <cfRule type="cellIs" dxfId="9" priority="11" operator="equal">
      <formula>"HIDE-NO VAR"</formula>
    </cfRule>
  </conditionalFormatting>
  <conditionalFormatting sqref="K64">
    <cfRule type="cellIs" dxfId="8" priority="10" operator="equal">
      <formula>"NO VAR"</formula>
    </cfRule>
  </conditionalFormatting>
  <conditionalFormatting sqref="K64">
    <cfRule type="cellIs" dxfId="7" priority="9" operator="equal">
      <formula>"NO VAR"</formula>
    </cfRule>
  </conditionalFormatting>
  <conditionalFormatting sqref="K64">
    <cfRule type="cellIs" dxfId="6" priority="8" operator="equal">
      <formula>"HIDE-NO VAR"</formula>
    </cfRule>
  </conditionalFormatting>
  <conditionalFormatting sqref="K64">
    <cfRule type="cellIs" dxfId="5" priority="7" operator="equal">
      <formula>"NO VAR"</formula>
    </cfRule>
  </conditionalFormatting>
  <conditionalFormatting sqref="K64">
    <cfRule type="cellIs" dxfId="4" priority="6" operator="equal">
      <formula>"NO VAR"</formula>
    </cfRule>
  </conditionalFormatting>
  <conditionalFormatting sqref="K64">
    <cfRule type="cellIs" dxfId="3" priority="5" operator="equal">
      <formula>"HIDE-NO VAR"</formula>
    </cfRule>
  </conditionalFormatting>
  <conditionalFormatting sqref="K64">
    <cfRule type="cellIs" dxfId="2" priority="4" operator="equal">
      <formula>"NO VAR"</formula>
    </cfRule>
  </conditionalFormatting>
  <conditionalFormatting sqref="K64">
    <cfRule type="cellIs" dxfId="1" priority="3" operator="equal">
      <formula>"NO VAR"</formula>
    </cfRule>
  </conditionalFormatting>
  <conditionalFormatting sqref="K64">
    <cfRule type="cellIs" dxfId="0" priority="2" operator="equal">
      <formula>"INCORRECT LINE BEING PICKED UP"</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8" r:id="rId4" name="CommandButton2">
          <controlPr defaultSize="0" autoLine="0" r:id="rId5">
            <anchor moveWithCells="1">
              <from>
                <xdr:col>7</xdr:col>
                <xdr:colOff>19050</xdr:colOff>
                <xdr:row>5</xdr:row>
                <xdr:rowOff>123825</xdr:rowOff>
              </from>
              <to>
                <xdr:col>8</xdr:col>
                <xdr:colOff>933450</xdr:colOff>
                <xdr:row>7</xdr:row>
                <xdr:rowOff>95250</xdr:rowOff>
              </to>
            </anchor>
          </controlPr>
        </control>
      </mc:Choice>
      <mc:Fallback>
        <control shapeId="9218" r:id="rId4" name="CommandButton2"/>
      </mc:Fallback>
    </mc:AlternateContent>
    <mc:AlternateContent xmlns:mc="http://schemas.openxmlformats.org/markup-compatibility/2006">
      <mc:Choice Requires="x14">
        <control shapeId="9217" r:id="rId6" name="CommandButton1">
          <controlPr defaultSize="0" autoLine="0" r:id="rId7">
            <anchor moveWithCells="1">
              <from>
                <xdr:col>7</xdr:col>
                <xdr:colOff>19050</xdr:colOff>
                <xdr:row>2</xdr:row>
                <xdr:rowOff>257175</xdr:rowOff>
              </from>
              <to>
                <xdr:col>8</xdr:col>
                <xdr:colOff>942975</xdr:colOff>
                <xdr:row>4</xdr:row>
                <xdr:rowOff>219075</xdr:rowOff>
              </to>
            </anchor>
          </controlPr>
        </control>
      </mc:Choice>
      <mc:Fallback>
        <control shapeId="9217" r:id="rId6" name="CommandButton1"/>
      </mc:Fallback>
    </mc:AlternateContent>
    <mc:AlternateContent xmlns:mc="http://schemas.openxmlformats.org/markup-compatibility/2006">
      <mc:Choice Requires="x14">
        <control shapeId="9219" r:id="rId8" name="Button 3">
          <controlPr defaultSize="0" print="0" autoFill="0" autoPict="0" macro="[0]!Macro8">
            <anchor moveWithCells="1" sizeWithCells="1">
              <from>
                <xdr:col>9</xdr:col>
                <xdr:colOff>9525</xdr:colOff>
                <xdr:row>0</xdr:row>
                <xdr:rowOff>152400</xdr:rowOff>
              </from>
              <to>
                <xdr:col>10</xdr:col>
                <xdr:colOff>1276350</xdr:colOff>
                <xdr:row>2</xdr:row>
                <xdr:rowOff>133350</xdr:rowOff>
              </to>
            </anchor>
          </controlPr>
        </control>
      </mc:Choice>
    </mc:AlternateContent>
    <mc:AlternateContent xmlns:mc="http://schemas.openxmlformats.org/markup-compatibility/2006">
      <mc:Choice Requires="x14">
        <control shapeId="9220" r:id="rId9" name="Button 4">
          <controlPr defaultSize="0" print="0" autoFill="0" autoPict="0" macro="[0]!Macro9">
            <anchor moveWithCells="1" sizeWithCells="1">
              <from>
                <xdr:col>9</xdr:col>
                <xdr:colOff>9525</xdr:colOff>
                <xdr:row>3</xdr:row>
                <xdr:rowOff>9525</xdr:rowOff>
              </from>
              <to>
                <xdr:col>10</xdr:col>
                <xdr:colOff>1295400</xdr:colOff>
                <xdr:row>5</xdr:row>
                <xdr:rowOff>104775</xdr:rowOff>
              </to>
            </anchor>
          </controlPr>
        </control>
      </mc:Choice>
    </mc:AlternateContent>
    <mc:AlternateContent xmlns:mc="http://schemas.openxmlformats.org/markup-compatibility/2006">
      <mc:Choice Requires="x14">
        <control shapeId="9221" r:id="rId10"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Cons Subsidies Accrual-Rounded</vt:lpstr>
      <vt:lpstr>Variance Explanations-ACCRUAL</vt:lpstr>
      <vt:lpstr>Cons Subsidies CASH-Rounded</vt:lpstr>
      <vt:lpstr>Variance Explanations-CASH</vt:lpstr>
      <vt:lpstr>'Cons Subsidies Accrual-Rounded'!Print_Area</vt:lpstr>
      <vt:lpstr>'Cons Subsidies CASH-Rounded'!Print_Area</vt:lpstr>
      <vt:lpstr>'Variance Explanations-ACCRUAL'!Print_Area</vt:lpstr>
      <vt:lpstr>'Variance Explanations-CASH'!Print_Area</vt:lpstr>
      <vt:lpstr>'Variance Explanations-CASH'!Print_Titles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dc:creator>
  <cp:lastModifiedBy>Simon, Avoline</cp:lastModifiedBy>
  <cp:lastPrinted>2020-09-03T18:45:07Z</cp:lastPrinted>
  <dcterms:created xsi:type="dcterms:W3CDTF">2019-09-09T16:24:34Z</dcterms:created>
  <dcterms:modified xsi:type="dcterms:W3CDTF">2020-09-04T13:39:04Z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