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mc:AlternateContent xmlns:mc="http://schemas.openxmlformats.org/markup-compatibility/2006">
    <mc:Choice Requires="x15">
      <x15ac:absPath xmlns:x15ac="http://schemas.microsoft.com/office/spreadsheetml/2010/11/ac" url="S:\BGT_Shared\2020\2020 AAG Monthly Reports\Consolidated\08-2020\MTA Consolidated Reports. pdfs\Excel &amp; Word\Excel for Hannah &amp; Joshua\"/>
    </mc:Choice>
  </mc:AlternateContent>
  <bookViews>
    <workbookView xWindow="0" yWindow="0" windowWidth="28800" windowHeight="12210"/>
  </bookViews>
  <sheets>
    <sheet name="Cons Subsidies Accrual-Rounded" sheetId="4" r:id="rId1"/>
    <sheet name="Variance Explanations-ACCRUAL" sheetId="12" r:id="rId2"/>
    <sheet name="Cons Subsidies CASH-Rounded" sheetId="6" r:id="rId3"/>
    <sheet name="Variance Explanations-CASH" sheetId="14" r:id="rId4"/>
  </sheets>
  <externalReferences>
    <externalReference r:id="rId5"/>
  </externalReferences>
  <definedNames>
    <definedName name="_xlnm.Print_Area" localSheetId="0">'Cons Subsidies Accrual-Rounded'!$A$1:$J$75</definedName>
    <definedName name="_xlnm.Print_Area" localSheetId="2">'Cons Subsidies CASH-Rounded'!$A$1:$U$152</definedName>
    <definedName name="_xlnm.Print_Area" localSheetId="1">'Variance Explanations-ACCRUAL'!$A$1:$F$82</definedName>
    <definedName name="_xlnm.Print_Area" localSheetId="3">'Variance Explanations-CASH'!$A$1:$F$84</definedName>
    <definedName name="_xlnm.Print_Titles" localSheetId="3">'Variance Explanations-CASH'!$1:$6</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 i="6" l="1"/>
  <c r="A83" i="14" l="1"/>
  <c r="A82" i="14"/>
  <c r="A81" i="14"/>
  <c r="A80" i="14"/>
  <c r="A79" i="14"/>
  <c r="A78" i="14"/>
  <c r="A77" i="14"/>
  <c r="A76" i="14"/>
  <c r="A75" i="14"/>
  <c r="A74" i="14"/>
  <c r="A73" i="14"/>
  <c r="A72" i="14"/>
  <c r="A71" i="14"/>
  <c r="A70" i="14"/>
  <c r="A69" i="14"/>
  <c r="A68" i="14"/>
  <c r="A67" i="14"/>
  <c r="A66" i="14"/>
  <c r="A65" i="14"/>
  <c r="A64" i="14"/>
  <c r="F47" i="12"/>
  <c r="E47" i="12"/>
  <c r="D47" i="12"/>
  <c r="C47" i="12"/>
  <c r="B47" i="12"/>
  <c r="A47" i="12"/>
  <c r="F48" i="14"/>
  <c r="E48" i="14"/>
  <c r="D48" i="14"/>
  <c r="C48" i="14"/>
  <c r="B48" i="14"/>
  <c r="A48" i="14"/>
  <c r="A63" i="12"/>
  <c r="A25" i="12"/>
  <c r="A25" i="14"/>
  <c r="A63" i="14"/>
  <c r="A62" i="14"/>
  <c r="A61" i="14"/>
  <c r="A60" i="14"/>
  <c r="A59" i="14"/>
  <c r="A58" i="14"/>
  <c r="A57" i="14"/>
  <c r="A56" i="14"/>
  <c r="A55" i="14"/>
  <c r="A54" i="14"/>
  <c r="A53" i="14"/>
  <c r="A52" i="14"/>
  <c r="A51" i="14"/>
  <c r="F85" i="6"/>
  <c r="I85" i="6" s="1"/>
  <c r="A12" i="14"/>
  <c r="I9" i="6"/>
  <c r="A44" i="14" l="1"/>
  <c r="A43" i="14"/>
  <c r="A42" i="14"/>
  <c r="A41" i="14"/>
  <c r="A40" i="14"/>
  <c r="A39" i="14" l="1"/>
  <c r="A38" i="14"/>
  <c r="A37" i="14"/>
  <c r="A36" i="14"/>
  <c r="A35" i="14"/>
  <c r="A34" i="14"/>
  <c r="A33" i="14"/>
  <c r="A32" i="14"/>
  <c r="A31" i="14"/>
  <c r="A30" i="14"/>
  <c r="A29" i="14"/>
  <c r="A28" i="14"/>
  <c r="A27" i="14"/>
  <c r="A26" i="14"/>
  <c r="A24" i="14"/>
  <c r="A23" i="14"/>
  <c r="A22" i="14"/>
  <c r="A21" i="14"/>
  <c r="A20" i="14"/>
  <c r="A19" i="14"/>
  <c r="A18" i="14"/>
  <c r="A17" i="14"/>
  <c r="A16" i="14"/>
  <c r="A15" i="14"/>
  <c r="A14" i="14"/>
  <c r="A13" i="14"/>
  <c r="A81" i="12" l="1"/>
  <c r="A80" i="12"/>
  <c r="A79" i="12"/>
  <c r="A78" i="12"/>
  <c r="A77" i="12"/>
  <c r="A76" i="12"/>
  <c r="A75" i="12"/>
  <c r="J70" i="12" s="1"/>
  <c r="A74" i="12"/>
  <c r="A73" i="12"/>
  <c r="A72" i="12"/>
  <c r="A71" i="12"/>
  <c r="A70" i="12"/>
  <c r="A69" i="12"/>
  <c r="A68" i="12"/>
  <c r="A67" i="12"/>
  <c r="A66" i="12"/>
  <c r="A65" i="12"/>
  <c r="A64" i="12"/>
  <c r="A62" i="12"/>
  <c r="A61" i="12"/>
  <c r="A60" i="12"/>
  <c r="A59" i="12"/>
  <c r="A58" i="12"/>
  <c r="A57" i="12"/>
  <c r="A56" i="12"/>
  <c r="A55" i="12"/>
  <c r="A54" i="12"/>
  <c r="A53" i="12"/>
  <c r="A52" i="12"/>
  <c r="A51" i="12"/>
  <c r="A50" i="12"/>
  <c r="A43" i="12"/>
  <c r="A42" i="12"/>
  <c r="A41" i="12"/>
  <c r="A40" i="12"/>
  <c r="A39" i="12"/>
  <c r="A38" i="12"/>
  <c r="A37" i="12"/>
  <c r="A36" i="12"/>
  <c r="A35" i="12"/>
  <c r="A34" i="12"/>
  <c r="A33" i="12"/>
  <c r="A32" i="12"/>
  <c r="A31" i="12"/>
  <c r="A30" i="12"/>
  <c r="A29" i="12"/>
  <c r="A28" i="12"/>
  <c r="A27" i="12"/>
  <c r="A26" i="12"/>
  <c r="A24" i="12"/>
  <c r="A23" i="12"/>
  <c r="A22" i="12"/>
  <c r="A21" i="12"/>
  <c r="A20" i="12"/>
  <c r="A19" i="12"/>
  <c r="A18" i="12"/>
  <c r="A17" i="12"/>
  <c r="A16" i="12"/>
  <c r="A15" i="12"/>
  <c r="A14" i="12"/>
  <c r="A13" i="12"/>
  <c r="A12" i="12"/>
  <c r="A81" i="6" l="1"/>
  <c r="A79" i="6"/>
  <c r="A77" i="6"/>
  <c r="A78" i="6" l="1"/>
  <c r="E85" i="6"/>
  <c r="H85" i="6" s="1"/>
  <c r="K85" i="6" s="1"/>
  <c r="N85" i="6" s="1"/>
  <c r="Q85" i="6" s="1"/>
  <c r="T85" i="6" s="1"/>
  <c r="H9" i="6"/>
  <c r="K9" i="6" s="1"/>
  <c r="N9" i="6" s="1"/>
  <c r="Q9" i="6" s="1"/>
  <c r="T9" i="6" s="1"/>
  <c r="D30" i="4" l="1"/>
  <c r="D36" i="4"/>
  <c r="D10" i="6"/>
  <c r="D9" i="6"/>
  <c r="A80" i="6"/>
  <c r="A46" i="14"/>
  <c r="D26" i="4"/>
  <c r="D20" i="4"/>
  <c r="F38" i="4" l="1"/>
  <c r="B27" i="12" s="1"/>
  <c r="D41" i="4"/>
  <c r="H36" i="4"/>
  <c r="H26" i="4"/>
  <c r="H20" i="4"/>
  <c r="H30" i="4"/>
  <c r="F33" i="4"/>
  <c r="D23" i="12" s="1"/>
  <c r="F17" i="4"/>
  <c r="B16" i="12" s="1"/>
  <c r="F19" i="4"/>
  <c r="F14" i="4"/>
  <c r="D13" i="12" s="1"/>
  <c r="F15" i="4"/>
  <c r="D14" i="12" s="1"/>
  <c r="F31" i="4"/>
  <c r="J21" i="12" s="1"/>
  <c r="F18" i="4"/>
  <c r="J17" i="12" s="1"/>
  <c r="K17" i="12" s="1"/>
  <c r="F13" i="4"/>
  <c r="F32" i="4"/>
  <c r="B22" i="12" s="1"/>
  <c r="F51" i="4"/>
  <c r="B32" i="12" s="1"/>
  <c r="F44" i="4"/>
  <c r="B30" i="12" s="1"/>
  <c r="F39" i="4"/>
  <c r="J28" i="12" s="1"/>
  <c r="K28" i="12" s="1"/>
  <c r="F40" i="4"/>
  <c r="B29" i="12" s="1"/>
  <c r="F16" i="4"/>
  <c r="J15" i="12" s="1"/>
  <c r="K15" i="12" s="1"/>
  <c r="F34" i="4"/>
  <c r="D24" i="12" s="1"/>
  <c r="F35" i="4"/>
  <c r="D25" i="12" s="1"/>
  <c r="F24" i="4"/>
  <c r="D19" i="12" s="1"/>
  <c r="F25" i="4"/>
  <c r="J20" i="12" s="1"/>
  <c r="K20" i="12" s="1"/>
  <c r="D86" i="6"/>
  <c r="G86" i="6" s="1"/>
  <c r="J86" i="6" s="1"/>
  <c r="M86" i="6" s="1"/>
  <c r="P86" i="6" s="1"/>
  <c r="S86" i="6" s="1"/>
  <c r="G10" i="6"/>
  <c r="J10" i="6" s="1"/>
  <c r="M10" i="6" s="1"/>
  <c r="P10" i="6" s="1"/>
  <c r="S10" i="6" s="1"/>
  <c r="D85" i="6"/>
  <c r="G85" i="6" s="1"/>
  <c r="J85" i="6" s="1"/>
  <c r="M85" i="6" s="1"/>
  <c r="P85" i="6" s="1"/>
  <c r="S85" i="6" s="1"/>
  <c r="G9" i="6"/>
  <c r="J9" i="6" s="1"/>
  <c r="M9" i="6" s="1"/>
  <c r="P9" i="6" s="1"/>
  <c r="S9" i="6" s="1"/>
  <c r="F52" i="4"/>
  <c r="J33" i="12" s="1"/>
  <c r="K33" i="12" s="1"/>
  <c r="E30" i="4" l="1"/>
  <c r="H41" i="4"/>
  <c r="F37" i="4"/>
  <c r="J26" i="12" s="1"/>
  <c r="K26" i="12" s="1"/>
  <c r="E36" i="4"/>
  <c r="J24" i="12"/>
  <c r="K24" i="12" s="1"/>
  <c r="J14" i="12"/>
  <c r="K14" i="12" s="1"/>
  <c r="B20" i="12"/>
  <c r="J16" i="12"/>
  <c r="K16" i="12" s="1"/>
  <c r="D27" i="12"/>
  <c r="J27" i="12"/>
  <c r="K27" i="12" s="1"/>
  <c r="B15" i="12"/>
  <c r="D22" i="12"/>
  <c r="J22" i="12"/>
  <c r="K22" i="12" s="1"/>
  <c r="D15" i="12"/>
  <c r="D28" i="12"/>
  <c r="B14" i="12"/>
  <c r="J32" i="12"/>
  <c r="K32" i="12" s="1"/>
  <c r="D20" i="12"/>
  <c r="B28" i="12"/>
  <c r="D16" i="12"/>
  <c r="D32" i="12"/>
  <c r="J29" i="12"/>
  <c r="K29" i="12" s="1"/>
  <c r="D21" i="12"/>
  <c r="B21" i="12"/>
  <c r="D29" i="12"/>
  <c r="J13" i="12"/>
  <c r="K13" i="12" s="1"/>
  <c r="B23" i="12"/>
  <c r="B13" i="12"/>
  <c r="J23" i="12"/>
  <c r="D30" i="12"/>
  <c r="J19" i="12"/>
  <c r="K19" i="12" s="1"/>
  <c r="B24" i="12"/>
  <c r="J24" i="4"/>
  <c r="J39" i="4"/>
  <c r="J16" i="4"/>
  <c r="J25" i="4"/>
  <c r="J44" i="4"/>
  <c r="J38" i="4"/>
  <c r="F53" i="4"/>
  <c r="J33" i="4"/>
  <c r="J53" i="4"/>
  <c r="J34" i="4"/>
  <c r="J14" i="4"/>
  <c r="J18" i="4"/>
  <c r="J15" i="4"/>
  <c r="J17" i="4"/>
  <c r="J52" i="4"/>
  <c r="J71" i="12" s="1"/>
  <c r="K71" i="12" s="1"/>
  <c r="J32" i="4"/>
  <c r="J35" i="4"/>
  <c r="J51" i="4"/>
  <c r="J19" i="4"/>
  <c r="J40" i="4"/>
  <c r="J30" i="12"/>
  <c r="K30" i="12" s="1"/>
  <c r="D17" i="12"/>
  <c r="E26" i="4"/>
  <c r="F26" i="4" s="1"/>
  <c r="F23" i="4"/>
  <c r="F50" i="4"/>
  <c r="B17" i="12"/>
  <c r="D12" i="12"/>
  <c r="J12" i="12"/>
  <c r="K12" i="12" s="1"/>
  <c r="B12" i="12"/>
  <c r="B25" i="12"/>
  <c r="J25" i="12"/>
  <c r="K25" i="12" s="1"/>
  <c r="B19" i="12"/>
  <c r="E20" i="4"/>
  <c r="F20" i="4" s="1"/>
  <c r="B33" i="12"/>
  <c r="D33" i="12"/>
  <c r="E41" i="4" l="1"/>
  <c r="J37" i="4"/>
  <c r="J36" i="4" s="1"/>
  <c r="I36" i="4"/>
  <c r="B26" i="12"/>
  <c r="F36" i="4"/>
  <c r="D26" i="12"/>
  <c r="F30" i="4"/>
  <c r="K23" i="12"/>
  <c r="D71" i="12"/>
  <c r="J54" i="4"/>
  <c r="D73" i="12" s="1"/>
  <c r="F54" i="4"/>
  <c r="B55" i="12"/>
  <c r="D55" i="12"/>
  <c r="J55" i="12"/>
  <c r="K55" i="12" s="1"/>
  <c r="J63" i="12"/>
  <c r="K63" i="12" s="1"/>
  <c r="D63" i="12"/>
  <c r="B63" i="12"/>
  <c r="J13" i="4"/>
  <c r="I20" i="4"/>
  <c r="B51" i="12"/>
  <c r="J51" i="12"/>
  <c r="K51" i="12" s="1"/>
  <c r="D51" i="12"/>
  <c r="B65" i="12"/>
  <c r="D65" i="12"/>
  <c r="J65" i="12"/>
  <c r="K65" i="12" s="1"/>
  <c r="D53" i="12"/>
  <c r="B53" i="12"/>
  <c r="J53" i="12"/>
  <c r="K53" i="12" s="1"/>
  <c r="B31" i="12"/>
  <c r="J31" i="12"/>
  <c r="K31" i="12" s="1"/>
  <c r="D31" i="12"/>
  <c r="B18" i="12"/>
  <c r="D18" i="12"/>
  <c r="J18" i="12"/>
  <c r="K18" i="12" s="1"/>
  <c r="J31" i="4"/>
  <c r="I30" i="4"/>
  <c r="J66" i="12"/>
  <c r="K66" i="12" s="1"/>
  <c r="B66" i="12"/>
  <c r="D66" i="12"/>
  <c r="D54" i="12"/>
  <c r="J54" i="12"/>
  <c r="K54" i="12" s="1"/>
  <c r="B54" i="12"/>
  <c r="B62" i="12"/>
  <c r="D62" i="12"/>
  <c r="J62" i="12"/>
  <c r="K62" i="12" s="1"/>
  <c r="D57" i="12"/>
  <c r="J57" i="12"/>
  <c r="K57" i="12" s="1"/>
  <c r="B57" i="12"/>
  <c r="D70" i="12"/>
  <c r="B70" i="12"/>
  <c r="B52" i="12"/>
  <c r="D52" i="12"/>
  <c r="J52" i="12"/>
  <c r="K52" i="12" s="1"/>
  <c r="J23" i="4"/>
  <c r="I26" i="4"/>
  <c r="D68" i="12"/>
  <c r="J68" i="12"/>
  <c r="K68" i="12" s="1"/>
  <c r="B68" i="12"/>
  <c r="D67" i="12"/>
  <c r="J67" i="12"/>
  <c r="K67" i="12" s="1"/>
  <c r="B67" i="12"/>
  <c r="B71" i="12"/>
  <c r="J50" i="4"/>
  <c r="J58" i="12"/>
  <c r="K58" i="12" s="1"/>
  <c r="D58" i="12"/>
  <c r="B58" i="12"/>
  <c r="J61" i="12"/>
  <c r="K61" i="12" s="1"/>
  <c r="B61" i="12"/>
  <c r="D61" i="12"/>
  <c r="D60" i="12"/>
  <c r="J60" i="12"/>
  <c r="K60" i="12" s="1"/>
  <c r="B60" i="12"/>
  <c r="J72" i="12"/>
  <c r="K72" i="12" s="1"/>
  <c r="D72" i="12"/>
  <c r="B72" i="12"/>
  <c r="J34" i="12"/>
  <c r="K34" i="12" s="1"/>
  <c r="B34" i="12"/>
  <c r="D34" i="12"/>
  <c r="K21" i="12"/>
  <c r="F55" i="4" l="1"/>
  <c r="B36" i="12" s="1"/>
  <c r="J55" i="4"/>
  <c r="B64" i="12"/>
  <c r="I41" i="4"/>
  <c r="F41" i="4"/>
  <c r="J64" i="12"/>
  <c r="K64" i="12" s="1"/>
  <c r="D64" i="12"/>
  <c r="B69" i="12"/>
  <c r="J69" i="12"/>
  <c r="K69" i="12" s="1"/>
  <c r="J26" i="4"/>
  <c r="K26" i="4" s="1"/>
  <c r="D56" i="12"/>
  <c r="J56" i="12"/>
  <c r="K56" i="12" s="1"/>
  <c r="B56" i="12"/>
  <c r="J30" i="4"/>
  <c r="J41" i="4" s="1"/>
  <c r="B59" i="12"/>
  <c r="D59" i="12"/>
  <c r="J59" i="12"/>
  <c r="K59" i="12" s="1"/>
  <c r="J20" i="4"/>
  <c r="K20" i="4" s="1"/>
  <c r="D50" i="12"/>
  <c r="B50" i="12"/>
  <c r="J50" i="12"/>
  <c r="K50" i="12" s="1"/>
  <c r="B73" i="12"/>
  <c r="J73" i="12"/>
  <c r="K73" i="12" s="1"/>
  <c r="B35" i="12"/>
  <c r="J35" i="12"/>
  <c r="K35" i="12" s="1"/>
  <c r="D35" i="12"/>
  <c r="E20" i="6"/>
  <c r="D36" i="12" l="1"/>
  <c r="F56" i="4"/>
  <c r="D37" i="12" s="1"/>
  <c r="J36" i="12"/>
  <c r="K36" i="12" s="1"/>
  <c r="J56" i="4"/>
  <c r="D75" i="12" s="1"/>
  <c r="J74" i="12"/>
  <c r="K74" i="12" s="1"/>
  <c r="B74" i="12"/>
  <c r="D74" i="12"/>
  <c r="E96" i="6"/>
  <c r="H20" i="6" l="1"/>
  <c r="J37" i="12"/>
  <c r="K37" i="12" s="1"/>
  <c r="B37" i="12"/>
  <c r="B75" i="12"/>
  <c r="J75" i="12"/>
  <c r="K75" i="12" s="1"/>
  <c r="J57" i="4"/>
  <c r="J76" i="12" s="1"/>
  <c r="K76" i="12" s="1"/>
  <c r="F57" i="4"/>
  <c r="H96" i="6" l="1"/>
  <c r="B76" i="12"/>
  <c r="D76" i="12"/>
  <c r="K70" i="12"/>
  <c r="J58" i="4"/>
  <c r="F58" i="4"/>
  <c r="B38" i="12"/>
  <c r="D38" i="12"/>
  <c r="J38" i="12"/>
  <c r="K38" i="12" s="1"/>
  <c r="H26" i="6"/>
  <c r="E26" i="6"/>
  <c r="I59" i="4"/>
  <c r="E59" i="4"/>
  <c r="H59" i="4"/>
  <c r="D59" i="4"/>
  <c r="D61" i="4" s="1"/>
  <c r="Q26" i="6" l="1"/>
  <c r="Q20" i="6"/>
  <c r="D39" i="12"/>
  <c r="J39" i="12"/>
  <c r="K39" i="12" s="1"/>
  <c r="B39" i="12"/>
  <c r="D77" i="12"/>
  <c r="J77" i="12"/>
  <c r="K77" i="12" s="1"/>
  <c r="B77" i="12"/>
  <c r="J64" i="4"/>
  <c r="F64" i="4"/>
  <c r="H102" i="6"/>
  <c r="E102" i="6"/>
  <c r="H61" i="4"/>
  <c r="F59" i="4"/>
  <c r="E61" i="4"/>
  <c r="J59" i="4"/>
  <c r="I61" i="4"/>
  <c r="Q102" i="6" l="1"/>
  <c r="Q96" i="6"/>
  <c r="H67" i="4"/>
  <c r="H69" i="4" s="1"/>
  <c r="D67" i="4"/>
  <c r="J78" i="12"/>
  <c r="K78" i="12" s="1"/>
  <c r="D78" i="12"/>
  <c r="B78" i="12"/>
  <c r="F65" i="4"/>
  <c r="D40" i="12"/>
  <c r="J40" i="12"/>
  <c r="K40" i="12" s="1"/>
  <c r="B40" i="12"/>
  <c r="J65" i="4"/>
  <c r="F61" i="4"/>
  <c r="J61" i="4"/>
  <c r="N20" i="6" l="1"/>
  <c r="N26" i="6"/>
  <c r="D73" i="4"/>
  <c r="J66" i="4"/>
  <c r="I67" i="4"/>
  <c r="B79" i="12"/>
  <c r="D79" i="12"/>
  <c r="J79" i="12"/>
  <c r="K79" i="12" s="1"/>
  <c r="D69" i="4"/>
  <c r="J41" i="12"/>
  <c r="K41" i="12" s="1"/>
  <c r="D41" i="12"/>
  <c r="B41" i="12"/>
  <c r="F66" i="4"/>
  <c r="E67" i="4"/>
  <c r="N102" i="6" l="1"/>
  <c r="I73" i="4"/>
  <c r="T25" i="6"/>
  <c r="T31" i="6"/>
  <c r="T32" i="6"/>
  <c r="T17" i="6"/>
  <c r="T14" i="6"/>
  <c r="T15" i="6"/>
  <c r="T18" i="6"/>
  <c r="T24" i="6"/>
  <c r="H73" i="4"/>
  <c r="H75" i="4" s="1"/>
  <c r="T19" i="6"/>
  <c r="T16" i="6"/>
  <c r="N96" i="6"/>
  <c r="D75" i="4"/>
  <c r="F72" i="4"/>
  <c r="E73" i="4"/>
  <c r="F73" i="4" s="1"/>
  <c r="F67" i="4"/>
  <c r="E69" i="4"/>
  <c r="J67" i="4"/>
  <c r="I69" i="4"/>
  <c r="J69" i="4" s="1"/>
  <c r="D80" i="12"/>
  <c r="J80" i="12"/>
  <c r="K80" i="12" s="1"/>
  <c r="B80" i="12"/>
  <c r="B42" i="12"/>
  <c r="J42" i="12"/>
  <c r="K42" i="12" s="1"/>
  <c r="D42" i="12"/>
  <c r="J72" i="4" l="1"/>
  <c r="J81" i="12" s="1"/>
  <c r="K81" i="12" s="1"/>
  <c r="T91" i="6"/>
  <c r="T90" i="6"/>
  <c r="T100" i="6"/>
  <c r="T94" i="6"/>
  <c r="T92" i="6"/>
  <c r="T107" i="6"/>
  <c r="T108" i="6"/>
  <c r="T93" i="6"/>
  <c r="T95" i="6"/>
  <c r="T101" i="6"/>
  <c r="T23" i="6"/>
  <c r="T26" i="6" s="1"/>
  <c r="K26" i="6"/>
  <c r="T13" i="6"/>
  <c r="T20" i="6" s="1"/>
  <c r="K20" i="6"/>
  <c r="K67" i="4"/>
  <c r="E75" i="4"/>
  <c r="F69" i="4"/>
  <c r="J73" i="4"/>
  <c r="I75" i="4"/>
  <c r="B43" i="12"/>
  <c r="D43" i="12"/>
  <c r="J43" i="12"/>
  <c r="K43" i="12" s="1"/>
  <c r="T33" i="6"/>
  <c r="D81" i="12" l="1"/>
  <c r="B81" i="12"/>
  <c r="T99" i="6"/>
  <c r="T102" i="6" s="1"/>
  <c r="K102" i="6"/>
  <c r="T89" i="6"/>
  <c r="T96" i="6" s="1"/>
  <c r="K96" i="6"/>
  <c r="J75" i="4"/>
  <c r="F75" i="4"/>
  <c r="F14" i="6"/>
  <c r="T34" i="6"/>
  <c r="T109" i="6"/>
  <c r="F16" i="6" l="1"/>
  <c r="F33" i="6"/>
  <c r="F18" i="6"/>
  <c r="F15" i="6"/>
  <c r="F17" i="6"/>
  <c r="F32" i="6"/>
  <c r="F19" i="6"/>
  <c r="F35" i="6"/>
  <c r="F24" i="6"/>
  <c r="F25" i="6"/>
  <c r="F23" i="6"/>
  <c r="F13" i="6"/>
  <c r="F34" i="6"/>
  <c r="F31" i="6"/>
  <c r="E106" i="6"/>
  <c r="T110" i="6"/>
  <c r="T35" i="6"/>
  <c r="H30" i="6"/>
  <c r="K30" i="6"/>
  <c r="E30" i="6"/>
  <c r="F109" i="6" l="1"/>
  <c r="F100" i="6"/>
  <c r="F91" i="6"/>
  <c r="F99" i="6"/>
  <c r="F111" i="6"/>
  <c r="F90" i="6"/>
  <c r="F94" i="6"/>
  <c r="F110" i="6"/>
  <c r="F92" i="6"/>
  <c r="F95" i="6"/>
  <c r="F93" i="6"/>
  <c r="F107" i="6"/>
  <c r="F108" i="6"/>
  <c r="F101" i="6"/>
  <c r="F89" i="6"/>
  <c r="D30" i="6"/>
  <c r="F30" i="6" s="1"/>
  <c r="D26" i="6"/>
  <c r="F26" i="6" s="1"/>
  <c r="F37" i="6"/>
  <c r="D20" i="6"/>
  <c r="F20" i="6" s="1"/>
  <c r="T37" i="6"/>
  <c r="D102" i="6" l="1"/>
  <c r="F102" i="6" s="1"/>
  <c r="D96" i="6"/>
  <c r="F96" i="6" s="1"/>
  <c r="D106" i="6"/>
  <c r="F106" i="6" s="1"/>
  <c r="I38" i="6"/>
  <c r="I19" i="6"/>
  <c r="I31" i="6"/>
  <c r="I34" i="6"/>
  <c r="I14" i="6"/>
  <c r="I23" i="6"/>
  <c r="I16" i="6"/>
  <c r="I24" i="6"/>
  <c r="I13" i="6"/>
  <c r="I18" i="6"/>
  <c r="I17" i="6"/>
  <c r="I25" i="6"/>
  <c r="I15" i="6"/>
  <c r="I32" i="6"/>
  <c r="I33" i="6"/>
  <c r="I35" i="6"/>
  <c r="F38" i="6"/>
  <c r="F113" i="6"/>
  <c r="I107" i="6"/>
  <c r="I108" i="6"/>
  <c r="I111" i="6"/>
  <c r="N106" i="6"/>
  <c r="H106" i="6"/>
  <c r="K106" i="6"/>
  <c r="T111" i="6"/>
  <c r="Q106" i="6"/>
  <c r="T38" i="6"/>
  <c r="T113" i="6"/>
  <c r="I113" i="6" l="1"/>
  <c r="I37" i="6"/>
  <c r="I39" i="6"/>
  <c r="I110" i="6"/>
  <c r="I99" i="6"/>
  <c r="I109" i="6"/>
  <c r="I90" i="6"/>
  <c r="I100" i="6"/>
  <c r="I91" i="6"/>
  <c r="I93" i="6"/>
  <c r="I94" i="6"/>
  <c r="I101" i="6"/>
  <c r="I114" i="6"/>
  <c r="I95" i="6"/>
  <c r="I92" i="6"/>
  <c r="G30" i="6"/>
  <c r="I30" i="6" s="1"/>
  <c r="G20" i="6"/>
  <c r="I20" i="6" s="1"/>
  <c r="G26" i="6"/>
  <c r="I26" i="6" s="1"/>
  <c r="F39" i="6"/>
  <c r="R15" i="6"/>
  <c r="Q36" i="6"/>
  <c r="R35" i="6"/>
  <c r="R14" i="6"/>
  <c r="R34" i="6"/>
  <c r="E36" i="6"/>
  <c r="E41" i="6" s="1"/>
  <c r="R33" i="6"/>
  <c r="G36" i="6"/>
  <c r="D36" i="6"/>
  <c r="D41" i="6" s="1"/>
  <c r="N36" i="6"/>
  <c r="R24" i="6"/>
  <c r="K36" i="6"/>
  <c r="K41" i="6" s="1"/>
  <c r="H36" i="6"/>
  <c r="H41" i="6" s="1"/>
  <c r="I115" i="6"/>
  <c r="R25" i="6"/>
  <c r="R16" i="6"/>
  <c r="I89" i="6"/>
  <c r="T39" i="6"/>
  <c r="T106" i="6"/>
  <c r="F114" i="6"/>
  <c r="T114" i="6"/>
  <c r="N30" i="6"/>
  <c r="N41" i="6" l="1"/>
  <c r="G41" i="6"/>
  <c r="R37" i="6"/>
  <c r="P36" i="6"/>
  <c r="G106" i="6"/>
  <c r="I106" i="6" s="1"/>
  <c r="R32" i="6"/>
  <c r="G102" i="6"/>
  <c r="I102" i="6" s="1"/>
  <c r="G96" i="6"/>
  <c r="I96" i="6" s="1"/>
  <c r="F40" i="6"/>
  <c r="F36" i="6" s="1"/>
  <c r="F41" i="6" s="1"/>
  <c r="H112" i="6"/>
  <c r="H117" i="6" s="1"/>
  <c r="G112" i="6"/>
  <c r="K112" i="6"/>
  <c r="K117" i="6" s="1"/>
  <c r="E112" i="6"/>
  <c r="E117" i="6" s="1"/>
  <c r="R18" i="6"/>
  <c r="T115" i="6"/>
  <c r="R38" i="6"/>
  <c r="R31" i="6"/>
  <c r="R40" i="6"/>
  <c r="T40" i="6"/>
  <c r="T36" i="6" s="1"/>
  <c r="R17" i="6"/>
  <c r="F115" i="6"/>
  <c r="R19" i="6"/>
  <c r="R39" i="6"/>
  <c r="P20" i="6"/>
  <c r="R20" i="6" s="1"/>
  <c r="R13" i="6"/>
  <c r="I40" i="6"/>
  <c r="I36" i="6" s="1"/>
  <c r="I41" i="6" s="1"/>
  <c r="R23" i="6"/>
  <c r="P26" i="6"/>
  <c r="R26" i="6" s="1"/>
  <c r="R111" i="6" l="1"/>
  <c r="R109" i="6"/>
  <c r="R92" i="6"/>
  <c r="R95" i="6"/>
  <c r="R115" i="6"/>
  <c r="R90" i="6"/>
  <c r="R93" i="6"/>
  <c r="R101" i="6"/>
  <c r="R99" i="6"/>
  <c r="R100" i="6"/>
  <c r="R94" i="6"/>
  <c r="R91" i="6"/>
  <c r="R89" i="6"/>
  <c r="R107" i="6"/>
  <c r="G117" i="6"/>
  <c r="Q112" i="6"/>
  <c r="Q117" i="6" s="1"/>
  <c r="D112" i="6"/>
  <c r="D117" i="6" s="1"/>
  <c r="N112" i="6"/>
  <c r="N117" i="6" s="1"/>
  <c r="R36" i="6"/>
  <c r="P30" i="6"/>
  <c r="P41" i="6" s="1"/>
  <c r="R110" i="6"/>
  <c r="R116" i="6"/>
  <c r="R114" i="6"/>
  <c r="I44" i="6"/>
  <c r="F44" i="6"/>
  <c r="F116" i="6"/>
  <c r="F112" i="6" s="1"/>
  <c r="F117" i="6" s="1"/>
  <c r="R108" i="6"/>
  <c r="I116" i="6"/>
  <c r="I112" i="6" s="1"/>
  <c r="I117" i="6" s="1"/>
  <c r="R44" i="6"/>
  <c r="T44" i="6"/>
  <c r="T116" i="6"/>
  <c r="T112" i="6" s="1"/>
  <c r="T117" i="6" s="1"/>
  <c r="T30" i="6"/>
  <c r="T41" i="6" s="1"/>
  <c r="P102" i="6" l="1"/>
  <c r="R102" i="6" s="1"/>
  <c r="P96" i="6"/>
  <c r="R96" i="6" s="1"/>
  <c r="R113" i="6"/>
  <c r="R112" i="6" s="1"/>
  <c r="P112" i="6"/>
  <c r="P106" i="6"/>
  <c r="O40" i="6"/>
  <c r="O14" i="6"/>
  <c r="O16" i="6"/>
  <c r="O17" i="6"/>
  <c r="O19" i="6"/>
  <c r="O33" i="6"/>
  <c r="O32" i="6"/>
  <c r="O15" i="6"/>
  <c r="O24" i="6"/>
  <c r="O25" i="6"/>
  <c r="O35" i="6"/>
  <c r="O38" i="6"/>
  <c r="O44" i="6"/>
  <c r="O50" i="6"/>
  <c r="O39" i="6"/>
  <c r="Q30" i="6"/>
  <c r="Q41" i="6" s="1"/>
  <c r="O18" i="6"/>
  <c r="O46" i="6"/>
  <c r="O34" i="6"/>
  <c r="F120" i="6"/>
  <c r="I46" i="6"/>
  <c r="F46" i="6"/>
  <c r="T120" i="6"/>
  <c r="R46" i="6"/>
  <c r="T46" i="6"/>
  <c r="I120" i="6"/>
  <c r="R120" i="6"/>
  <c r="R50" i="6"/>
  <c r="T50" i="6"/>
  <c r="F50" i="6"/>
  <c r="I50" i="6"/>
  <c r="R106" i="6" l="1"/>
  <c r="R117" i="6" s="1"/>
  <c r="P117" i="6"/>
  <c r="O37" i="6"/>
  <c r="O36" i="6" s="1"/>
  <c r="M36" i="6"/>
  <c r="F126" i="6"/>
  <c r="O95" i="6"/>
  <c r="O94" i="6"/>
  <c r="O120" i="6"/>
  <c r="O93" i="6"/>
  <c r="O100" i="6"/>
  <c r="O101" i="6"/>
  <c r="O116" i="6"/>
  <c r="O126" i="6"/>
  <c r="O115" i="6"/>
  <c r="O109" i="6"/>
  <c r="O90" i="6"/>
  <c r="O108" i="6"/>
  <c r="O111" i="6"/>
  <c r="O122" i="6"/>
  <c r="O110" i="6"/>
  <c r="O114" i="6"/>
  <c r="O92" i="6"/>
  <c r="O91" i="6"/>
  <c r="O31" i="6"/>
  <c r="M30" i="6"/>
  <c r="O13" i="6"/>
  <c r="M20" i="6"/>
  <c r="O20" i="6" s="1"/>
  <c r="O23" i="6"/>
  <c r="M26" i="6"/>
  <c r="O26" i="6" s="1"/>
  <c r="R30" i="6"/>
  <c r="R41" i="6" s="1"/>
  <c r="F51" i="6"/>
  <c r="I51" i="6"/>
  <c r="I126" i="6"/>
  <c r="I47" i="6"/>
  <c r="F47" i="6"/>
  <c r="F122" i="6"/>
  <c r="I122" i="6"/>
  <c r="T122" i="6"/>
  <c r="R122" i="6"/>
  <c r="R51" i="6"/>
  <c r="T51" i="6"/>
  <c r="T47" i="6"/>
  <c r="R47" i="6"/>
  <c r="R126" i="6"/>
  <c r="T126" i="6"/>
  <c r="O47" i="6"/>
  <c r="O51" i="6"/>
  <c r="M41" i="6" l="1"/>
  <c r="O113" i="6"/>
  <c r="O112" i="6" s="1"/>
  <c r="M112" i="6"/>
  <c r="L48" i="6"/>
  <c r="S52" i="6"/>
  <c r="O30" i="6"/>
  <c r="O41" i="6" s="1"/>
  <c r="M102" i="6"/>
  <c r="O102" i="6" s="1"/>
  <c r="O99" i="6"/>
  <c r="O107" i="6"/>
  <c r="M106" i="6"/>
  <c r="M96" i="6"/>
  <c r="O96" i="6" s="1"/>
  <c r="O89" i="6"/>
  <c r="I123" i="6"/>
  <c r="F52" i="6"/>
  <c r="F123" i="6"/>
  <c r="I127" i="6"/>
  <c r="I52" i="6"/>
  <c r="F127" i="6"/>
  <c r="O123" i="6"/>
  <c r="I48" i="6"/>
  <c r="T127" i="6"/>
  <c r="R127" i="6"/>
  <c r="T123" i="6"/>
  <c r="R123" i="6"/>
  <c r="T52" i="6"/>
  <c r="R52" i="6"/>
  <c r="R48" i="6"/>
  <c r="T48" i="6"/>
  <c r="O52" i="6"/>
  <c r="O127" i="6"/>
  <c r="O48" i="6"/>
  <c r="F48" i="6"/>
  <c r="M117" i="6" l="1"/>
  <c r="J36" i="6"/>
  <c r="L49" i="6"/>
  <c r="L52" i="6"/>
  <c r="S48" i="6"/>
  <c r="U48" i="6" s="1"/>
  <c r="S124" i="6"/>
  <c r="S128" i="6"/>
  <c r="S50" i="6"/>
  <c r="U50" i="6" s="1"/>
  <c r="L50" i="6"/>
  <c r="L15" i="6"/>
  <c r="S15" i="6"/>
  <c r="U15" i="6" s="1"/>
  <c r="S39" i="6"/>
  <c r="U39" i="6" s="1"/>
  <c r="L39" i="6"/>
  <c r="L46" i="6"/>
  <c r="S46" i="6"/>
  <c r="U46" i="6" s="1"/>
  <c r="L32" i="6"/>
  <c r="S32" i="6"/>
  <c r="U32" i="6" s="1"/>
  <c r="L47" i="6"/>
  <c r="S47" i="6"/>
  <c r="U47" i="6" s="1"/>
  <c r="L25" i="6"/>
  <c r="S25" i="6"/>
  <c r="U25" i="6" s="1"/>
  <c r="S19" i="6"/>
  <c r="U19" i="6" s="1"/>
  <c r="L19" i="6"/>
  <c r="L38" i="6"/>
  <c r="S38" i="6"/>
  <c r="U38" i="6" s="1"/>
  <c r="L17" i="6"/>
  <c r="S17" i="6"/>
  <c r="U17" i="6" s="1"/>
  <c r="L24" i="6"/>
  <c r="S24" i="6"/>
  <c r="U24" i="6" s="1"/>
  <c r="L33" i="6"/>
  <c r="S33" i="6"/>
  <c r="U33" i="6" s="1"/>
  <c r="L35" i="6"/>
  <c r="S35" i="6"/>
  <c r="U35" i="6" s="1"/>
  <c r="L31" i="6"/>
  <c r="J30" i="6"/>
  <c r="S31" i="6"/>
  <c r="L51" i="6"/>
  <c r="S51" i="6"/>
  <c r="U51" i="6" s="1"/>
  <c r="D33" i="14" s="1"/>
  <c r="L18" i="6"/>
  <c r="S18" i="6"/>
  <c r="U18" i="6" s="1"/>
  <c r="L14" i="6"/>
  <c r="S14" i="6"/>
  <c r="U14" i="6" s="1"/>
  <c r="L23" i="6"/>
  <c r="J26" i="6"/>
  <c r="L26" i="6" s="1"/>
  <c r="S23" i="6"/>
  <c r="L44" i="6"/>
  <c r="S44" i="6"/>
  <c r="U44" i="6" s="1"/>
  <c r="O106" i="6"/>
  <c r="O117" i="6" s="1"/>
  <c r="L37" i="6"/>
  <c r="S37" i="6"/>
  <c r="S16" i="6"/>
  <c r="U16" i="6" s="1"/>
  <c r="L16" i="6"/>
  <c r="L34" i="6"/>
  <c r="S34" i="6"/>
  <c r="U34" i="6" s="1"/>
  <c r="L13" i="6"/>
  <c r="J20" i="6"/>
  <c r="L20" i="6" s="1"/>
  <c r="S13" i="6"/>
  <c r="S40" i="6"/>
  <c r="U40" i="6" s="1"/>
  <c r="L40" i="6"/>
  <c r="L53" i="6"/>
  <c r="U52" i="6"/>
  <c r="D34" i="14" s="1"/>
  <c r="F49" i="6"/>
  <c r="F53" i="6"/>
  <c r="F128" i="6"/>
  <c r="O49" i="6"/>
  <c r="I53" i="6"/>
  <c r="F124" i="6"/>
  <c r="I124" i="6"/>
  <c r="O53" i="6"/>
  <c r="O128" i="6"/>
  <c r="T53" i="6"/>
  <c r="R53" i="6"/>
  <c r="I49" i="6"/>
  <c r="S53" i="6"/>
  <c r="T128" i="6"/>
  <c r="R128" i="6"/>
  <c r="T124" i="6"/>
  <c r="R124" i="6"/>
  <c r="O124" i="6"/>
  <c r="S49" i="6"/>
  <c r="R49" i="6"/>
  <c r="T49" i="6"/>
  <c r="I128" i="6"/>
  <c r="J41" i="6" l="1"/>
  <c r="L128" i="6"/>
  <c r="J112" i="6"/>
  <c r="U37" i="6"/>
  <c r="U36" i="6" s="1"/>
  <c r="S36" i="6"/>
  <c r="L36" i="6"/>
  <c r="B33" i="14"/>
  <c r="J33" i="14"/>
  <c r="K33" i="14" s="1"/>
  <c r="L124" i="6"/>
  <c r="B17" i="14"/>
  <c r="D17" i="14"/>
  <c r="J17" i="14"/>
  <c r="K17" i="14" s="1"/>
  <c r="J102" i="6"/>
  <c r="L102" i="6" s="1"/>
  <c r="L99" i="6"/>
  <c r="S99" i="6"/>
  <c r="L100" i="6"/>
  <c r="S100" i="6"/>
  <c r="U100" i="6" s="1"/>
  <c r="B23" i="14"/>
  <c r="D23" i="14"/>
  <c r="J23" i="14"/>
  <c r="D22" i="14"/>
  <c r="J22" i="14"/>
  <c r="K22" i="14" s="1"/>
  <c r="B22" i="14"/>
  <c r="S89" i="6"/>
  <c r="L89" i="6"/>
  <c r="J96" i="6"/>
  <c r="L96" i="6" s="1"/>
  <c r="S109" i="6"/>
  <c r="U109" i="6" s="1"/>
  <c r="L109" i="6"/>
  <c r="S101" i="6"/>
  <c r="U101" i="6" s="1"/>
  <c r="L101" i="6"/>
  <c r="S114" i="6"/>
  <c r="U114" i="6" s="1"/>
  <c r="L114" i="6"/>
  <c r="L108" i="6"/>
  <c r="S108" i="6"/>
  <c r="U108" i="6" s="1"/>
  <c r="U23" i="6"/>
  <c r="S26" i="6"/>
  <c r="B32" i="14"/>
  <c r="D32" i="14"/>
  <c r="J32" i="14"/>
  <c r="K32" i="14" s="1"/>
  <c r="L113" i="6"/>
  <c r="S113" i="6"/>
  <c r="S116" i="6"/>
  <c r="U116" i="6" s="1"/>
  <c r="B68" i="14" s="1"/>
  <c r="L116" i="6"/>
  <c r="L123" i="6"/>
  <c r="S123" i="6"/>
  <c r="U123" i="6" s="1"/>
  <c r="S120" i="6"/>
  <c r="U120" i="6" s="1"/>
  <c r="B69" i="14" s="1"/>
  <c r="L120" i="6"/>
  <c r="L93" i="6"/>
  <c r="S93" i="6"/>
  <c r="U93" i="6" s="1"/>
  <c r="D19" i="14"/>
  <c r="J19" i="14"/>
  <c r="K19" i="14" s="1"/>
  <c r="B19" i="14"/>
  <c r="J20" i="14"/>
  <c r="K20" i="14" s="1"/>
  <c r="B20" i="14"/>
  <c r="D20" i="14"/>
  <c r="S91" i="6"/>
  <c r="U91" i="6" s="1"/>
  <c r="L91" i="6"/>
  <c r="D24" i="14"/>
  <c r="B24" i="14"/>
  <c r="J24" i="14"/>
  <c r="K24" i="14" s="1"/>
  <c r="U31" i="6"/>
  <c r="S30" i="6"/>
  <c r="J13" i="14"/>
  <c r="K13" i="14" s="1"/>
  <c r="D13" i="14"/>
  <c r="B13" i="14"/>
  <c r="L30" i="6"/>
  <c r="D16" i="14"/>
  <c r="B16" i="14"/>
  <c r="J16" i="14"/>
  <c r="K16" i="14" s="1"/>
  <c r="L115" i="6"/>
  <c r="S115" i="6"/>
  <c r="U115" i="6" s="1"/>
  <c r="L122" i="6"/>
  <c r="S122" i="6"/>
  <c r="U122" i="6" s="1"/>
  <c r="S92" i="6"/>
  <c r="U92" i="6" s="1"/>
  <c r="L92" i="6"/>
  <c r="S110" i="6"/>
  <c r="U110" i="6" s="1"/>
  <c r="L110" i="6"/>
  <c r="B29" i="14"/>
  <c r="D29" i="14"/>
  <c r="J29" i="14"/>
  <c r="K29" i="14" s="1"/>
  <c r="B30" i="14"/>
  <c r="J30" i="14"/>
  <c r="K30" i="14" s="1"/>
  <c r="D30" i="14"/>
  <c r="J28" i="14"/>
  <c r="K28" i="14" s="1"/>
  <c r="B28" i="14"/>
  <c r="D28" i="14"/>
  <c r="L111" i="6"/>
  <c r="S111" i="6"/>
  <c r="U111" i="6" s="1"/>
  <c r="D64" i="14" s="1"/>
  <c r="L107" i="6"/>
  <c r="S107" i="6"/>
  <c r="J106" i="6"/>
  <c r="S90" i="6"/>
  <c r="U90" i="6" s="1"/>
  <c r="L90" i="6"/>
  <c r="S127" i="6"/>
  <c r="U127" i="6" s="1"/>
  <c r="D72" i="14" s="1"/>
  <c r="L127" i="6"/>
  <c r="U13" i="6"/>
  <c r="S20" i="6"/>
  <c r="U20" i="6" s="1"/>
  <c r="V20" i="6" s="1"/>
  <c r="D15" i="14"/>
  <c r="B15" i="14"/>
  <c r="J15" i="14"/>
  <c r="K15" i="14" s="1"/>
  <c r="J25" i="14"/>
  <c r="K25" i="14" s="1"/>
  <c r="B25" i="14"/>
  <c r="D25" i="14"/>
  <c r="B27" i="14"/>
  <c r="J27" i="14"/>
  <c r="K27" i="14" s="1"/>
  <c r="D27" i="14"/>
  <c r="B14" i="14"/>
  <c r="D14" i="14"/>
  <c r="J14" i="14"/>
  <c r="K14" i="14" s="1"/>
  <c r="L95" i="6"/>
  <c r="S95" i="6"/>
  <c r="U95" i="6" s="1"/>
  <c r="L94" i="6"/>
  <c r="S94" i="6"/>
  <c r="U94" i="6" s="1"/>
  <c r="S126" i="6"/>
  <c r="U126" i="6" s="1"/>
  <c r="L126" i="6"/>
  <c r="J34" i="14"/>
  <c r="K34" i="14" s="1"/>
  <c r="F54" i="6"/>
  <c r="B34" i="14"/>
  <c r="U128" i="6"/>
  <c r="J73" i="14" s="1"/>
  <c r="K73" i="14" s="1"/>
  <c r="O129" i="6"/>
  <c r="S54" i="6"/>
  <c r="L54" i="6"/>
  <c r="F129" i="6"/>
  <c r="R125" i="6"/>
  <c r="T125" i="6"/>
  <c r="S129" i="6"/>
  <c r="R129" i="6"/>
  <c r="T129" i="6"/>
  <c r="O54" i="6"/>
  <c r="U124" i="6"/>
  <c r="U53" i="6"/>
  <c r="L125" i="6"/>
  <c r="L129" i="6"/>
  <c r="R54" i="6"/>
  <c r="T54" i="6"/>
  <c r="U49" i="6"/>
  <c r="F125" i="6"/>
  <c r="I125" i="6"/>
  <c r="O125" i="6"/>
  <c r="S125" i="6"/>
  <c r="I129" i="6"/>
  <c r="I54" i="6"/>
  <c r="B26" i="14" l="1"/>
  <c r="J117" i="6"/>
  <c r="L41" i="6"/>
  <c r="S41" i="6"/>
  <c r="D26" i="14"/>
  <c r="J26" i="14"/>
  <c r="K23" i="14" s="1"/>
  <c r="U113" i="6"/>
  <c r="U112" i="6" s="1"/>
  <c r="S112" i="6"/>
  <c r="L112" i="6"/>
  <c r="J68" i="14"/>
  <c r="K68" i="14" s="1"/>
  <c r="D68" i="14"/>
  <c r="D69" i="14"/>
  <c r="B64" i="14"/>
  <c r="J64" i="14"/>
  <c r="K64" i="14" s="1"/>
  <c r="J72" i="14"/>
  <c r="K72" i="14" s="1"/>
  <c r="B72" i="14"/>
  <c r="J69" i="14"/>
  <c r="K69" i="14" s="1"/>
  <c r="J67" i="14"/>
  <c r="K67" i="14" s="1"/>
  <c r="B67" i="14"/>
  <c r="D67" i="14"/>
  <c r="J71" i="14"/>
  <c r="K71" i="14" s="1"/>
  <c r="B71" i="14"/>
  <c r="D71" i="14"/>
  <c r="D52" i="14"/>
  <c r="J52" i="14"/>
  <c r="K52" i="14" s="1"/>
  <c r="B52" i="14"/>
  <c r="S96" i="6"/>
  <c r="U96" i="6" s="1"/>
  <c r="V96" i="6" s="1"/>
  <c r="U89" i="6"/>
  <c r="D56" i="14"/>
  <c r="J56" i="14"/>
  <c r="K56" i="14" s="1"/>
  <c r="B56" i="14"/>
  <c r="L106" i="6"/>
  <c r="D66" i="14"/>
  <c r="J66" i="14"/>
  <c r="K66" i="14" s="1"/>
  <c r="B66" i="14"/>
  <c r="S102" i="6"/>
  <c r="U102" i="6" s="1"/>
  <c r="V102" i="6" s="1"/>
  <c r="U99" i="6"/>
  <c r="U107" i="6"/>
  <c r="S106" i="6"/>
  <c r="B63" i="14"/>
  <c r="J63" i="14"/>
  <c r="K63" i="14" s="1"/>
  <c r="D63" i="14"/>
  <c r="U30" i="6"/>
  <c r="U41" i="6" s="1"/>
  <c r="D53" i="14"/>
  <c r="B53" i="14"/>
  <c r="J53" i="14"/>
  <c r="K53" i="14" s="1"/>
  <c r="J55" i="14"/>
  <c r="K55" i="14" s="1"/>
  <c r="B55" i="14"/>
  <c r="D55" i="14"/>
  <c r="B21" i="14"/>
  <c r="D21" i="14"/>
  <c r="J21" i="14"/>
  <c r="K21" i="14" s="1"/>
  <c r="J59" i="14"/>
  <c r="K59" i="14" s="1"/>
  <c r="B59" i="14"/>
  <c r="D59" i="14"/>
  <c r="D12" i="14"/>
  <c r="J12" i="14"/>
  <c r="K12" i="14" s="1"/>
  <c r="B12" i="14"/>
  <c r="D54" i="14"/>
  <c r="B54" i="14"/>
  <c r="J54" i="14"/>
  <c r="K54" i="14" s="1"/>
  <c r="U26" i="6"/>
  <c r="V26" i="6" s="1"/>
  <c r="J18" i="14"/>
  <c r="K18" i="14" s="1"/>
  <c r="B18" i="14"/>
  <c r="D18" i="14"/>
  <c r="D62" i="14"/>
  <c r="J62" i="14"/>
  <c r="B62" i="14"/>
  <c r="D58" i="14"/>
  <c r="B58" i="14"/>
  <c r="J58" i="14"/>
  <c r="K58" i="14" s="1"/>
  <c r="B61" i="14"/>
  <c r="J61" i="14"/>
  <c r="K61" i="14" s="1"/>
  <c r="D61" i="14"/>
  <c r="B73" i="14"/>
  <c r="D73" i="14"/>
  <c r="U54" i="6"/>
  <c r="B36" i="14" s="1"/>
  <c r="I55" i="6"/>
  <c r="O130" i="6"/>
  <c r="O55" i="6"/>
  <c r="I130" i="6"/>
  <c r="S130" i="6"/>
  <c r="T55" i="6"/>
  <c r="R55" i="6"/>
  <c r="U125" i="6"/>
  <c r="U129" i="6"/>
  <c r="F130" i="6"/>
  <c r="L130" i="6"/>
  <c r="D35" i="14"/>
  <c r="B35" i="14"/>
  <c r="J35" i="14"/>
  <c r="K35" i="14" s="1"/>
  <c r="F55" i="6"/>
  <c r="L55" i="6"/>
  <c r="T130" i="6"/>
  <c r="R130" i="6"/>
  <c r="J31" i="14"/>
  <c r="K31" i="14" s="1"/>
  <c r="B31" i="14"/>
  <c r="S55" i="6"/>
  <c r="S117" i="6" l="1"/>
  <c r="L117" i="6"/>
  <c r="K26" i="14"/>
  <c r="B65" i="14"/>
  <c r="J65" i="14"/>
  <c r="K65" i="14" s="1"/>
  <c r="D65" i="14"/>
  <c r="D51" i="14"/>
  <c r="B51" i="14"/>
  <c r="J51" i="14"/>
  <c r="K51" i="14" s="1"/>
  <c r="U106" i="6"/>
  <c r="U117" i="6" s="1"/>
  <c r="B60" i="14"/>
  <c r="J60" i="14"/>
  <c r="K60" i="14" s="1"/>
  <c r="D60" i="14"/>
  <c r="D57" i="14"/>
  <c r="B57" i="14"/>
  <c r="J57" i="14"/>
  <c r="K57" i="14" s="1"/>
  <c r="D36" i="14"/>
  <c r="J36" i="14"/>
  <c r="K36" i="14" s="1"/>
  <c r="U55" i="6"/>
  <c r="B37" i="14" s="1"/>
  <c r="U130" i="6"/>
  <c r="B75" i="14" s="1"/>
  <c r="K58" i="6"/>
  <c r="D58" i="6"/>
  <c r="M58" i="6"/>
  <c r="G58" i="6"/>
  <c r="J58" i="6"/>
  <c r="L56" i="6"/>
  <c r="O56" i="6"/>
  <c r="T56" i="6"/>
  <c r="R56" i="6"/>
  <c r="S56" i="6"/>
  <c r="I56" i="6"/>
  <c r="D70" i="14"/>
  <c r="J70" i="14"/>
  <c r="K70" i="14" s="1"/>
  <c r="B70" i="14"/>
  <c r="D74" i="14"/>
  <c r="J74" i="14"/>
  <c r="K74" i="14" s="1"/>
  <c r="B74" i="14"/>
  <c r="F56" i="6"/>
  <c r="K62" i="14" l="1"/>
  <c r="D75" i="14"/>
  <c r="J75" i="14"/>
  <c r="K75" i="14" s="1"/>
  <c r="J37" i="14"/>
  <c r="K37" i="14" s="1"/>
  <c r="D37" i="14"/>
  <c r="L58" i="6"/>
  <c r="F132" i="6"/>
  <c r="U56" i="6"/>
  <c r="J38" i="14" s="1"/>
  <c r="K38" i="14" s="1"/>
  <c r="J62" i="6"/>
  <c r="D62" i="6"/>
  <c r="D134" i="6"/>
  <c r="M62" i="6"/>
  <c r="G62" i="6"/>
  <c r="F57" i="6"/>
  <c r="E58" i="6"/>
  <c r="F58" i="6" s="1"/>
  <c r="I57" i="6"/>
  <c r="H58" i="6"/>
  <c r="I58" i="6" s="1"/>
  <c r="O57" i="6"/>
  <c r="N58" i="6"/>
  <c r="O58" i="6" s="1"/>
  <c r="F131" i="6"/>
  <c r="S57" i="6"/>
  <c r="S58" i="6" s="1"/>
  <c r="P58" i="6"/>
  <c r="R57" i="6"/>
  <c r="T57" i="6"/>
  <c r="Q58" i="6"/>
  <c r="L57" i="6"/>
  <c r="L133" i="6" l="1"/>
  <c r="D38" i="14"/>
  <c r="B38" i="14"/>
  <c r="J134" i="6"/>
  <c r="I132" i="6"/>
  <c r="I133" i="6"/>
  <c r="L132" i="6"/>
  <c r="R58" i="6"/>
  <c r="D138" i="6"/>
  <c r="S132" i="6"/>
  <c r="F60" i="6"/>
  <c r="E62" i="6"/>
  <c r="F62" i="6" s="1"/>
  <c r="S131" i="6"/>
  <c r="P134" i="6"/>
  <c r="T60" i="6"/>
  <c r="R60" i="6"/>
  <c r="Q62" i="6"/>
  <c r="T131" i="6"/>
  <c r="R131" i="6"/>
  <c r="Q134" i="6"/>
  <c r="S60" i="6"/>
  <c r="S62" i="6" s="1"/>
  <c r="P62" i="6"/>
  <c r="O132" i="6"/>
  <c r="L131" i="6"/>
  <c r="K134" i="6"/>
  <c r="O60" i="6"/>
  <c r="N62" i="6"/>
  <c r="O62" i="6" s="1"/>
  <c r="E134" i="6"/>
  <c r="F134" i="6" s="1"/>
  <c r="F133" i="6"/>
  <c r="R133" i="6"/>
  <c r="T133" i="6"/>
  <c r="S133" i="6"/>
  <c r="M134" i="6"/>
  <c r="R132" i="6"/>
  <c r="T132" i="6"/>
  <c r="G134" i="6"/>
  <c r="L60" i="6"/>
  <c r="K62" i="6"/>
  <c r="L62" i="6" s="1"/>
  <c r="O133" i="6"/>
  <c r="I60" i="6"/>
  <c r="H62" i="6"/>
  <c r="I62" i="6" s="1"/>
  <c r="U57" i="6"/>
  <c r="I131" i="6"/>
  <c r="H134" i="6"/>
  <c r="O131" i="6"/>
  <c r="N134" i="6"/>
  <c r="T58" i="6"/>
  <c r="U58" i="6" s="1"/>
  <c r="J138" i="6" l="1"/>
  <c r="U132" i="6"/>
  <c r="B77" i="14" s="1"/>
  <c r="L65" i="6"/>
  <c r="L134" i="6"/>
  <c r="M138" i="6"/>
  <c r="O134" i="6"/>
  <c r="U133" i="6"/>
  <c r="R134" i="6"/>
  <c r="K138" i="6"/>
  <c r="L136" i="6"/>
  <c r="T136" i="6"/>
  <c r="Q138" i="6"/>
  <c r="R136" i="6"/>
  <c r="S65" i="6"/>
  <c r="U131" i="6"/>
  <c r="T134" i="6"/>
  <c r="O136" i="6"/>
  <c r="N138" i="6"/>
  <c r="F136" i="6"/>
  <c r="E138" i="6"/>
  <c r="F138" i="6" s="1"/>
  <c r="R62" i="6"/>
  <c r="R65" i="6"/>
  <c r="T65" i="6"/>
  <c r="I65" i="6"/>
  <c r="F65" i="6"/>
  <c r="O65" i="6"/>
  <c r="S134" i="6"/>
  <c r="S136" i="6"/>
  <c r="P138" i="6"/>
  <c r="I134" i="6"/>
  <c r="B39" i="14"/>
  <c r="D39" i="14"/>
  <c r="J39" i="14"/>
  <c r="K39" i="14" s="1"/>
  <c r="U60" i="6"/>
  <c r="T62" i="6"/>
  <c r="U62" i="6" s="1"/>
  <c r="H138" i="6"/>
  <c r="I136" i="6"/>
  <c r="G138" i="6"/>
  <c r="L138" i="6" l="1"/>
  <c r="D77" i="14"/>
  <c r="J77" i="14"/>
  <c r="K77" i="14" s="1"/>
  <c r="O138" i="6"/>
  <c r="F141" i="6"/>
  <c r="R138" i="6"/>
  <c r="N68" i="6"/>
  <c r="E68" i="6"/>
  <c r="G68" i="6"/>
  <c r="G70" i="6" s="1"/>
  <c r="Q68" i="6"/>
  <c r="P68" i="6"/>
  <c r="P70" i="6" s="1"/>
  <c r="H68" i="6"/>
  <c r="D68" i="6"/>
  <c r="D70" i="6" s="1"/>
  <c r="M68" i="6"/>
  <c r="M70" i="6" s="1"/>
  <c r="J68" i="6"/>
  <c r="J70" i="6" s="1"/>
  <c r="T138" i="6"/>
  <c r="U136" i="6"/>
  <c r="I138" i="6"/>
  <c r="S138" i="6"/>
  <c r="T66" i="6"/>
  <c r="R66" i="6"/>
  <c r="U134" i="6"/>
  <c r="D78" i="14"/>
  <c r="B78" i="14"/>
  <c r="J78" i="14"/>
  <c r="K78" i="14" s="1"/>
  <c r="D76" i="14"/>
  <c r="B76" i="14"/>
  <c r="J76" i="14"/>
  <c r="K76" i="14" s="1"/>
  <c r="O141" i="6"/>
  <c r="S141" i="6"/>
  <c r="O66" i="6"/>
  <c r="R141" i="6"/>
  <c r="T141" i="6"/>
  <c r="U65" i="6"/>
  <c r="S66" i="6"/>
  <c r="J40" i="14"/>
  <c r="K40" i="14" s="1"/>
  <c r="D40" i="14"/>
  <c r="B40" i="14"/>
  <c r="L66" i="6"/>
  <c r="F66" i="6"/>
  <c r="I141" i="6"/>
  <c r="I66" i="6"/>
  <c r="L141" i="6"/>
  <c r="I142" i="6" l="1"/>
  <c r="F142" i="6"/>
  <c r="O142" i="6"/>
  <c r="U138" i="6"/>
  <c r="D144" i="6"/>
  <c r="D146" i="6" s="1"/>
  <c r="G144" i="6"/>
  <c r="G146" i="6" s="1"/>
  <c r="J144" i="6"/>
  <c r="J146" i="6" s="1"/>
  <c r="D74" i="6"/>
  <c r="D76" i="6" s="1"/>
  <c r="M144" i="6"/>
  <c r="M146" i="6" s="1"/>
  <c r="J74" i="6"/>
  <c r="J76" i="6" s="1"/>
  <c r="G74" i="6"/>
  <c r="G76" i="6" s="1"/>
  <c r="M74" i="6"/>
  <c r="M76" i="6" s="1"/>
  <c r="D41" i="14"/>
  <c r="B41" i="14"/>
  <c r="J41" i="14"/>
  <c r="K41" i="14" s="1"/>
  <c r="Q70" i="6"/>
  <c r="R70" i="6" s="1"/>
  <c r="R68" i="6"/>
  <c r="R67" i="6"/>
  <c r="T67" i="6"/>
  <c r="D79" i="14"/>
  <c r="B79" i="14"/>
  <c r="J79" i="14"/>
  <c r="K79" i="14" s="1"/>
  <c r="U141" i="6"/>
  <c r="U66" i="6"/>
  <c r="L142" i="6"/>
  <c r="S142" i="6"/>
  <c r="S67" i="6"/>
  <c r="S68" i="6" s="1"/>
  <c r="S70" i="6" s="1"/>
  <c r="L67" i="6"/>
  <c r="K68" i="6"/>
  <c r="F67" i="6"/>
  <c r="O68" i="6"/>
  <c r="N70" i="6"/>
  <c r="O70" i="6" s="1"/>
  <c r="H70" i="6"/>
  <c r="I70" i="6" s="1"/>
  <c r="I68" i="6"/>
  <c r="I67" i="6"/>
  <c r="F68" i="6"/>
  <c r="E70" i="6"/>
  <c r="F70" i="6" s="1"/>
  <c r="O67" i="6"/>
  <c r="T142" i="6"/>
  <c r="R142" i="6"/>
  <c r="U142" i="6" l="1"/>
  <c r="D81" i="14" s="1"/>
  <c r="J150" i="6"/>
  <c r="J152" i="6" s="1"/>
  <c r="D150" i="6"/>
  <c r="D152" i="6" s="1"/>
  <c r="G150" i="6"/>
  <c r="G152" i="6" s="1"/>
  <c r="M150" i="6"/>
  <c r="M152" i="6" s="1"/>
  <c r="D42" i="14"/>
  <c r="J42" i="14"/>
  <c r="K42" i="14" s="1"/>
  <c r="B42" i="14"/>
  <c r="F73" i="6"/>
  <c r="E74" i="6"/>
  <c r="S73" i="6"/>
  <c r="S74" i="6" s="1"/>
  <c r="S76" i="6" s="1"/>
  <c r="P74" i="6"/>
  <c r="P76" i="6" s="1"/>
  <c r="E144" i="6"/>
  <c r="F143" i="6"/>
  <c r="D80" i="14"/>
  <c r="B80" i="14"/>
  <c r="J80" i="14"/>
  <c r="K80" i="14" s="1"/>
  <c r="O73" i="6"/>
  <c r="N74" i="6"/>
  <c r="L73" i="6"/>
  <c r="K74" i="6"/>
  <c r="U67" i="6"/>
  <c r="T68" i="6"/>
  <c r="O143" i="6"/>
  <c r="N144" i="6"/>
  <c r="S143" i="6"/>
  <c r="S144" i="6" s="1"/>
  <c r="S146" i="6" s="1"/>
  <c r="P144" i="6"/>
  <c r="P146" i="6" s="1"/>
  <c r="I73" i="6"/>
  <c r="H74" i="6"/>
  <c r="L143" i="6"/>
  <c r="K144" i="6"/>
  <c r="K70" i="6"/>
  <c r="L70" i="6" s="1"/>
  <c r="L68" i="6"/>
  <c r="I143" i="6"/>
  <c r="H144" i="6"/>
  <c r="T143" i="6"/>
  <c r="R143" i="6"/>
  <c r="Q144" i="6"/>
  <c r="R73" i="6"/>
  <c r="T73" i="6"/>
  <c r="Q74" i="6"/>
  <c r="L9" i="6"/>
  <c r="O9" i="6" s="1"/>
  <c r="R9" i="6" s="1"/>
  <c r="U9" i="6" s="1"/>
  <c r="L85" i="6"/>
  <c r="O85" i="6" s="1"/>
  <c r="R85" i="6" s="1"/>
  <c r="U85" i="6" s="1"/>
  <c r="B81" i="14" l="1"/>
  <c r="J81" i="14"/>
  <c r="K81" i="14" s="1"/>
  <c r="U143" i="6"/>
  <c r="D82" i="14" s="1"/>
  <c r="H76" i="6"/>
  <c r="I76" i="6" s="1"/>
  <c r="I74" i="6"/>
  <c r="K76" i="6"/>
  <c r="L76" i="6" s="1"/>
  <c r="L74" i="6"/>
  <c r="F144" i="6"/>
  <c r="E146" i="6"/>
  <c r="F146" i="6" s="1"/>
  <c r="Q146" i="6"/>
  <c r="R146" i="6" s="1"/>
  <c r="R144" i="6"/>
  <c r="N146" i="6"/>
  <c r="O146" i="6" s="1"/>
  <c r="O144" i="6"/>
  <c r="Q150" i="6"/>
  <c r="T149" i="6"/>
  <c r="R149" i="6"/>
  <c r="O74" i="6"/>
  <c r="N76" i="6"/>
  <c r="O76" i="6" s="1"/>
  <c r="E76" i="6"/>
  <c r="F76" i="6" s="1"/>
  <c r="F74" i="6"/>
  <c r="K150" i="6"/>
  <c r="L149" i="6"/>
  <c r="T70" i="6"/>
  <c r="U70" i="6" s="1"/>
  <c r="U68" i="6"/>
  <c r="V68" i="6" s="1"/>
  <c r="T144" i="6"/>
  <c r="I149" i="6"/>
  <c r="H150" i="6"/>
  <c r="I144" i="6"/>
  <c r="H146" i="6"/>
  <c r="I146" i="6" s="1"/>
  <c r="J43" i="14"/>
  <c r="K43" i="14" s="1"/>
  <c r="B43" i="14"/>
  <c r="D43" i="14"/>
  <c r="F149" i="6"/>
  <c r="E150" i="6"/>
  <c r="S149" i="6"/>
  <c r="S150" i="6" s="1"/>
  <c r="S152" i="6" s="1"/>
  <c r="P150" i="6"/>
  <c r="P152" i="6" s="1"/>
  <c r="R74" i="6"/>
  <c r="Q76" i="6"/>
  <c r="R76" i="6" s="1"/>
  <c r="U73" i="6"/>
  <c r="T74" i="6"/>
  <c r="K146" i="6"/>
  <c r="L146" i="6" s="1"/>
  <c r="L144" i="6"/>
  <c r="O149" i="6"/>
  <c r="N150" i="6"/>
  <c r="J82" i="14" l="1"/>
  <c r="K82" i="14" s="1"/>
  <c r="B82" i="14"/>
  <c r="J44" i="14"/>
  <c r="K44" i="14" s="1"/>
  <c r="B44" i="14"/>
  <c r="D44" i="14"/>
  <c r="R150" i="6"/>
  <c r="Q152" i="6"/>
  <c r="R152" i="6" s="1"/>
  <c r="O150" i="6"/>
  <c r="N152" i="6"/>
  <c r="O152" i="6" s="1"/>
  <c r="U144" i="6"/>
  <c r="V144" i="6" s="1"/>
  <c r="T146" i="6"/>
  <c r="U146" i="6" s="1"/>
  <c r="I150" i="6"/>
  <c r="H152" i="6"/>
  <c r="I152" i="6" s="1"/>
  <c r="T76" i="6"/>
  <c r="U76" i="6" s="1"/>
  <c r="U74" i="6"/>
  <c r="E152" i="6"/>
  <c r="F152" i="6" s="1"/>
  <c r="F150" i="6"/>
  <c r="K152" i="6"/>
  <c r="L152" i="6" s="1"/>
  <c r="L150" i="6"/>
  <c r="T150" i="6"/>
  <c r="U149" i="6"/>
  <c r="D83" i="14" l="1"/>
  <c r="J83" i="14"/>
  <c r="K83" i="14" s="1"/>
  <c r="B83" i="14"/>
  <c r="T152" i="6"/>
  <c r="U152" i="6" s="1"/>
  <c r="U150" i="6"/>
  <c r="D69" i="12" l="1"/>
</calcChain>
</file>

<file path=xl/sharedStrings.xml><?xml version="1.0" encoding="utf-8"?>
<sst xmlns="http://schemas.openxmlformats.org/spreadsheetml/2006/main" count="265" uniqueCount="108">
  <si>
    <t>METROPOLITAN TRANSPORTATION AUTHORITY</t>
  </si>
  <si>
    <t>MMTOA, PBT, Real Estate Taxes and Other</t>
  </si>
  <si>
    <t>Metropolitan Mass Transportation Operating Assistance (MMTOA)</t>
  </si>
  <si>
    <t>Petroleum Business Tax (PBT)</t>
  </si>
  <si>
    <t xml:space="preserve">Variance </t>
  </si>
  <si>
    <t>($ in millions)</t>
  </si>
  <si>
    <t>Other MRT(b) Adjustments</t>
  </si>
  <si>
    <t>Urban Tax</t>
  </si>
  <si>
    <t>Investment Income</t>
  </si>
  <si>
    <t>Current Month</t>
  </si>
  <si>
    <t>Year-to-Date</t>
  </si>
  <si>
    <t>PMT and MTA Aid</t>
  </si>
  <si>
    <t>Payroll Mobility Tax (PMT)</t>
  </si>
  <si>
    <t>Payroll Mobility Tax Replacement Funds</t>
  </si>
  <si>
    <t>MTA Aid</t>
  </si>
  <si>
    <t>New Funding Sources</t>
  </si>
  <si>
    <t>For-Hire Vehicle (FHV) Surcharge</t>
  </si>
  <si>
    <t>Central Business District Tolling Program (CBDTP)</t>
  </si>
  <si>
    <t>SAP Support and For-Hire Vehicle Surcharge:</t>
  </si>
  <si>
    <t>Subway Action Plan Account</t>
  </si>
  <si>
    <t>Outerborough Transportation Account</t>
  </si>
  <si>
    <t>Less: Assumed Capital or Member Project</t>
  </si>
  <si>
    <t>General Transportation Account</t>
  </si>
  <si>
    <t>Less: Transfer to Committed to Capital</t>
  </si>
  <si>
    <t>Capital Program Funding Sources:</t>
  </si>
  <si>
    <t>Real Property Transfer Tax Surcharge (Mansion)</t>
  </si>
  <si>
    <t>Internet Marketplace Tax</t>
  </si>
  <si>
    <t>Less: Transfer to CBDTP Capital Lockbox</t>
  </si>
  <si>
    <t>State and Local Subsidies</t>
  </si>
  <si>
    <t>State Operating Assistance</t>
  </si>
  <si>
    <t>NYC and Local 18b:</t>
  </si>
  <si>
    <t>New York City</t>
  </si>
  <si>
    <t>Nassau County</t>
  </si>
  <si>
    <t>Suffolk County</t>
  </si>
  <si>
    <t>Westchester County</t>
  </si>
  <si>
    <t>Putnam County</t>
  </si>
  <si>
    <t>Dutchess County</t>
  </si>
  <si>
    <t>Orange County</t>
  </si>
  <si>
    <t>Rockland County</t>
  </si>
  <si>
    <t>Station Maintenance</t>
  </si>
  <si>
    <t>Subtotal: Taxes &amp; State and Local Subsidies</t>
  </si>
  <si>
    <t>Other Funding Agreements</t>
  </si>
  <si>
    <t>City Subsidy for MTA Bus Company</t>
  </si>
  <si>
    <t>City Subsidy for Staten Island Railway</t>
  </si>
  <si>
    <t>CDOT Subsidy for Metro-North Railroad</t>
  </si>
  <si>
    <t>Subtotal, including Other Funding Agreements</t>
  </si>
  <si>
    <t>Inter-agency Subsidy Transactions</t>
  </si>
  <si>
    <t>B&amp;T Operating Surplus Transfer</t>
  </si>
  <si>
    <t>GROSS SUBSIDIES</t>
  </si>
  <si>
    <t>New York City Transit</t>
  </si>
  <si>
    <t>Commuter Railroads</t>
  </si>
  <si>
    <t>Staten Island Railway</t>
  </si>
  <si>
    <t>MTA Bus Company</t>
  </si>
  <si>
    <t>MTA Headquarters</t>
  </si>
  <si>
    <t>TOTAL</t>
  </si>
  <si>
    <t>Formula</t>
  </si>
  <si>
    <t>Subsidy Adjustments</t>
  </si>
  <si>
    <t>Consolidated Subsidies - Accrual Basis</t>
  </si>
  <si>
    <t>Consolidated Subsidies - Cash Basis</t>
  </si>
  <si>
    <t>Accrued Subsidies</t>
  </si>
  <si>
    <t>Variance
%</t>
  </si>
  <si>
    <t>Explanations</t>
  </si>
  <si>
    <t xml:space="preserve">Variance
$ </t>
  </si>
  <si>
    <t>MRT(b)-1 (Gross)</t>
  </si>
  <si>
    <t>MRT(b)-2 (Gross)</t>
  </si>
  <si>
    <t>Check</t>
  </si>
  <si>
    <t>Variance Explanations</t>
  </si>
  <si>
    <t>Payroll Mobility Tax Replacement Uunds</t>
  </si>
  <si>
    <t>Capital Program Uunding Sources:</t>
  </si>
  <si>
    <t>B&amp;T Operating Surplus TransUer</t>
  </si>
  <si>
    <t>For-Hire Vehicle (FHV) SFrcharge</t>
  </si>
  <si>
    <t>Cash Subsidies</t>
  </si>
  <si>
    <t xml:space="preserve">Actual </t>
  </si>
  <si>
    <t>MRT-1 transactions were above budget for the month and YTD due to favorable MRT-1 transactions.</t>
  </si>
  <si>
    <t xml:space="preserve">MRT-2 transactions were above budget for the month  and YTD due to favorable MRT-2 transactions. </t>
  </si>
  <si>
    <t>The unfavorable accrual variance for the month was primarily due to the timing of booking accruals by MTA Accounting. The YTD accrual variance was favorable to the forecast.</t>
  </si>
  <si>
    <t>The favorable accrual variances for the month  and YTD were primarily due to the timing of booking accruals by MTA Accounting.</t>
  </si>
  <si>
    <t>Subway Action Plan transactions were unfavorable for the month and YTD primarily due to timing of accruals.</t>
  </si>
  <si>
    <t xml:space="preserve">Real Property Transfer Tax Surchage  were unfavorable to the forecast  for the month and YTD due to lower-than-expected transactions and timing. 
</t>
  </si>
  <si>
    <t>Variance was mostly timing related. Drawdowns are related to the timing of cash obligations for MTA Bus. Actuals also reflect receipts of CARES Act funds.</t>
  </si>
  <si>
    <t>Variance was mostly timing related. Drawdowns are related to the timing of cash obligations for Staten Island Railway.</t>
  </si>
  <si>
    <t>The favorable variances for the month and YTD were attributable to the timing of transfers.</t>
  </si>
  <si>
    <t>See explanation for the month.</t>
  </si>
  <si>
    <t xml:space="preserve">The unfavorable YTD variance was primarily due to timing of booking accruals by MTA Accounting. </t>
  </si>
  <si>
    <t xml:space="preserve">The unfavorable YTD accrual variance was primarily due to the timing of booking accruals by MTA Accounting, </t>
  </si>
  <si>
    <t>New York City 18-b YTD transactions were unfavorable due to timing of booking accruals by MTA Accounting.</t>
  </si>
  <si>
    <t xml:space="preserve">MRT-1 transactions were above the forecasts for the month and YTD due to higher-than-expected MRT-1 cash receipts. </t>
  </si>
  <si>
    <t xml:space="preserve">MRT-2 transactions were above the forecast for the month and YTD due to  higher-than-expected MRT-2 cash receipts. </t>
  </si>
  <si>
    <t xml:space="preserve">The favorable variances for the month and YTD were due to strong real estate activity in New York City. </t>
  </si>
  <si>
    <t>PMT  cash receipts were favorable to the forecast  for the month and YTD. The July Plan PMT forecast was reduced to reflect the economic downturn due to the COVID-19 pandemic, however it is too early to know what is driving the variances. Collections are being closely monitored to determine whether the variances are real or timing-related .</t>
  </si>
  <si>
    <t>The cash variance for the month was unfavorable to the forecast. The YTD variance was on target.</t>
  </si>
  <si>
    <t xml:space="preserve">Real Property Transfer Tax Surchage  were unfavorable to the budget for the month and YTD due to lower-than-expected receipts. 
</t>
  </si>
  <si>
    <t>&gt; 100%</t>
  </si>
  <si>
    <t>The month and  YTD unfavorable variances were due primarily to timing.</t>
  </si>
  <si>
    <t>The favorable variances for the month and YTD were primarily due to timing.</t>
  </si>
  <si>
    <t xml:space="preserve">The  favorable variances for the month and YTD were attributable to the timing of transfers. </t>
  </si>
  <si>
    <t>The favorable variances for the month and YTD were due to timing.</t>
  </si>
  <si>
    <t>The unfavorable variance for the month was primarily due to lower-than-budgeted real estate transactions in New York City. The YTD accrual variance was on target with the forecast.</t>
  </si>
  <si>
    <t>The  Internet Marketplace Tax variance was favorable for the month. The  YTD variance was unfavorable  primarily due to timing of accruals.</t>
  </si>
  <si>
    <t>The favorable variance for the month was due primarily to timing. The YTD variance was slightly unfavorable to the forecast.</t>
  </si>
  <si>
    <t>The  PBT cash variances for the month and YTD  were favorable to the forecast. The July Plan PBT forecast was reduced to reflect the economic downturn due to the COVID-19 pandemic, however it is too early to know what is driving the variances. Collections over the next month or two will be closely monitored  to determine whether the variances reflect real changes due to better-than-expected economic activity.</t>
  </si>
  <si>
    <t>July Financial Plan - 2020 Mid-Year Forecast</t>
  </si>
  <si>
    <t>Aug 2020</t>
  </si>
  <si>
    <t>Month of Aug 2020</t>
  </si>
  <si>
    <t>Aug 2020 Monthly</t>
  </si>
  <si>
    <t xml:space="preserve">Mid-Year </t>
  </si>
  <si>
    <t xml:space="preserve">Forecast </t>
  </si>
  <si>
    <t>Year-to-Date Aug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</si>
</sst>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0.00_);_(&quot;$&quot;* \(#,##0.00\);_(&quot;$&quot;* &quot;-&quot;??_);_(@_)"/>
    <numFmt numFmtId="43" formatCode="_(* #,##0.00_);_(* \(#,##0.00\);_(* &quot;-&quot;??_);_(@_)"/>
    <numFmt numFmtId="164" formatCode="_(* #,##0.000_);_(* \(#,##0.000\);_(* &quot;-&quot;??_);_(@_)"/>
    <numFmt numFmtId="165" formatCode="_(&quot;$&quot;* #,##0.000_);_(&quot;$&quot;* \(#,##0.000\);_(&quot;$&quot;* &quot;-&quot;??_);_(@_)"/>
    <numFmt numFmtId="166" formatCode="_(* #,##0.0_);_(* \(#,##0.0\);_(* &quot;-&quot;?_);_(@_)"/>
    <numFmt numFmtId="167" formatCode="0.0%"/>
    <numFmt numFmtId="168" formatCode="_(* #,##0.0_);_(* \(#,##0.0\);_(* &quot;-&quot;??_);_(@_)"/>
    <numFmt numFmtId="169" formatCode="&quot;$&quot;#,##0.0_);\(&quot;$&quot;#,##0.0\)"/>
    <numFmt numFmtId="170" formatCode="#,##0.0_);\(#,##0.0\)"/>
    <numFmt numFmtId="171" formatCode="_(* &quot;$&quot;#,##0.0_);_(* \(&quot;$&quot;#,##0.0\);_(* &quot;-&quot;??_);_(@_)"/>
  </numFmts>
  <fonts count="26" x14ac:knownFonts="1">
    <font>
      <sz val="11"/>
      <color theme="1"/>
      <name val="Calibri"/>
      <family val="2"/>
      <scheme val="minor"/>
    </font>
    <font>
      <sz val="11"/>
      <color theme="1"/>
      <name val="Calibri"/>
      <family val="2"/>
      <scheme val="minor"/>
    </font>
    <font>
      <sz val="11"/>
      <color rgb="FF000000"/>
      <name val="Calibri"/>
      <family val="2"/>
    </font>
    <font>
      <sz val="8"/>
      <name val="Calibri"/>
      <family val="2"/>
      <scheme val="minor"/>
    </font>
    <font>
      <sz val="11"/>
      <name val="Calibri"/>
      <family val="2"/>
      <scheme val="minor"/>
    </font>
    <font>
      <b/>
      <sz val="11"/>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b/>
      <sz val="11"/>
      <color rgb="FFFF0000"/>
      <name val="Calibri"/>
      <family val="2"/>
      <scheme val="minor"/>
    </font>
    <font>
      <sz val="12"/>
      <color theme="1"/>
      <name val="Calibri"/>
      <family val="2"/>
      <scheme val="minor"/>
    </font>
    <font>
      <b/>
      <sz val="20"/>
      <color theme="1"/>
      <name val="Calibri"/>
      <family val="2"/>
      <scheme val="minor"/>
    </font>
    <font>
      <sz val="20"/>
      <color theme="1"/>
      <name val="Calibri"/>
      <family val="2"/>
      <scheme val="minor"/>
    </font>
    <font>
      <i/>
      <sz val="12"/>
      <color theme="1" tint="0.499984740745262"/>
      <name val="Calibri"/>
      <family val="2"/>
      <scheme val="minor"/>
    </font>
    <font>
      <b/>
      <sz val="22"/>
      <color theme="1"/>
      <name val="Calibri"/>
      <family val="2"/>
      <scheme val="minor"/>
    </font>
    <font>
      <b/>
      <sz val="19"/>
      <color theme="1"/>
      <name val="Calibri"/>
      <family val="2"/>
      <scheme val="minor"/>
    </font>
    <font>
      <sz val="16"/>
      <color theme="1"/>
      <name val="Calibri"/>
      <family val="2"/>
      <scheme val="minor"/>
    </font>
    <font>
      <b/>
      <i/>
      <sz val="14"/>
      <color theme="1"/>
      <name val="Calibri"/>
      <family val="2"/>
      <scheme val="minor"/>
    </font>
    <font>
      <i/>
      <sz val="14"/>
      <color theme="1" tint="0.499984740745262"/>
      <name val="Calibri"/>
      <family val="2"/>
      <scheme val="minor"/>
    </font>
    <font>
      <sz val="22"/>
      <color theme="1"/>
      <name val="Calibri"/>
      <family val="2"/>
      <scheme val="minor"/>
    </font>
    <font>
      <sz val="19"/>
      <color theme="1"/>
      <name val="Calibri"/>
      <family val="2"/>
      <scheme val="minor"/>
    </font>
    <font>
      <sz val="18"/>
      <color theme="1"/>
      <name val="Calibri"/>
      <family val="2"/>
      <scheme val="minor"/>
    </font>
    <font>
      <sz val="10.5"/>
      <color theme="1"/>
      <name val="Calibri"/>
      <family val="2"/>
      <scheme val="minor"/>
    </font>
    <font>
      <b/>
      <sz val="16"/>
      <name val="Calibri"/>
      <family val="2"/>
      <scheme val="minor"/>
    </font>
  </fonts>
  <fills count="9">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2"/>
        <bgColor indexed="64"/>
      </patternFill>
    </fill>
    <fill>
      <patternFill patternType="solid">
        <fgColor theme="3"/>
        <bgColor indexed="64"/>
      </patternFill>
    </fill>
    <fill>
      <patternFill patternType="solid">
        <fgColor theme="0" tint="-0.14999847407452621"/>
        <bgColor indexed="64"/>
      </patternFill>
    </fill>
    <fill>
      <patternFill patternType="solid">
        <fgColor theme="6"/>
        <bgColor indexed="64"/>
      </patternFill>
    </fill>
  </fills>
  <borders count="35">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auto="1"/>
      </top>
      <bottom/>
      <diagonal/>
    </border>
    <border>
      <left/>
      <right style="thin">
        <color indexed="64"/>
      </right>
      <top style="medium">
        <color auto="1"/>
      </top>
      <bottom/>
      <diagonal/>
    </border>
    <border>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06">
    <xf numFmtId="0" fontId="0" fillId="0" borderId="0" xfId="0"/>
    <xf numFmtId="0" fontId="7" fillId="0" borderId="0" xfId="0" applyFont="1"/>
    <xf numFmtId="0" fontId="0" fillId="0" borderId="1" xfId="0" applyBorder="1"/>
    <xf numFmtId="0" fontId="11" fillId="0" borderId="0" xfId="0" applyFont="1" applyAlignment="1">
      <alignment horizontal="right"/>
    </xf>
    <xf numFmtId="165" fontId="0" fillId="0" borderId="0" xfId="0" applyNumberFormat="1"/>
    <xf numFmtId="0" fontId="14" fillId="0" borderId="0" xfId="0" applyFont="1"/>
    <xf numFmtId="0" fontId="12" fillId="0" borderId="0" xfId="0" applyFont="1"/>
    <xf numFmtId="44" fontId="12" fillId="0" borderId="0" xfId="0" applyNumberFormat="1" applyFont="1"/>
    <xf numFmtId="0" fontId="15" fillId="0" borderId="0" xfId="0" applyFont="1"/>
    <xf numFmtId="0" fontId="6" fillId="0" borderId="0" xfId="0" applyFont="1" applyAlignment="1">
      <alignment vertical="center"/>
    </xf>
    <xf numFmtId="0" fontId="7" fillId="0" borderId="13" xfId="0" applyFont="1" applyBorder="1"/>
    <xf numFmtId="0" fontId="7" fillId="0" borderId="2" xfId="0" applyFont="1" applyBorder="1"/>
    <xf numFmtId="0" fontId="7" fillId="0" borderId="2" xfId="0" applyFont="1" applyFill="1" applyBorder="1"/>
    <xf numFmtId="0" fontId="7" fillId="5" borderId="7" xfId="0" applyFont="1" applyFill="1" applyBorder="1"/>
    <xf numFmtId="0" fontId="7" fillId="0" borderId="5" xfId="0" applyFont="1" applyBorder="1"/>
    <xf numFmtId="0" fontId="7" fillId="0" borderId="0" xfId="0" applyFont="1" applyBorder="1"/>
    <xf numFmtId="0" fontId="8" fillId="2" borderId="7" xfId="0" applyFont="1" applyFill="1" applyBorder="1" applyAlignment="1">
      <alignment horizontal="right"/>
    </xf>
    <xf numFmtId="0" fontId="7" fillId="5" borderId="8" xfId="0" applyFont="1" applyFill="1" applyBorder="1"/>
    <xf numFmtId="0" fontId="8" fillId="2" borderId="3" xfId="0" applyFont="1" applyFill="1" applyBorder="1" applyAlignment="1">
      <alignment horizontal="right"/>
    </xf>
    <xf numFmtId="0" fontId="8" fillId="2" borderId="9" xfId="0" applyFont="1" applyFill="1" applyBorder="1" applyAlignment="1">
      <alignment horizontal="right"/>
    </xf>
    <xf numFmtId="0" fontId="7" fillId="0" borderId="7" xfId="0" applyFont="1" applyBorder="1"/>
    <xf numFmtId="0" fontId="7" fillId="5" borderId="0" xfId="0" applyFont="1" applyFill="1" applyBorder="1"/>
    <xf numFmtId="0" fontId="19" fillId="0" borderId="0" xfId="0" applyFont="1" applyBorder="1"/>
    <xf numFmtId="0" fontId="7" fillId="0" borderId="8" xfId="0" applyFont="1" applyBorder="1"/>
    <xf numFmtId="0" fontId="7" fillId="0" borderId="0" xfId="0" applyFont="1" applyBorder="1" applyAlignment="1">
      <alignment horizontal="left" indent="2"/>
    </xf>
    <xf numFmtId="43" fontId="7" fillId="0" borderId="8" xfId="0" applyNumberFormat="1" applyFont="1" applyBorder="1"/>
    <xf numFmtId="0" fontId="7" fillId="0" borderId="0" xfId="0" applyFont="1" applyBorder="1" applyAlignment="1">
      <alignment horizontal="left" indent="4"/>
    </xf>
    <xf numFmtId="0" fontId="20" fillId="0" borderId="5" xfId="0" applyFont="1" applyBorder="1"/>
    <xf numFmtId="0" fontId="20" fillId="0" borderId="0" xfId="0" applyFont="1" applyBorder="1"/>
    <xf numFmtId="43" fontId="7" fillId="0" borderId="8" xfId="1" applyFont="1" applyBorder="1"/>
    <xf numFmtId="43" fontId="7" fillId="5" borderId="0" xfId="1" applyFont="1" applyFill="1" applyBorder="1"/>
    <xf numFmtId="0" fontId="8" fillId="0" borderId="0" xfId="0" applyFont="1" applyBorder="1" applyAlignment="1">
      <alignment horizontal="left"/>
    </xf>
    <xf numFmtId="0" fontId="8" fillId="0" borderId="10" xfId="0" applyFont="1" applyBorder="1" applyAlignment="1">
      <alignment vertical="center"/>
    </xf>
    <xf numFmtId="0" fontId="8" fillId="0" borderId="11" xfId="0" applyFont="1" applyBorder="1" applyAlignment="1">
      <alignment vertical="center"/>
    </xf>
    <xf numFmtId="0" fontId="7" fillId="0" borderId="0" xfId="0" applyFont="1" applyBorder="1" applyAlignment="1">
      <alignment horizontal="left" indent="1"/>
    </xf>
    <xf numFmtId="0" fontId="8" fillId="0" borderId="0" xfId="0" applyFont="1" applyBorder="1" applyAlignment="1">
      <alignment horizontal="left" indent="1"/>
    </xf>
    <xf numFmtId="0" fontId="20" fillId="0" borderId="0" xfId="0" applyFont="1" applyBorder="1" applyAlignment="1">
      <alignment horizontal="left" indent="3"/>
    </xf>
    <xf numFmtId="0" fontId="8" fillId="2" borderId="13" xfId="0" applyFont="1" applyFill="1" applyBorder="1" applyAlignment="1">
      <alignment horizontal="right"/>
    </xf>
    <xf numFmtId="0" fontId="8" fillId="2" borderId="14" xfId="0" applyFont="1" applyFill="1" applyBorder="1" applyAlignment="1">
      <alignment horizontal="right"/>
    </xf>
    <xf numFmtId="0" fontId="8" fillId="2" borderId="19" xfId="0" applyFont="1" applyFill="1" applyBorder="1" applyAlignment="1">
      <alignment horizontal="right"/>
    </xf>
    <xf numFmtId="0" fontId="7" fillId="0" borderId="16" xfId="0" applyFont="1" applyBorder="1"/>
    <xf numFmtId="0" fontId="7" fillId="0" borderId="3" xfId="0" applyFont="1" applyBorder="1"/>
    <xf numFmtId="0" fontId="7" fillId="0" borderId="18" xfId="0" applyFont="1" applyBorder="1"/>
    <xf numFmtId="0" fontId="7" fillId="0" borderId="1" xfId="0" applyFont="1" applyBorder="1"/>
    <xf numFmtId="164" fontId="7" fillId="0" borderId="1" xfId="1" applyNumberFormat="1" applyFont="1" applyBorder="1"/>
    <xf numFmtId="164" fontId="7" fillId="0" borderId="0" xfId="0" applyNumberFormat="1" applyFont="1"/>
    <xf numFmtId="165" fontId="7" fillId="0" borderId="5" xfId="0" applyNumberFormat="1" applyFont="1" applyBorder="1"/>
    <xf numFmtId="165" fontId="7" fillId="0" borderId="0" xfId="0" applyNumberFormat="1" applyFont="1" applyBorder="1"/>
    <xf numFmtId="165" fontId="7" fillId="0" borderId="0" xfId="0" applyNumberFormat="1" applyFont="1"/>
    <xf numFmtId="165" fontId="7" fillId="0" borderId="18" xfId="0" applyNumberFormat="1" applyFont="1" applyBorder="1"/>
    <xf numFmtId="165" fontId="7" fillId="0" borderId="1" xfId="0" applyNumberFormat="1" applyFont="1" applyBorder="1"/>
    <xf numFmtId="164" fontId="7" fillId="0" borderId="5" xfId="1" applyNumberFormat="1" applyFont="1" applyBorder="1"/>
    <xf numFmtId="164" fontId="7" fillId="0" borderId="18" xfId="1" applyNumberFormat="1" applyFont="1" applyBorder="1"/>
    <xf numFmtId="165" fontId="7" fillId="0" borderId="0" xfId="0" applyNumberFormat="1" applyFont="1" applyBorder="1" applyAlignment="1">
      <alignment horizontal="left" indent="4"/>
    </xf>
    <xf numFmtId="165" fontId="20" fillId="0" borderId="5" xfId="0" applyNumberFormat="1" applyFont="1" applyBorder="1"/>
    <xf numFmtId="165" fontId="20" fillId="0" borderId="0" xfId="0" applyNumberFormat="1" applyFont="1" applyBorder="1"/>
    <xf numFmtId="165" fontId="20" fillId="0" borderId="0" xfId="0" applyNumberFormat="1" applyFont="1"/>
    <xf numFmtId="165" fontId="7" fillId="0" borderId="5" xfId="1" applyNumberFormat="1" applyFont="1" applyBorder="1"/>
    <xf numFmtId="165" fontId="7" fillId="0" borderId="18" xfId="1" applyNumberFormat="1" applyFont="1" applyBorder="1"/>
    <xf numFmtId="165" fontId="7" fillId="0" borderId="1" xfId="1" applyNumberFormat="1" applyFont="1" applyBorder="1"/>
    <xf numFmtId="165" fontId="8" fillId="0" borderId="10" xfId="0" applyNumberFormat="1" applyFont="1" applyBorder="1" applyAlignment="1">
      <alignment vertical="center"/>
    </xf>
    <xf numFmtId="165" fontId="8" fillId="0" borderId="11" xfId="0" applyNumberFormat="1" applyFont="1" applyBorder="1" applyAlignment="1">
      <alignment vertical="center"/>
    </xf>
    <xf numFmtId="165" fontId="8" fillId="0" borderId="0" xfId="0" applyNumberFormat="1" applyFont="1" applyAlignment="1">
      <alignment vertical="center"/>
    </xf>
    <xf numFmtId="0" fontId="21" fillId="0" borderId="0" xfId="0" applyFont="1"/>
    <xf numFmtId="0" fontId="22" fillId="0" borderId="0" xfId="0" applyFont="1"/>
    <xf numFmtId="0" fontId="23" fillId="0" borderId="0" xfId="0" applyFont="1"/>
    <xf numFmtId="0" fontId="18" fillId="0" borderId="0" xfId="0" applyFont="1"/>
    <xf numFmtId="0" fontId="18" fillId="0" borderId="13" xfId="0" applyFont="1" applyBorder="1" applyAlignment="1">
      <alignment vertical="center"/>
    </xf>
    <xf numFmtId="0" fontId="18" fillId="0" borderId="2" xfId="0" applyFont="1" applyBorder="1" applyAlignment="1">
      <alignment vertical="center"/>
    </xf>
    <xf numFmtId="0" fontId="18" fillId="0" borderId="2" xfId="0" applyFont="1" applyFill="1" applyBorder="1" applyAlignment="1">
      <alignment vertical="center"/>
    </xf>
    <xf numFmtId="0" fontId="18" fillId="0" borderId="0" xfId="0" applyFont="1" applyAlignment="1">
      <alignment vertical="center"/>
    </xf>
    <xf numFmtId="0" fontId="8" fillId="0" borderId="0" xfId="0" applyFont="1" applyBorder="1"/>
    <xf numFmtId="165" fontId="7" fillId="0" borderId="0" xfId="0" applyNumberFormat="1" applyFont="1" applyBorder="1" applyAlignment="1">
      <alignment horizontal="left"/>
    </xf>
    <xf numFmtId="0" fontId="8" fillId="0" borderId="11" xfId="0" applyNumberFormat="1" applyFont="1" applyBorder="1" applyAlignment="1">
      <alignment vertical="center"/>
    </xf>
    <xf numFmtId="0" fontId="13" fillId="0" borderId="0" xfId="0" applyFont="1" applyAlignment="1"/>
    <xf numFmtId="0" fontId="7" fillId="4" borderId="0" xfId="0" applyFont="1" applyFill="1" applyBorder="1" applyAlignment="1">
      <alignment horizontal="left" indent="2"/>
    </xf>
    <xf numFmtId="165" fontId="7" fillId="4" borderId="0" xfId="0" applyNumberFormat="1" applyFont="1" applyFill="1" applyBorder="1"/>
    <xf numFmtId="0" fontId="0" fillId="0" borderId="0" xfId="0" applyAlignment="1">
      <alignment horizontal="center"/>
    </xf>
    <xf numFmtId="17" fontId="9" fillId="0" borderId="0" xfId="0" applyNumberFormat="1" applyFont="1" applyAlignment="1">
      <alignment horizontal="center"/>
    </xf>
    <xf numFmtId="0" fontId="0" fillId="0" borderId="0" xfId="0" applyAlignment="1">
      <alignment vertical="top"/>
    </xf>
    <xf numFmtId="0" fontId="0" fillId="0" borderId="0" xfId="0" applyAlignment="1">
      <alignment horizontal="center" vertical="top"/>
    </xf>
    <xf numFmtId="0" fontId="0" fillId="0" borderId="22" xfId="0" applyBorder="1"/>
    <xf numFmtId="0" fontId="0" fillId="0" borderId="27" xfId="0" applyBorder="1"/>
    <xf numFmtId="0" fontId="0" fillId="0" borderId="22" xfId="0" applyBorder="1" applyAlignment="1">
      <alignment vertical="top"/>
    </xf>
    <xf numFmtId="0" fontId="5" fillId="8" borderId="7" xfId="0" applyFont="1" applyFill="1" applyBorder="1" applyAlignment="1">
      <alignment horizontal="center"/>
    </xf>
    <xf numFmtId="0" fontId="5" fillId="8" borderId="9" xfId="0" applyFont="1" applyFill="1" applyBorder="1" applyAlignment="1">
      <alignment horizontal="center"/>
    </xf>
    <xf numFmtId="0" fontId="4" fillId="8" borderId="0" xfId="0" applyFont="1" applyFill="1"/>
    <xf numFmtId="167" fontId="0" fillId="8" borderId="0" xfId="3" applyNumberFormat="1" applyFont="1" applyFill="1" applyBorder="1" applyAlignment="1">
      <alignment horizontal="center" vertical="top"/>
    </xf>
    <xf numFmtId="0" fontId="5" fillId="8" borderId="7" xfId="0" applyFont="1" applyFill="1" applyBorder="1" applyAlignment="1">
      <alignment horizontal="center" vertical="center"/>
    </xf>
    <xf numFmtId="0" fontId="5" fillId="8" borderId="9" xfId="0" applyFont="1" applyFill="1" applyBorder="1" applyAlignment="1">
      <alignment horizontal="center" vertical="center"/>
    </xf>
    <xf numFmtId="0" fontId="24" fillId="0" borderId="27" xfId="0" applyFont="1" applyBorder="1" applyAlignment="1">
      <alignment horizontal="left" vertical="top" wrapText="1"/>
    </xf>
    <xf numFmtId="0" fontId="24" fillId="0" borderId="27" xfId="0" applyFont="1" applyBorder="1" applyAlignment="1">
      <alignment vertical="top" wrapText="1"/>
    </xf>
    <xf numFmtId="0" fontId="3" fillId="8" borderId="0" xfId="0" applyFont="1" applyFill="1" applyAlignment="1">
      <alignment horizontal="center"/>
    </xf>
    <xf numFmtId="167" fontId="1" fillId="8" borderId="0" xfId="3" applyNumberFormat="1" applyFont="1" applyFill="1" applyBorder="1" applyAlignment="1">
      <alignment horizontal="center" vertical="top"/>
    </xf>
    <xf numFmtId="0" fontId="24" fillId="0" borderId="27" xfId="0" applyFont="1" applyBorder="1" applyAlignment="1">
      <alignment wrapText="1"/>
    </xf>
    <xf numFmtId="0" fontId="0" fillId="0" borderId="28" xfId="0" applyBorder="1" applyAlignment="1">
      <alignment vertical="top"/>
    </xf>
    <xf numFmtId="0" fontId="0" fillId="0" borderId="29" xfId="0" applyBorder="1" applyAlignment="1">
      <alignment vertical="top"/>
    </xf>
    <xf numFmtId="0" fontId="24" fillId="0" borderId="30" xfId="0" applyFont="1" applyBorder="1" applyAlignment="1">
      <alignment vertical="top" wrapText="1"/>
    </xf>
    <xf numFmtId="0" fontId="0" fillId="0" borderId="28" xfId="0" applyBorder="1"/>
    <xf numFmtId="0" fontId="0" fillId="0" borderId="29" xfId="0" applyBorder="1"/>
    <xf numFmtId="0" fontId="0" fillId="0" borderId="30" xfId="0" applyBorder="1"/>
    <xf numFmtId="167" fontId="12" fillId="0" borderId="5" xfId="3" applyNumberFormat="1" applyFont="1" applyBorder="1" applyAlignment="1">
      <alignment horizontal="right" vertical="top"/>
    </xf>
    <xf numFmtId="0" fontId="0" fillId="0" borderId="1" xfId="0" applyBorder="1" applyAlignment="1">
      <alignment vertical="top"/>
    </xf>
    <xf numFmtId="0" fontId="0" fillId="0" borderId="31" xfId="0" applyBorder="1" applyAlignment="1">
      <alignment vertical="top"/>
    </xf>
    <xf numFmtId="0" fontId="0" fillId="0" borderId="32" xfId="0" applyBorder="1" applyAlignment="1">
      <alignment vertical="top"/>
    </xf>
    <xf numFmtId="0" fontId="0" fillId="0" borderId="32" xfId="0" applyBorder="1"/>
    <xf numFmtId="0" fontId="0" fillId="0" borderId="31" xfId="0" applyBorder="1"/>
    <xf numFmtId="168" fontId="7" fillId="0" borderId="8" xfId="0" applyNumberFormat="1" applyFont="1" applyBorder="1"/>
    <xf numFmtId="168" fontId="7" fillId="5" borderId="0" xfId="0" applyNumberFormat="1" applyFont="1" applyFill="1" applyBorder="1"/>
    <xf numFmtId="168" fontId="20" fillId="0" borderId="8" xfId="1" applyNumberFormat="1" applyFont="1" applyBorder="1"/>
    <xf numFmtId="168" fontId="20" fillId="5" borderId="0" xfId="1" applyNumberFormat="1" applyFont="1" applyFill="1" applyBorder="1"/>
    <xf numFmtId="169" fontId="8" fillId="6" borderId="8" xfId="2" applyNumberFormat="1" applyFont="1" applyFill="1" applyBorder="1"/>
    <xf numFmtId="169" fontId="7" fillId="5" borderId="0" xfId="0" applyNumberFormat="1" applyFont="1" applyFill="1" applyBorder="1"/>
    <xf numFmtId="169" fontId="7" fillId="0" borderId="8" xfId="0" applyNumberFormat="1" applyFont="1" applyBorder="1"/>
    <xf numFmtId="169" fontId="8" fillId="5" borderId="8" xfId="2" applyNumberFormat="1" applyFont="1" applyFill="1" applyBorder="1"/>
    <xf numFmtId="169" fontId="8" fillId="5" borderId="6" xfId="0" applyNumberFormat="1" applyFont="1" applyFill="1" applyBorder="1" applyAlignment="1">
      <alignment vertical="center"/>
    </xf>
    <xf numFmtId="169" fontId="8" fillId="5" borderId="6" xfId="2" applyNumberFormat="1" applyFont="1" applyFill="1" applyBorder="1" applyAlignment="1">
      <alignment vertical="center"/>
    </xf>
    <xf numFmtId="169" fontId="8" fillId="5" borderId="11" xfId="0" applyNumberFormat="1" applyFont="1" applyFill="1" applyBorder="1" applyAlignment="1">
      <alignment vertical="center"/>
    </xf>
    <xf numFmtId="168" fontId="7" fillId="4" borderId="1" xfId="1" applyNumberFormat="1" applyFont="1" applyFill="1" applyBorder="1"/>
    <xf numFmtId="170" fontId="12" fillId="0" borderId="0" xfId="0" applyNumberFormat="1" applyFont="1" applyBorder="1" applyAlignment="1">
      <alignment vertical="top"/>
    </xf>
    <xf numFmtId="170" fontId="0" fillId="0" borderId="0" xfId="0" applyNumberFormat="1" applyBorder="1" applyAlignment="1">
      <alignment vertical="top"/>
    </xf>
    <xf numFmtId="170" fontId="0" fillId="0" borderId="0" xfId="0" applyNumberFormat="1" applyBorder="1"/>
    <xf numFmtId="170" fontId="12" fillId="0" borderId="5" xfId="1" applyNumberFormat="1" applyFont="1" applyBorder="1" applyAlignment="1">
      <alignment horizontal="right" vertical="top"/>
    </xf>
    <xf numFmtId="170" fontId="12" fillId="0" borderId="5" xfId="1" applyNumberFormat="1" applyFont="1" applyBorder="1" applyAlignment="1">
      <alignment vertical="top"/>
    </xf>
    <xf numFmtId="170" fontId="12" fillId="0" borderId="1" xfId="0" applyNumberFormat="1" applyFont="1" applyBorder="1" applyAlignment="1">
      <alignment vertical="top"/>
    </xf>
    <xf numFmtId="170" fontId="0" fillId="0" borderId="1" xfId="0" applyNumberFormat="1" applyBorder="1" applyAlignment="1">
      <alignment vertical="top"/>
    </xf>
    <xf numFmtId="170" fontId="0" fillId="0" borderId="1" xfId="0" applyNumberFormat="1" applyBorder="1"/>
    <xf numFmtId="168" fontId="7" fillId="0" borderId="5" xfId="1" quotePrefix="1" applyNumberFormat="1" applyFont="1" applyBorder="1" applyAlignment="1"/>
    <xf numFmtId="168" fontId="7" fillId="0" borderId="18" xfId="1" quotePrefix="1" applyNumberFormat="1" applyFont="1" applyBorder="1" applyAlignment="1"/>
    <xf numFmtId="168" fontId="7" fillId="0" borderId="1" xfId="1" applyNumberFormat="1" applyFont="1" applyBorder="1"/>
    <xf numFmtId="168" fontId="7" fillId="0" borderId="5" xfId="1" applyNumberFormat="1" applyFont="1" applyBorder="1"/>
    <xf numFmtId="168" fontId="7" fillId="0" borderId="18" xfId="1" applyNumberFormat="1" applyFont="1" applyBorder="1"/>
    <xf numFmtId="168" fontId="20" fillId="0" borderId="5" xfId="1" applyNumberFormat="1" applyFont="1" applyBorder="1"/>
    <xf numFmtId="168" fontId="20" fillId="0" borderId="18" xfId="1" applyNumberFormat="1" applyFont="1" applyBorder="1"/>
    <xf numFmtId="168" fontId="20" fillId="0" borderId="1" xfId="1" applyNumberFormat="1" applyFont="1" applyBorder="1"/>
    <xf numFmtId="168" fontId="7" fillId="0" borderId="5" xfId="0" applyNumberFormat="1" applyFont="1" applyBorder="1"/>
    <xf numFmtId="168" fontId="7" fillId="0" borderId="18" xfId="0" applyNumberFormat="1" applyFont="1" applyBorder="1"/>
    <xf numFmtId="168" fontId="7" fillId="0" borderId="1" xfId="0" applyNumberFormat="1" applyFont="1" applyBorder="1"/>
    <xf numFmtId="168" fontId="20" fillId="4" borderId="5" xfId="1" applyNumberFormat="1" applyFont="1" applyFill="1" applyBorder="1"/>
    <xf numFmtId="168" fontId="20" fillId="4" borderId="18" xfId="1" applyNumberFormat="1" applyFont="1" applyFill="1" applyBorder="1"/>
    <xf numFmtId="171" fontId="8" fillId="6" borderId="5" xfId="2" applyNumberFormat="1" applyFont="1" applyFill="1" applyBorder="1"/>
    <xf numFmtId="171" fontId="8" fillId="6" borderId="18" xfId="2" applyNumberFormat="1" applyFont="1" applyFill="1" applyBorder="1"/>
    <xf numFmtId="171" fontId="8" fillId="6" borderId="1" xfId="2" applyNumberFormat="1" applyFont="1" applyFill="1" applyBorder="1"/>
    <xf numFmtId="171" fontId="7" fillId="0" borderId="5" xfId="0" applyNumberFormat="1" applyFont="1" applyBorder="1"/>
    <xf numFmtId="171" fontId="7" fillId="0" borderId="18" xfId="0" applyNumberFormat="1" applyFont="1" applyBorder="1"/>
    <xf numFmtId="171" fontId="7" fillId="0" borderId="1" xfId="0" applyNumberFormat="1" applyFont="1" applyBorder="1"/>
    <xf numFmtId="171" fontId="8" fillId="5" borderId="10" xfId="0" applyNumberFormat="1" applyFont="1" applyFill="1" applyBorder="1" applyAlignment="1">
      <alignment vertical="center"/>
    </xf>
    <xf numFmtId="171" fontId="8" fillId="5" borderId="15" xfId="0" applyNumberFormat="1" applyFont="1" applyFill="1" applyBorder="1" applyAlignment="1">
      <alignment vertical="center"/>
    </xf>
    <xf numFmtId="171" fontId="8" fillId="5" borderId="12" xfId="2" applyNumberFormat="1" applyFont="1" applyFill="1" applyBorder="1" applyAlignment="1">
      <alignment vertical="center"/>
    </xf>
    <xf numFmtId="171" fontId="8" fillId="5" borderId="5" xfId="2" applyNumberFormat="1" applyFont="1" applyFill="1" applyBorder="1"/>
    <xf numFmtId="171" fontId="8" fillId="5" borderId="18" xfId="2" applyNumberFormat="1" applyFont="1" applyFill="1" applyBorder="1"/>
    <xf numFmtId="171" fontId="8" fillId="5" borderId="1" xfId="2" applyNumberFormat="1" applyFont="1" applyFill="1" applyBorder="1"/>
    <xf numFmtId="168" fontId="12" fillId="0" borderId="5" xfId="1" applyNumberFormat="1" applyFont="1" applyBorder="1" applyAlignment="1">
      <alignment vertical="top"/>
    </xf>
    <xf numFmtId="170" fontId="0" fillId="0" borderId="32" xfId="0" applyNumberFormat="1" applyBorder="1" applyAlignment="1">
      <alignment vertical="top"/>
    </xf>
    <xf numFmtId="170" fontId="0" fillId="0" borderId="31" xfId="0" applyNumberFormat="1" applyBorder="1" applyAlignment="1">
      <alignment vertical="top"/>
    </xf>
    <xf numFmtId="170" fontId="0" fillId="0" borderId="32" xfId="0" applyNumberFormat="1" applyBorder="1"/>
    <xf numFmtId="170" fontId="0" fillId="0" borderId="31" xfId="0" applyNumberFormat="1" applyBorder="1"/>
    <xf numFmtId="168" fontId="20" fillId="0" borderId="5" xfId="1" quotePrefix="1" applyNumberFormat="1" applyFont="1" applyBorder="1" applyAlignment="1"/>
    <xf numFmtId="168" fontId="20" fillId="0" borderId="18" xfId="1" quotePrefix="1" applyNumberFormat="1" applyFont="1" applyBorder="1" applyAlignment="1"/>
    <xf numFmtId="0" fontId="24" fillId="0" borderId="27" xfId="0" applyFont="1" applyFill="1" applyBorder="1" applyAlignment="1">
      <alignment vertical="top" wrapText="1"/>
    </xf>
    <xf numFmtId="0" fontId="8" fillId="0" borderId="7" xfId="0" applyFont="1" applyBorder="1" applyAlignment="1">
      <alignment horizontal="right" vertical="center"/>
    </xf>
    <xf numFmtId="0" fontId="8" fillId="0" borderId="9" xfId="0" applyFont="1" applyBorder="1" applyAlignment="1">
      <alignment horizontal="right" vertical="center"/>
    </xf>
    <xf numFmtId="0" fontId="8" fillId="0" borderId="13" xfId="0" applyFont="1" applyBorder="1" applyAlignment="1">
      <alignment horizontal="right" vertical="center"/>
    </xf>
    <xf numFmtId="0" fontId="8" fillId="0" borderId="14" xfId="0" applyFont="1" applyBorder="1" applyAlignment="1">
      <alignment horizontal="right" vertical="center"/>
    </xf>
    <xf numFmtId="0" fontId="16" fillId="0" borderId="0" xfId="0" applyFont="1" applyAlignment="1">
      <alignment horizontal="center"/>
    </xf>
    <xf numFmtId="0" fontId="17" fillId="0" borderId="0" xfId="0" applyFont="1" applyAlignment="1">
      <alignment horizontal="center"/>
    </xf>
    <xf numFmtId="17" fontId="10" fillId="0" borderId="0" xfId="0" applyNumberFormat="1" applyFont="1" applyAlignment="1">
      <alignment horizontal="center"/>
    </xf>
    <xf numFmtId="0" fontId="10" fillId="0" borderId="0" xfId="0" applyFont="1" applyAlignment="1">
      <alignment horizontal="center"/>
    </xf>
    <xf numFmtId="17" fontId="18" fillId="0" borderId="0" xfId="0" applyNumberFormat="1" applyFont="1" applyAlignment="1">
      <alignment horizontal="center"/>
    </xf>
    <xf numFmtId="0" fontId="18" fillId="0" borderId="0" xfId="0" applyFont="1" applyAlignment="1">
      <alignment horizont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2" xfId="0" applyFont="1" applyFill="1" applyBorder="1" applyAlignment="1">
      <alignment horizontal="center" vertical="center"/>
    </xf>
    <xf numFmtId="0" fontId="13" fillId="0" borderId="0" xfId="0" applyFont="1" applyAlignment="1">
      <alignment horizontal="center"/>
    </xf>
    <xf numFmtId="0" fontId="0" fillId="0" borderId="0" xfId="0" applyAlignment="1">
      <alignment horizontal="center"/>
    </xf>
    <xf numFmtId="170" fontId="0" fillId="0" borderId="13" xfId="0" applyNumberFormat="1" applyBorder="1" applyAlignment="1">
      <alignment horizontal="center"/>
    </xf>
    <xf numFmtId="170" fontId="0" fillId="0" borderId="3" xfId="0" applyNumberFormat="1" applyBorder="1" applyAlignment="1">
      <alignment horizontal="center"/>
    </xf>
    <xf numFmtId="0" fontId="0" fillId="0" borderId="13" xfId="0" applyBorder="1" applyAlignment="1">
      <alignment horizontal="center"/>
    </xf>
    <xf numFmtId="0" fontId="0" fillId="0" borderId="3" xfId="0" applyBorder="1" applyAlignment="1">
      <alignment horizontal="center"/>
    </xf>
    <xf numFmtId="0" fontId="25" fillId="7" borderId="33" xfId="0" applyFont="1" applyFill="1" applyBorder="1" applyAlignment="1">
      <alignment horizontal="left" vertical="center" wrapText="1"/>
    </xf>
    <xf numFmtId="0" fontId="25" fillId="7" borderId="34" xfId="0" applyFont="1" applyFill="1" applyBorder="1" applyAlignment="1">
      <alignment horizontal="left" vertical="center" wrapText="1"/>
    </xf>
    <xf numFmtId="166" fontId="25" fillId="7" borderId="25" xfId="0" applyNumberFormat="1" applyFont="1" applyFill="1" applyBorder="1" applyAlignment="1">
      <alignment horizontal="center" vertical="center" wrapText="1"/>
    </xf>
    <xf numFmtId="166" fontId="25" fillId="7" borderId="26" xfId="0" applyNumberFormat="1" applyFont="1" applyFill="1" applyBorder="1" applyAlignment="1">
      <alignment horizontal="center" vertical="center" wrapText="1"/>
    </xf>
    <xf numFmtId="166" fontId="25" fillId="7" borderId="14" xfId="0" applyNumberFormat="1" applyFont="1" applyFill="1" applyBorder="1" applyAlignment="1">
      <alignment horizontal="center" vertical="center" wrapText="1"/>
    </xf>
    <xf numFmtId="166" fontId="25" fillId="7" borderId="4" xfId="0" applyNumberFormat="1"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5" fillId="7" borderId="26" xfId="0" applyFont="1" applyFill="1" applyBorder="1" applyAlignment="1">
      <alignment horizontal="center" vertical="center" wrapText="1"/>
    </xf>
    <xf numFmtId="0" fontId="25" fillId="7" borderId="14" xfId="0" applyFont="1" applyFill="1" applyBorder="1" applyAlignment="1">
      <alignment horizontal="center" vertical="center" wrapText="1"/>
    </xf>
    <xf numFmtId="0" fontId="25" fillId="7" borderId="4" xfId="0" applyFont="1" applyFill="1" applyBorder="1" applyAlignment="1">
      <alignment horizontal="center" vertical="center" wrapText="1"/>
    </xf>
    <xf numFmtId="0" fontId="9" fillId="7" borderId="20" xfId="0" applyFont="1" applyFill="1" applyBorder="1" applyAlignment="1">
      <alignment horizontal="center" vertical="center"/>
    </xf>
    <xf numFmtId="0" fontId="9" fillId="7" borderId="21" xfId="0" applyFont="1" applyFill="1" applyBorder="1" applyAlignment="1">
      <alignment horizontal="center" vertical="center"/>
    </xf>
    <xf numFmtId="0" fontId="25" fillId="7" borderId="23" xfId="0" applyFont="1" applyFill="1" applyBorder="1" applyAlignment="1">
      <alignment horizontal="left" vertical="center" wrapText="1"/>
    </xf>
    <xf numFmtId="0" fontId="25" fillId="7" borderId="24" xfId="0" applyFont="1" applyFill="1" applyBorder="1" applyAlignment="1">
      <alignment horizontal="left" vertical="center" wrapText="1"/>
    </xf>
    <xf numFmtId="0" fontId="8" fillId="0" borderId="3" xfId="0" applyFont="1" applyBorder="1" applyAlignment="1">
      <alignment horizontal="right" vertical="center"/>
    </xf>
    <xf numFmtId="0" fontId="8" fillId="0" borderId="4" xfId="0" applyFont="1" applyBorder="1" applyAlignment="1">
      <alignment horizontal="right" vertical="center"/>
    </xf>
    <xf numFmtId="0" fontId="8" fillId="0" borderId="16" xfId="0" applyFont="1" applyBorder="1" applyAlignment="1">
      <alignment horizontal="right" vertical="center"/>
    </xf>
    <xf numFmtId="0" fontId="8" fillId="0" borderId="17" xfId="0" applyFont="1" applyBorder="1" applyAlignment="1">
      <alignment horizontal="right"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170" fontId="0" fillId="0" borderId="2" xfId="0" applyNumberFormat="1" applyBorder="1" applyAlignment="1">
      <alignment horizontal="center"/>
    </xf>
    <xf numFmtId="17" fontId="10" fillId="0" borderId="0" xfId="0" applyNumberFormat="1" applyFont="1" applyBorder="1" applyAlignment="1">
      <alignment horizontal="center"/>
    </xf>
    <xf numFmtId="170" fontId="25" fillId="7" borderId="25" xfId="0" applyNumberFormat="1" applyFont="1" applyFill="1" applyBorder="1" applyAlignment="1">
      <alignment horizontal="center" vertical="center" wrapText="1"/>
    </xf>
    <xf numFmtId="170" fontId="25" fillId="7" borderId="26" xfId="0" applyNumberFormat="1" applyFont="1" applyFill="1" applyBorder="1" applyAlignment="1">
      <alignment horizontal="center" vertical="center" wrapText="1"/>
    </xf>
    <xf numFmtId="170" fontId="25" fillId="7" borderId="14" xfId="0" applyNumberFormat="1" applyFont="1" applyFill="1" applyBorder="1" applyAlignment="1">
      <alignment horizontal="center" vertical="center" wrapText="1"/>
    </xf>
    <xf numFmtId="170" fontId="25" fillId="7" borderId="4" xfId="0" applyNumberFormat="1" applyFont="1" applyFill="1" applyBorder="1" applyAlignment="1">
      <alignment horizontal="center" vertical="center" wrapText="1"/>
    </xf>
  </cellXfs>
  <cellStyles count="4">
    <cellStyle name="Comma" xfId="1" builtinId="3"/>
    <cellStyle name="Currency" xfId="2" builtinId="4"/>
    <cellStyle name="Normal" xfId="0" builtinId="0"/>
    <cellStyle name="Percent" xfId="3" builtinId="5"/>
  </cellStyles>
  <dxfs count="3093">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s>
  <tableStyles count="0" defaultTableStyle="TableStyleMedium2" defaultPivotStyle="PivotStyleLight16"/>
  <colors>
    <mruColors>
      <color rgb="FFFFFFC1"/>
      <color rgb="FFE2F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vmlDrawing2.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342900</xdr:colOff>
          <xdr:row>0</xdr:row>
          <xdr:rowOff>266700</xdr:rowOff>
        </xdr:from>
        <xdr:to>
          <xdr:col>16</xdr:col>
          <xdr:colOff>361950</xdr:colOff>
          <xdr:row>3</xdr:row>
          <xdr:rowOff>85725</xdr:rowOff>
        </xdr:to>
        <xdr:sp macro="" textlink="">
          <xdr:nvSpPr>
            <xdr:cNvPr id="12291" name="Button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352425</xdr:colOff>
          <xdr:row>4</xdr:row>
          <xdr:rowOff>95250</xdr:rowOff>
        </xdr:from>
        <xdr:to>
          <xdr:col>16</xdr:col>
          <xdr:colOff>381000</xdr:colOff>
          <xdr:row>7</xdr:row>
          <xdr:rowOff>133350</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0</xdr:row>
          <xdr:rowOff>133350</xdr:rowOff>
        </xdr:from>
        <xdr:to>
          <xdr:col>8</xdr:col>
          <xdr:colOff>962025</xdr:colOff>
          <xdr:row>2</xdr:row>
          <xdr:rowOff>9525</xdr:rowOff>
        </xdr:to>
        <xdr:sp macro="" textlink="">
          <xdr:nvSpPr>
            <xdr:cNvPr id="4097" name="CommandButton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xdr:row>
          <xdr:rowOff>190500</xdr:rowOff>
        </xdr:from>
        <xdr:to>
          <xdr:col>8</xdr:col>
          <xdr:colOff>942975</xdr:colOff>
          <xdr:row>4</xdr:row>
          <xdr:rowOff>171450</xdr:rowOff>
        </xdr:to>
        <xdr:sp macro="" textlink="">
          <xdr:nvSpPr>
            <xdr:cNvPr id="4098" name="CommandButton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0</xdr:row>
          <xdr:rowOff>133350</xdr:rowOff>
        </xdr:from>
        <xdr:to>
          <xdr:col>10</xdr:col>
          <xdr:colOff>1295400</xdr:colOff>
          <xdr:row>1</xdr:row>
          <xdr:rowOff>276225</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2</xdr:row>
          <xdr:rowOff>209550</xdr:rowOff>
        </xdr:from>
        <xdr:to>
          <xdr:col>10</xdr:col>
          <xdr:colOff>1314450</xdr:colOff>
          <xdr:row>4</xdr:row>
          <xdr:rowOff>180975</xdr:rowOff>
        </xdr:to>
        <xdr:sp macro="" textlink="">
          <xdr:nvSpPr>
            <xdr:cNvPr id="4100" name="Button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23</xdr:col>
          <xdr:colOff>9525</xdr:colOff>
          <xdr:row>0</xdr:row>
          <xdr:rowOff>295275</xdr:rowOff>
        </xdr:from>
        <xdr:to>
          <xdr:col>27</xdr:col>
          <xdr:colOff>0</xdr:colOff>
          <xdr:row>3</xdr:row>
          <xdr:rowOff>9525</xdr:rowOff>
        </xdr:to>
        <xdr:sp macro="" textlink="">
          <xdr:nvSpPr>
            <xdr:cNvPr id="17413" name="Button 5" hidden="1">
              <a:extLst>
                <a:ext uri="{63B3BB69-23CF-44E3-9099-C40C66FF867C}">
                  <a14:compatExt spid="_x0000_s17413"/>
                </a:ext>
                <a:ext uri="{FF2B5EF4-FFF2-40B4-BE49-F238E27FC236}">
                  <a16:creationId xmlns:a16="http://schemas.microsoft.com/office/drawing/2014/main" id="{00000000-0008-0000-0200-000005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28575</xdr:colOff>
          <xdr:row>4</xdr:row>
          <xdr:rowOff>38100</xdr:rowOff>
        </xdr:from>
        <xdr:to>
          <xdr:col>26</xdr:col>
          <xdr:colOff>600075</xdr:colOff>
          <xdr:row>7</xdr:row>
          <xdr:rowOff>9525</xdr:rowOff>
        </xdr:to>
        <xdr:sp macro="" textlink="">
          <xdr:nvSpPr>
            <xdr:cNvPr id="17414" name="Button 6" hidden="1">
              <a:extLst>
                <a:ext uri="{63B3BB69-23CF-44E3-9099-C40C66FF867C}">
                  <a14:compatExt spid="_x0000_s17414"/>
                </a:ext>
                <a:ext uri="{FF2B5EF4-FFF2-40B4-BE49-F238E27FC236}">
                  <a16:creationId xmlns:a16="http://schemas.microsoft.com/office/drawing/2014/main" id="{00000000-0008-0000-0200-000006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2</xdr:row>
          <xdr:rowOff>257175</xdr:rowOff>
        </xdr:from>
        <xdr:to>
          <xdr:col>17</xdr:col>
          <xdr:colOff>266700</xdr:colOff>
          <xdr:row>4</xdr:row>
          <xdr:rowOff>219075</xdr:rowOff>
        </xdr:to>
        <xdr:sp macro="" textlink="">
          <xdr:nvSpPr>
            <xdr:cNvPr id="9217" name="CommandButton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xdr:row>
          <xdr:rowOff>123825</xdr:rowOff>
        </xdr:from>
        <xdr:to>
          <xdr:col>17</xdr:col>
          <xdr:colOff>257175</xdr:colOff>
          <xdr:row>7</xdr:row>
          <xdr:rowOff>95250</xdr:rowOff>
        </xdr:to>
        <xdr:sp macro="" textlink="">
          <xdr:nvSpPr>
            <xdr:cNvPr id="9218" name="CommandButton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0</xdr:row>
          <xdr:rowOff>152400</xdr:rowOff>
        </xdr:from>
        <xdr:to>
          <xdr:col>10</xdr:col>
          <xdr:colOff>1276350</xdr:colOff>
          <xdr:row>2</xdr:row>
          <xdr:rowOff>133350</xdr:rowOff>
        </xdr:to>
        <xdr:sp macro="" textlink="">
          <xdr:nvSpPr>
            <xdr:cNvPr id="9219" name="Button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9525</xdr:colOff>
          <xdr:row>3</xdr:row>
          <xdr:rowOff>9525</xdr:rowOff>
        </xdr:from>
        <xdr:to>
          <xdr:col>10</xdr:col>
          <xdr:colOff>1295400</xdr:colOff>
          <xdr:row>5</xdr:row>
          <xdr:rowOff>104775</xdr:rowOff>
        </xdr:to>
        <xdr:sp macro="" textlink="">
          <xdr:nvSpPr>
            <xdr:cNvPr id="9220" name="Button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0</xdr:row>
          <xdr:rowOff>171450</xdr:rowOff>
        </xdr:from>
        <xdr:to>
          <xdr:col>8</xdr:col>
          <xdr:colOff>962025</xdr:colOff>
          <xdr:row>2</xdr:row>
          <xdr:rowOff>95250</xdr:rowOff>
        </xdr:to>
        <xdr:sp macro="" textlink="">
          <xdr:nvSpPr>
            <xdr:cNvPr id="9221" name="Button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PRINT ALL PAGES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GT_Shared/SUBSIDIES/Monthly%20Variance%20Reports%20-%20Accrual%20and%20Cash/2020/2020-08-Subsidy%20Reports%20Accrued%20&amp;%20Cash%20%202020-09-15%20w%20Var%20Expl%20AS.xlt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elSheet"/>
      <sheetName val="Subsidy Data - Hyperion"/>
      <sheetName val="Cons Subsidies Accrual-Rounded"/>
      <sheetName val="Variance Explanations-ACCRUAL"/>
      <sheetName val="Cons Subsidies CASH-Rounded"/>
      <sheetName val="Variance Explanations-CASH"/>
      <sheetName val="Cons Subs Accrual-Whole Numbers"/>
      <sheetName val="Cons Subs CASH-Whole Numbers"/>
    </sheetNames>
    <sheetDataSet>
      <sheetData sheetId="0"/>
      <sheetData sheetId="1"/>
      <sheetData sheetId="2">
        <row r="50">
          <cell r="H50">
            <v>125.66882950000002</v>
          </cell>
          <cell r="J50">
            <v>-123.79670150000001</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Custom 6">
      <a:dk1>
        <a:srgbClr val="000000"/>
      </a:dk1>
      <a:lt1>
        <a:sysClr val="window" lastClr="FFFFFF"/>
      </a:lt1>
      <a:dk2>
        <a:srgbClr val="EAEAEA"/>
      </a:dk2>
      <a:lt2>
        <a:srgbClr val="DDDDDD"/>
      </a:lt2>
      <a:accent1>
        <a:srgbClr val="418AB3"/>
      </a:accent1>
      <a:accent2>
        <a:srgbClr val="CCFFCC"/>
      </a:accent2>
      <a:accent3>
        <a:srgbClr val="FFFFCC"/>
      </a:accent3>
      <a:accent4>
        <a:srgbClr val="FFCCFF"/>
      </a:accent4>
      <a:accent5>
        <a:srgbClr val="FEF3CD"/>
      </a:accent5>
      <a:accent6>
        <a:srgbClr val="DF5327"/>
      </a:accent6>
      <a:hlink>
        <a:srgbClr val="F59E00"/>
      </a:hlink>
      <a:folHlink>
        <a:srgbClr val="B2B2B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4.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4.xml"/><Relationship Id="rId5" Type="http://schemas.openxmlformats.org/officeDocument/2006/relationships/image" Target="../media/image3.emf"/><Relationship Id="rId10" Type="http://schemas.openxmlformats.org/officeDocument/2006/relationships/ctrlProp" Target="../ctrlProps/ctrlProp9.xml"/><Relationship Id="rId4" Type="http://schemas.openxmlformats.org/officeDocument/2006/relationships/control" Target="../activeX/activeX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6" tint="-0.249977111117893"/>
  </sheetPr>
  <dimension ref="A1:L79"/>
  <sheetViews>
    <sheetView tabSelected="1" zoomScale="80" zoomScaleNormal="80" workbookViewId="0">
      <selection sqref="A1:K1"/>
    </sheetView>
  </sheetViews>
  <sheetFormatPr defaultRowHeight="15" x14ac:dyDescent="0.25"/>
  <cols>
    <col min="1" max="1" width="0.85546875" customWidth="1"/>
    <col min="2" max="2" width="72.5703125" customWidth="1"/>
    <col min="3" max="3" width="0.85546875" customWidth="1"/>
    <col min="4" max="5" width="14.7109375" customWidth="1"/>
    <col min="6" max="6" width="15" customWidth="1"/>
    <col min="7" max="7" width="5.140625" customWidth="1"/>
    <col min="8" max="9" width="16.85546875" customWidth="1"/>
    <col min="10" max="10" width="16" customWidth="1"/>
    <col min="11" max="11" width="0.85546875" customWidth="1"/>
    <col min="12" max="13" width="13.140625" customWidth="1"/>
  </cols>
  <sheetData>
    <row r="1" spans="1:11" ht="25.5" customHeight="1" x14ac:dyDescent="0.45">
      <c r="A1" s="164" t="s">
        <v>0</v>
      </c>
      <c r="B1" s="164"/>
      <c r="C1" s="164"/>
      <c r="D1" s="164"/>
      <c r="E1" s="164"/>
      <c r="F1" s="164"/>
      <c r="G1" s="164"/>
      <c r="H1" s="164"/>
      <c r="I1" s="164"/>
      <c r="J1" s="164"/>
      <c r="K1" s="164"/>
    </row>
    <row r="2" spans="1:11" ht="22.5" customHeight="1" x14ac:dyDescent="0.4">
      <c r="A2" s="173" t="s">
        <v>101</v>
      </c>
      <c r="B2" s="173"/>
      <c r="C2" s="173"/>
      <c r="D2" s="173"/>
      <c r="E2" s="173"/>
      <c r="F2" s="173"/>
      <c r="G2" s="173"/>
      <c r="H2" s="173"/>
      <c r="I2" s="173"/>
      <c r="J2" s="173"/>
      <c r="K2" s="74"/>
    </row>
    <row r="3" spans="1:11" ht="22.5" customHeight="1" x14ac:dyDescent="0.4">
      <c r="A3" s="165" t="s">
        <v>57</v>
      </c>
      <c r="B3" s="165"/>
      <c r="C3" s="165"/>
      <c r="D3" s="165"/>
      <c r="E3" s="165"/>
      <c r="F3" s="165"/>
      <c r="G3" s="165"/>
      <c r="H3" s="165"/>
      <c r="I3" s="165"/>
      <c r="J3" s="165"/>
      <c r="K3" s="165"/>
    </row>
    <row r="4" spans="1:11" ht="21" customHeight="1" x14ac:dyDescent="0.35">
      <c r="A4" s="166" t="s">
        <v>102</v>
      </c>
      <c r="B4" s="167"/>
      <c r="C4" s="167"/>
      <c r="D4" s="167"/>
      <c r="E4" s="167"/>
      <c r="F4" s="167"/>
      <c r="G4" s="167"/>
      <c r="H4" s="167"/>
      <c r="I4" s="167"/>
      <c r="J4" s="167"/>
      <c r="K4" s="167"/>
    </row>
    <row r="5" spans="1:11" ht="21" x14ac:dyDescent="0.35">
      <c r="A5" s="168" t="s">
        <v>5</v>
      </c>
      <c r="B5" s="169"/>
      <c r="C5" s="169"/>
      <c r="D5" s="169"/>
      <c r="E5" s="169"/>
      <c r="F5" s="169"/>
      <c r="G5" s="169"/>
      <c r="H5" s="169"/>
      <c r="I5" s="169"/>
      <c r="J5" s="169"/>
      <c r="K5" s="169"/>
    </row>
    <row r="6" spans="1:11" ht="17.25" customHeight="1" x14ac:dyDescent="0.25"/>
    <row r="7" spans="1:11" ht="17.25" customHeight="1" x14ac:dyDescent="0.25"/>
    <row r="8" spans="1:11" s="6" customFormat="1" ht="20.25" customHeight="1" x14ac:dyDescent="0.3">
      <c r="A8" s="10"/>
      <c r="B8" s="11"/>
      <c r="C8" s="12"/>
      <c r="D8" s="170" t="s">
        <v>9</v>
      </c>
      <c r="E8" s="171"/>
      <c r="F8" s="171"/>
      <c r="G8" s="13"/>
      <c r="H8" s="170" t="s">
        <v>10</v>
      </c>
      <c r="I8" s="171"/>
      <c r="J8" s="172"/>
    </row>
    <row r="9" spans="1:11" s="6" customFormat="1" ht="17.25" customHeight="1" x14ac:dyDescent="0.3">
      <c r="A9" s="14"/>
      <c r="B9" s="15"/>
      <c r="C9" s="15"/>
      <c r="D9" s="16" t="s">
        <v>105</v>
      </c>
      <c r="E9" s="160" t="s">
        <v>72</v>
      </c>
      <c r="F9" s="162" t="s">
        <v>4</v>
      </c>
      <c r="G9" s="17"/>
      <c r="H9" s="18" t="s">
        <v>105</v>
      </c>
      <c r="I9" s="160" t="s">
        <v>72</v>
      </c>
      <c r="J9" s="160" t="s">
        <v>4</v>
      </c>
    </row>
    <row r="10" spans="1:11" s="6" customFormat="1" ht="14.25" customHeight="1" x14ac:dyDescent="0.3">
      <c r="A10" s="14"/>
      <c r="B10" s="15"/>
      <c r="C10" s="15"/>
      <c r="D10" s="19" t="s">
        <v>106</v>
      </c>
      <c r="E10" s="161"/>
      <c r="F10" s="163"/>
      <c r="G10" s="17"/>
      <c r="H10" s="19" t="s">
        <v>106</v>
      </c>
      <c r="I10" s="161"/>
      <c r="J10" s="161"/>
    </row>
    <row r="11" spans="1:11" s="6" customFormat="1" ht="17.25" customHeight="1" x14ac:dyDescent="0.3">
      <c r="A11" s="14"/>
      <c r="B11" s="15"/>
      <c r="C11" s="15"/>
      <c r="D11" s="20"/>
      <c r="E11" s="20"/>
      <c r="F11" s="20"/>
      <c r="G11" s="21"/>
      <c r="H11" s="20"/>
      <c r="I11" s="20"/>
      <c r="J11" s="20"/>
    </row>
    <row r="12" spans="1:11" s="6" customFormat="1" ht="17.25" customHeight="1" x14ac:dyDescent="0.3">
      <c r="A12" s="14"/>
      <c r="B12" s="22" t="s">
        <v>1</v>
      </c>
      <c r="C12" s="15"/>
      <c r="D12" s="23"/>
      <c r="E12" s="23"/>
      <c r="F12" s="23"/>
      <c r="G12" s="21"/>
      <c r="H12" s="23"/>
      <c r="I12" s="23"/>
      <c r="J12" s="23"/>
    </row>
    <row r="13" spans="1:11" s="6" customFormat="1" ht="17.25" customHeight="1" x14ac:dyDescent="0.3">
      <c r="A13" s="14"/>
      <c r="B13" s="34" t="s">
        <v>2</v>
      </c>
      <c r="C13" s="15"/>
      <c r="D13" s="107">
        <v>0</v>
      </c>
      <c r="E13" s="107">
        <v>0</v>
      </c>
      <c r="F13" s="107">
        <f>E13-D13</f>
        <v>0</v>
      </c>
      <c r="G13" s="108"/>
      <c r="H13" s="107">
        <v>2143.4992000000002</v>
      </c>
      <c r="I13" s="107">
        <v>2143.4992000000002</v>
      </c>
      <c r="J13" s="107">
        <f t="shared" ref="J13" si="0">I13-H13</f>
        <v>0</v>
      </c>
    </row>
    <row r="14" spans="1:11" s="6" customFormat="1" ht="17.25" customHeight="1" x14ac:dyDescent="0.3">
      <c r="A14" s="14"/>
      <c r="B14" s="34" t="s">
        <v>3</v>
      </c>
      <c r="C14" s="15"/>
      <c r="D14" s="107">
        <v>39.195258553507088</v>
      </c>
      <c r="E14" s="107">
        <v>7.8</v>
      </c>
      <c r="F14" s="107">
        <f>E14-D14</f>
        <v>-31.395258553507087</v>
      </c>
      <c r="G14" s="108"/>
      <c r="H14" s="107">
        <v>297.40685510057324</v>
      </c>
      <c r="I14" s="107">
        <v>316.3107</v>
      </c>
      <c r="J14" s="107">
        <f>I14-H14</f>
        <v>18.903844899426758</v>
      </c>
    </row>
    <row r="15" spans="1:11" s="6" customFormat="1" ht="17.25" customHeight="1" x14ac:dyDescent="0.3">
      <c r="A15" s="14"/>
      <c r="B15" s="34" t="s">
        <v>63</v>
      </c>
      <c r="C15" s="15"/>
      <c r="D15" s="107">
        <v>15.152548427987954</v>
      </c>
      <c r="E15" s="107">
        <v>21.664699940000006</v>
      </c>
      <c r="F15" s="107">
        <f t="shared" ref="F15:F20" si="1">E15-D15</f>
        <v>6.5121515120120517</v>
      </c>
      <c r="G15" s="108"/>
      <c r="H15" s="107">
        <v>165.05950469396385</v>
      </c>
      <c r="I15" s="107">
        <v>191.72552357999999</v>
      </c>
      <c r="J15" s="107">
        <f t="shared" ref="J15:J19" si="2">I15-H15</f>
        <v>26.666018886036142</v>
      </c>
    </row>
    <row r="16" spans="1:11" s="6" customFormat="1" ht="17.25" customHeight="1" x14ac:dyDescent="0.3">
      <c r="A16" s="14"/>
      <c r="B16" s="34" t="s">
        <v>64</v>
      </c>
      <c r="C16" s="15"/>
      <c r="D16" s="107">
        <v>6.3776374316316007</v>
      </c>
      <c r="E16" s="107">
        <v>13.202412330000001</v>
      </c>
      <c r="F16" s="107">
        <f t="shared" si="1"/>
        <v>6.8247748983684007</v>
      </c>
      <c r="G16" s="108"/>
      <c r="H16" s="107">
        <v>75.98964200489479</v>
      </c>
      <c r="I16" s="107">
        <v>95.96807914</v>
      </c>
      <c r="J16" s="107">
        <f t="shared" si="2"/>
        <v>19.97843713510521</v>
      </c>
    </row>
    <row r="17" spans="1:11" s="6" customFormat="1" ht="17.25" customHeight="1" x14ac:dyDescent="0.3">
      <c r="A17" s="14"/>
      <c r="B17" s="34" t="s">
        <v>6</v>
      </c>
      <c r="C17" s="15"/>
      <c r="D17" s="107">
        <v>0</v>
      </c>
      <c r="E17" s="107">
        <v>0</v>
      </c>
      <c r="F17" s="107">
        <f t="shared" si="1"/>
        <v>0</v>
      </c>
      <c r="G17" s="108"/>
      <c r="H17" s="107">
        <v>0</v>
      </c>
      <c r="I17" s="107">
        <v>0</v>
      </c>
      <c r="J17" s="107">
        <f t="shared" si="2"/>
        <v>0</v>
      </c>
    </row>
    <row r="18" spans="1:11" s="6" customFormat="1" ht="17.25" customHeight="1" x14ac:dyDescent="0.3">
      <c r="A18" s="14"/>
      <c r="B18" s="34" t="s">
        <v>7</v>
      </c>
      <c r="C18" s="15"/>
      <c r="D18" s="107">
        <v>21.482792377500001</v>
      </c>
      <c r="E18" s="107">
        <v>13.656897000000001</v>
      </c>
      <c r="F18" s="107">
        <f t="shared" si="1"/>
        <v>-7.8258953775000002</v>
      </c>
      <c r="G18" s="108"/>
      <c r="H18" s="107">
        <v>235.5220232325</v>
      </c>
      <c r="I18" s="107">
        <v>236.05058339999999</v>
      </c>
      <c r="J18" s="107">
        <f t="shared" si="2"/>
        <v>0.52856016749998957</v>
      </c>
    </row>
    <row r="19" spans="1:11" s="6" customFormat="1" ht="17.25" customHeight="1" x14ac:dyDescent="0.3">
      <c r="A19" s="14"/>
      <c r="B19" s="34" t="s">
        <v>8</v>
      </c>
      <c r="C19" s="15"/>
      <c r="D19" s="107">
        <v>0</v>
      </c>
      <c r="E19" s="107">
        <v>0</v>
      </c>
      <c r="F19" s="107">
        <f t="shared" si="1"/>
        <v>0</v>
      </c>
      <c r="G19" s="108"/>
      <c r="H19" s="107">
        <v>0.53158249999999996</v>
      </c>
      <c r="I19" s="107">
        <v>1.401</v>
      </c>
      <c r="J19" s="107">
        <f t="shared" si="2"/>
        <v>0.86941750000000007</v>
      </c>
    </row>
    <row r="20" spans="1:11" s="6" customFormat="1" ht="17.25" customHeight="1" x14ac:dyDescent="0.3">
      <c r="A20" s="14"/>
      <c r="B20" s="15"/>
      <c r="C20" s="15"/>
      <c r="D20" s="111">
        <f>SUM(D13:D19)</f>
        <v>82.208236790626643</v>
      </c>
      <c r="E20" s="111">
        <f>SUM(E13:E19)</f>
        <v>56.324009270000005</v>
      </c>
      <c r="F20" s="111">
        <f t="shared" si="1"/>
        <v>-25.884227520626638</v>
      </c>
      <c r="G20" s="112"/>
      <c r="H20" s="111">
        <f>SUM(H13:H19)</f>
        <v>2918.0088075319318</v>
      </c>
      <c r="I20" s="111">
        <f>SUM(I13:I19)</f>
        <v>2984.95508612</v>
      </c>
      <c r="J20" s="111">
        <f t="shared" ref="J20:J26" si="3">I20-H20</f>
        <v>66.946278588068253</v>
      </c>
      <c r="K20" s="7">
        <f>SUM(D20:J20)</f>
        <v>6082.5581907800006</v>
      </c>
    </row>
    <row r="21" spans="1:11" s="6" customFormat="1" ht="17.25" customHeight="1" x14ac:dyDescent="0.3">
      <c r="A21" s="14"/>
      <c r="B21" s="15"/>
      <c r="C21" s="15"/>
      <c r="D21" s="23"/>
      <c r="E21" s="23"/>
      <c r="F21" s="25"/>
      <c r="G21" s="21"/>
      <c r="H21" s="23"/>
      <c r="I21" s="23"/>
      <c r="J21" s="25"/>
    </row>
    <row r="22" spans="1:11" s="6" customFormat="1" ht="17.25" customHeight="1" x14ac:dyDescent="0.3">
      <c r="A22" s="14"/>
      <c r="B22" s="22" t="s">
        <v>11</v>
      </c>
      <c r="C22" s="15"/>
      <c r="D22" s="23"/>
      <c r="E22" s="23"/>
      <c r="F22" s="25"/>
      <c r="G22" s="21"/>
      <c r="H22" s="23"/>
      <c r="I22" s="23"/>
      <c r="J22" s="25"/>
    </row>
    <row r="23" spans="1:11" s="6" customFormat="1" ht="17.25" customHeight="1" x14ac:dyDescent="0.3">
      <c r="A23" s="14"/>
      <c r="B23" s="34" t="s">
        <v>12</v>
      </c>
      <c r="C23" s="15"/>
      <c r="D23" s="107">
        <v>56.345259336410997</v>
      </c>
      <c r="E23" s="107">
        <v>147.78302418000001</v>
      </c>
      <c r="F23" s="107">
        <f t="shared" ref="F23" si="4">E23-D23</f>
        <v>91.437764843589008</v>
      </c>
      <c r="G23" s="108"/>
      <c r="H23" s="107">
        <v>801.07190059218885</v>
      </c>
      <c r="I23" s="107">
        <v>989.62896216000013</v>
      </c>
      <c r="J23" s="107">
        <f t="shared" ref="J23" si="5">I23-H23</f>
        <v>188.55706156781127</v>
      </c>
    </row>
    <row r="24" spans="1:11" s="6" customFormat="1" ht="17.25" customHeight="1" x14ac:dyDescent="0.3">
      <c r="A24" s="14"/>
      <c r="B24" s="34" t="s">
        <v>13</v>
      </c>
      <c r="C24" s="15"/>
      <c r="D24" s="107">
        <v>0</v>
      </c>
      <c r="E24" s="107">
        <v>0</v>
      </c>
      <c r="F24" s="107">
        <f>E24-D24</f>
        <v>0</v>
      </c>
      <c r="G24" s="108"/>
      <c r="H24" s="107">
        <v>39.08</v>
      </c>
      <c r="I24" s="107">
        <v>0</v>
      </c>
      <c r="J24" s="107">
        <f>I24-H24</f>
        <v>-39.08</v>
      </c>
    </row>
    <row r="25" spans="1:11" s="6" customFormat="1" ht="17.25" customHeight="1" x14ac:dyDescent="0.3">
      <c r="A25" s="14"/>
      <c r="B25" s="34" t="s">
        <v>14</v>
      </c>
      <c r="C25" s="15"/>
      <c r="D25" s="107">
        <v>0</v>
      </c>
      <c r="E25" s="107">
        <v>0</v>
      </c>
      <c r="F25" s="107">
        <f t="shared" ref="F25" si="6">E25-D25</f>
        <v>0</v>
      </c>
      <c r="G25" s="108"/>
      <c r="H25" s="107">
        <v>149.12784371189935</v>
      </c>
      <c r="I25" s="107">
        <v>95.234170969999994</v>
      </c>
      <c r="J25" s="107">
        <f t="shared" ref="J25" si="7">I25-H25</f>
        <v>-53.893672741899351</v>
      </c>
    </row>
    <row r="26" spans="1:11" s="6" customFormat="1" ht="17.25" customHeight="1" x14ac:dyDescent="0.3">
      <c r="A26" s="14"/>
      <c r="B26" s="15"/>
      <c r="C26" s="15"/>
      <c r="D26" s="111">
        <f>SUM(D23:D25)</f>
        <v>56.345259336410997</v>
      </c>
      <c r="E26" s="111">
        <f>SUM(E23:E25)</f>
        <v>147.78302418000001</v>
      </c>
      <c r="F26" s="111">
        <f t="shared" ref="F26" si="8">E26-D26</f>
        <v>91.437764843589008</v>
      </c>
      <c r="G26" s="112"/>
      <c r="H26" s="111">
        <f>SUM(H23:H25)</f>
        <v>989.27974430408824</v>
      </c>
      <c r="I26" s="111">
        <f>SUM(I23:I25)</f>
        <v>1084.8631331300001</v>
      </c>
      <c r="J26" s="111">
        <f t="shared" si="3"/>
        <v>95.583388825911811</v>
      </c>
      <c r="K26" s="7">
        <f>SUM(D26:J26)</f>
        <v>2465.2923146200001</v>
      </c>
    </row>
    <row r="27" spans="1:11" s="6" customFormat="1" ht="17.25" customHeight="1" x14ac:dyDescent="0.3">
      <c r="A27" s="14"/>
      <c r="B27" s="15"/>
      <c r="C27" s="15"/>
      <c r="D27" s="23"/>
      <c r="E27" s="23"/>
      <c r="F27" s="25"/>
      <c r="G27" s="21"/>
      <c r="H27" s="23"/>
      <c r="I27" s="23"/>
      <c r="J27" s="25"/>
    </row>
    <row r="28" spans="1:11" s="6" customFormat="1" ht="17.25" customHeight="1" x14ac:dyDescent="0.3">
      <c r="A28" s="14"/>
      <c r="B28" s="22" t="s">
        <v>15</v>
      </c>
      <c r="C28" s="15"/>
      <c r="D28" s="23"/>
      <c r="E28" s="23"/>
      <c r="F28" s="25"/>
      <c r="G28" s="21"/>
      <c r="H28" s="23"/>
      <c r="I28" s="23"/>
      <c r="J28" s="25"/>
    </row>
    <row r="29" spans="1:11" s="6" customFormat="1" ht="17.25" customHeight="1" x14ac:dyDescent="0.3">
      <c r="A29" s="14"/>
      <c r="B29" s="35" t="s">
        <v>18</v>
      </c>
      <c r="C29" s="15"/>
      <c r="D29" s="23"/>
      <c r="E29" s="23"/>
      <c r="F29" s="25"/>
      <c r="G29" s="21"/>
      <c r="H29" s="23"/>
      <c r="I29" s="23"/>
      <c r="J29" s="25"/>
    </row>
    <row r="30" spans="1:11" s="6" customFormat="1" ht="17.25" customHeight="1" x14ac:dyDescent="0.3">
      <c r="A30" s="14"/>
      <c r="B30" s="24" t="s">
        <v>16</v>
      </c>
      <c r="C30" s="15"/>
      <c r="D30" s="107">
        <f>SUM(D31:D35)</f>
        <v>16.271552812500001</v>
      </c>
      <c r="E30" s="107">
        <f>SUM(E31:E35)</f>
        <v>6.6480275199999994</v>
      </c>
      <c r="F30" s="107">
        <f t="shared" ref="F30:F44" si="9">E30-D30</f>
        <v>-9.6235252925000019</v>
      </c>
      <c r="G30" s="108"/>
      <c r="H30" s="107">
        <f>SUM(H31:H35)</f>
        <v>183.46248288750002</v>
      </c>
      <c r="I30" s="107">
        <f>SUM(I31:I35)</f>
        <v>172.07899068000003</v>
      </c>
      <c r="J30" s="107">
        <f t="shared" ref="J30:J44" si="10">I30-H30</f>
        <v>-11.383492207499984</v>
      </c>
    </row>
    <row r="31" spans="1:11" s="8" customFormat="1" ht="17.25" customHeight="1" x14ac:dyDescent="0.3">
      <c r="A31" s="27"/>
      <c r="B31" s="36" t="s">
        <v>19</v>
      </c>
      <c r="C31" s="28"/>
      <c r="D31" s="109">
        <v>16.271552812500001</v>
      </c>
      <c r="E31" s="109">
        <v>6.6480275199999994</v>
      </c>
      <c r="F31" s="109">
        <f t="shared" si="9"/>
        <v>-9.6235252925000019</v>
      </c>
      <c r="G31" s="110"/>
      <c r="H31" s="109">
        <v>183.46248288750002</v>
      </c>
      <c r="I31" s="109">
        <v>172.07899068000003</v>
      </c>
      <c r="J31" s="109">
        <f t="shared" si="10"/>
        <v>-11.383492207499984</v>
      </c>
    </row>
    <row r="32" spans="1:11" s="8" customFormat="1" ht="17.25" customHeight="1" x14ac:dyDescent="0.3">
      <c r="A32" s="27"/>
      <c r="B32" s="36" t="s">
        <v>20</v>
      </c>
      <c r="C32" s="28"/>
      <c r="D32" s="109">
        <v>0</v>
      </c>
      <c r="E32" s="109">
        <v>0</v>
      </c>
      <c r="F32" s="109">
        <f t="shared" si="9"/>
        <v>0</v>
      </c>
      <c r="G32" s="110"/>
      <c r="H32" s="109">
        <v>0</v>
      </c>
      <c r="I32" s="109">
        <v>0</v>
      </c>
      <c r="J32" s="109">
        <f t="shared" si="10"/>
        <v>0</v>
      </c>
    </row>
    <row r="33" spans="1:10" s="8" customFormat="1" ht="17.25" customHeight="1" x14ac:dyDescent="0.3">
      <c r="A33" s="27"/>
      <c r="B33" s="36" t="s">
        <v>21</v>
      </c>
      <c r="C33" s="28"/>
      <c r="D33" s="109">
        <v>0</v>
      </c>
      <c r="E33" s="109">
        <v>0</v>
      </c>
      <c r="F33" s="109">
        <f t="shared" si="9"/>
        <v>0</v>
      </c>
      <c r="G33" s="110"/>
      <c r="H33" s="109">
        <v>0</v>
      </c>
      <c r="I33" s="109">
        <v>0</v>
      </c>
      <c r="J33" s="109">
        <f t="shared" si="10"/>
        <v>0</v>
      </c>
    </row>
    <row r="34" spans="1:10" s="8" customFormat="1" ht="17.25" customHeight="1" x14ac:dyDescent="0.3">
      <c r="A34" s="27"/>
      <c r="B34" s="36" t="s">
        <v>22</v>
      </c>
      <c r="C34" s="28"/>
      <c r="D34" s="109">
        <v>0</v>
      </c>
      <c r="E34" s="109">
        <v>0</v>
      </c>
      <c r="F34" s="109">
        <f t="shared" si="9"/>
        <v>0</v>
      </c>
      <c r="G34" s="110"/>
      <c r="H34" s="109">
        <v>0</v>
      </c>
      <c r="I34" s="109">
        <v>0</v>
      </c>
      <c r="J34" s="109">
        <f t="shared" si="10"/>
        <v>0</v>
      </c>
    </row>
    <row r="35" spans="1:10" s="8" customFormat="1" ht="17.25" customHeight="1" x14ac:dyDescent="0.3">
      <c r="A35" s="27"/>
      <c r="B35" s="36" t="s">
        <v>23</v>
      </c>
      <c r="C35" s="28"/>
      <c r="D35" s="109">
        <v>0</v>
      </c>
      <c r="E35" s="109">
        <v>0</v>
      </c>
      <c r="F35" s="109">
        <f t="shared" si="9"/>
        <v>0</v>
      </c>
      <c r="G35" s="110"/>
      <c r="H35" s="109">
        <v>0</v>
      </c>
      <c r="I35" s="109">
        <v>0</v>
      </c>
      <c r="J35" s="109">
        <f t="shared" si="10"/>
        <v>0</v>
      </c>
    </row>
    <row r="36" spans="1:10" s="6" customFormat="1" ht="17.25" customHeight="1" x14ac:dyDescent="0.3">
      <c r="A36" s="14"/>
      <c r="B36" s="35" t="s">
        <v>24</v>
      </c>
      <c r="C36" s="15"/>
      <c r="D36" s="107">
        <f>SUM(D37:D40)</f>
        <v>-1.4285745919551118E-9</v>
      </c>
      <c r="E36" s="107">
        <f t="shared" ref="E36:F36" si="11">SUM(E37:E40)</f>
        <v>0</v>
      </c>
      <c r="F36" s="107">
        <f t="shared" si="11"/>
        <v>1.4285728155982724E-9</v>
      </c>
      <c r="G36" s="108"/>
      <c r="H36" s="107">
        <f>SUM(H37:H40)</f>
        <v>5.7142983678204473E-9</v>
      </c>
      <c r="I36" s="107">
        <f t="shared" ref="I36" si="12">SUM(I37:I40)</f>
        <v>3.0000023798493203E-8</v>
      </c>
      <c r="J36" s="107">
        <f t="shared" ref="J36" si="13">SUM(J37:J40)</f>
        <v>2.4285753852382186E-8</v>
      </c>
    </row>
    <row r="37" spans="1:10" s="6" customFormat="1" ht="17.25" customHeight="1" x14ac:dyDescent="0.3">
      <c r="A37" s="14"/>
      <c r="B37" s="36" t="s">
        <v>17</v>
      </c>
      <c r="C37" s="28"/>
      <c r="D37" s="109">
        <v>0</v>
      </c>
      <c r="E37" s="109">
        <v>0</v>
      </c>
      <c r="F37" s="109">
        <f t="shared" ref="F37:F40" si="14">E37-D37</f>
        <v>0</v>
      </c>
      <c r="G37" s="110"/>
      <c r="H37" s="109">
        <v>0</v>
      </c>
      <c r="I37" s="109">
        <v>0</v>
      </c>
      <c r="J37" s="109">
        <f t="shared" ref="J37:J40" si="15">I37-H37</f>
        <v>0</v>
      </c>
    </row>
    <row r="38" spans="1:10" s="6" customFormat="1" ht="17.25" customHeight="1" x14ac:dyDescent="0.3">
      <c r="A38" s="14"/>
      <c r="B38" s="36" t="s">
        <v>25</v>
      </c>
      <c r="C38" s="28"/>
      <c r="D38" s="109">
        <v>18.928489824285712</v>
      </c>
      <c r="E38" s="109">
        <v>11.074553889999999</v>
      </c>
      <c r="F38" s="109">
        <f t="shared" si="14"/>
        <v>-7.8539359342857136</v>
      </c>
      <c r="G38" s="110"/>
      <c r="H38" s="109">
        <v>139.24813342285714</v>
      </c>
      <c r="I38" s="109">
        <v>114.812707</v>
      </c>
      <c r="J38" s="109">
        <f t="shared" si="15"/>
        <v>-24.435426422857134</v>
      </c>
    </row>
    <row r="39" spans="1:10" s="6" customFormat="1" ht="17.25" customHeight="1" x14ac:dyDescent="0.3">
      <c r="A39" s="14"/>
      <c r="B39" s="36" t="s">
        <v>26</v>
      </c>
      <c r="C39" s="28"/>
      <c r="D39" s="109">
        <v>22.202460081388914</v>
      </c>
      <c r="E39" s="109">
        <v>24.166666670000001</v>
      </c>
      <c r="F39" s="109">
        <f t="shared" si="14"/>
        <v>1.9642065886110878</v>
      </c>
      <c r="G39" s="110"/>
      <c r="H39" s="109">
        <v>137.44071359416677</v>
      </c>
      <c r="I39" s="109">
        <v>123.33333336</v>
      </c>
      <c r="J39" s="109">
        <f t="shared" si="15"/>
        <v>-14.107380234166769</v>
      </c>
    </row>
    <row r="40" spans="1:10" s="6" customFormat="1" ht="17.25" customHeight="1" x14ac:dyDescent="0.3">
      <c r="A40" s="14"/>
      <c r="B40" s="36" t="s">
        <v>27</v>
      </c>
      <c r="C40" s="28"/>
      <c r="D40" s="109">
        <v>-41.130949907103201</v>
      </c>
      <c r="E40" s="109">
        <v>-35.241220560000002</v>
      </c>
      <c r="F40" s="109">
        <f t="shared" si="14"/>
        <v>5.8897293471031986</v>
      </c>
      <c r="G40" s="110"/>
      <c r="H40" s="109">
        <v>-276.68884701130963</v>
      </c>
      <c r="I40" s="109">
        <v>-238.14604032999998</v>
      </c>
      <c r="J40" s="109">
        <f t="shared" si="15"/>
        <v>38.542806681309656</v>
      </c>
    </row>
    <row r="41" spans="1:10" s="6" customFormat="1" ht="17.25" customHeight="1" x14ac:dyDescent="0.3">
      <c r="A41" s="14"/>
      <c r="B41" s="24"/>
      <c r="C41" s="15"/>
      <c r="D41" s="111">
        <f>SUM(D30:D30,D36)</f>
        <v>16.271552811071427</v>
      </c>
      <c r="E41" s="111">
        <f>SUM(E30:E30,E36)</f>
        <v>6.6480275199999994</v>
      </c>
      <c r="F41" s="111">
        <f>SUM(F30:F30,F36)</f>
        <v>-9.6235252910714291</v>
      </c>
      <c r="G41" s="112"/>
      <c r="H41" s="111">
        <f>SUM(H30:H30,H36)</f>
        <v>183.46248289321431</v>
      </c>
      <c r="I41" s="111">
        <f>SUM(I30:I30,I36)</f>
        <v>172.07899071000006</v>
      </c>
      <c r="J41" s="111">
        <f>SUM(J30:J30,J36)</f>
        <v>-11.38349218321423</v>
      </c>
    </row>
    <row r="42" spans="1:10" s="6" customFormat="1" ht="17.25" customHeight="1" x14ac:dyDescent="0.3">
      <c r="A42" s="14"/>
      <c r="B42" s="24"/>
      <c r="C42" s="15"/>
      <c r="D42" s="29"/>
      <c r="E42" s="29"/>
      <c r="F42" s="29"/>
      <c r="G42" s="30"/>
      <c r="H42" s="29"/>
      <c r="I42" s="29"/>
      <c r="J42" s="29"/>
    </row>
    <row r="43" spans="1:10" s="6" customFormat="1" ht="17.25" customHeight="1" x14ac:dyDescent="0.3">
      <c r="A43" s="14"/>
      <c r="B43" s="22" t="s">
        <v>28</v>
      </c>
      <c r="C43" s="15"/>
      <c r="D43" s="23"/>
      <c r="E43" s="23"/>
      <c r="F43" s="25"/>
      <c r="G43" s="21"/>
      <c r="H43" s="23"/>
      <c r="I43" s="23"/>
      <c r="J43" s="25"/>
    </row>
    <row r="44" spans="1:10" s="6" customFormat="1" ht="17.25" customHeight="1" x14ac:dyDescent="0.3">
      <c r="A44" s="14"/>
      <c r="B44" s="34" t="s">
        <v>29</v>
      </c>
      <c r="C44" s="15"/>
      <c r="D44" s="107">
        <v>0</v>
      </c>
      <c r="E44" s="107">
        <v>0</v>
      </c>
      <c r="F44" s="107">
        <f t="shared" si="9"/>
        <v>0</v>
      </c>
      <c r="G44" s="108"/>
      <c r="H44" s="107">
        <v>187.92400000000001</v>
      </c>
      <c r="I44" s="107">
        <v>187.92400000000001</v>
      </c>
      <c r="J44" s="107">
        <f t="shared" si="10"/>
        <v>0</v>
      </c>
    </row>
    <row r="45" spans="1:10" s="6" customFormat="1" ht="17.25" customHeight="1" x14ac:dyDescent="0.3">
      <c r="A45" s="14"/>
      <c r="B45" s="34" t="s">
        <v>30</v>
      </c>
      <c r="C45" s="15"/>
      <c r="D45" s="107"/>
      <c r="E45" s="107"/>
      <c r="F45" s="107"/>
      <c r="G45" s="108"/>
      <c r="H45" s="107"/>
      <c r="I45" s="107"/>
      <c r="J45" s="107"/>
    </row>
    <row r="46" spans="1:10" s="6" customFormat="1" ht="17.25" hidden="1" customHeight="1" x14ac:dyDescent="0.3">
      <c r="A46" s="14"/>
      <c r="B46" s="24"/>
      <c r="C46" s="15"/>
      <c r="D46" s="107"/>
      <c r="E46" s="107"/>
      <c r="F46" s="107"/>
      <c r="G46" s="108"/>
      <c r="H46" s="107"/>
      <c r="I46" s="107"/>
      <c r="J46" s="107"/>
    </row>
    <row r="47" spans="1:10" s="6" customFormat="1" ht="17.25" hidden="1" customHeight="1" x14ac:dyDescent="0.3">
      <c r="A47" s="14"/>
      <c r="B47" s="24"/>
      <c r="C47" s="15"/>
      <c r="D47" s="107"/>
      <c r="E47" s="107"/>
      <c r="F47" s="107"/>
      <c r="G47" s="108"/>
      <c r="H47" s="107"/>
      <c r="I47" s="107"/>
      <c r="J47" s="107"/>
    </row>
    <row r="48" spans="1:10" s="6" customFormat="1" ht="17.25" hidden="1" customHeight="1" x14ac:dyDescent="0.3">
      <c r="A48" s="14"/>
      <c r="B48" s="24"/>
      <c r="C48" s="15"/>
      <c r="D48" s="107"/>
      <c r="E48" s="107"/>
      <c r="F48" s="107"/>
      <c r="G48" s="108"/>
      <c r="H48" s="107"/>
      <c r="I48" s="107"/>
      <c r="J48" s="107"/>
    </row>
    <row r="49" spans="1:10" s="6" customFormat="1" ht="17.25" hidden="1" customHeight="1" x14ac:dyDescent="0.3">
      <c r="A49" s="14"/>
      <c r="B49" s="24"/>
      <c r="C49" s="15"/>
      <c r="D49" s="107"/>
      <c r="E49" s="107"/>
      <c r="F49" s="107"/>
      <c r="G49" s="108"/>
      <c r="H49" s="107"/>
      <c r="I49" s="107"/>
      <c r="J49" s="107"/>
    </row>
    <row r="50" spans="1:10" s="6" customFormat="1" ht="17.25" customHeight="1" x14ac:dyDescent="0.3">
      <c r="A50" s="14"/>
      <c r="B50" s="24" t="s">
        <v>31</v>
      </c>
      <c r="C50" s="15"/>
      <c r="D50" s="107">
        <v>0</v>
      </c>
      <c r="E50" s="107">
        <v>0</v>
      </c>
      <c r="F50" s="107">
        <f t="shared" ref="F50:F58" si="16">E50-D50</f>
        <v>0</v>
      </c>
      <c r="G50" s="108"/>
      <c r="H50" s="107">
        <v>125.66882950000002</v>
      </c>
      <c r="I50" s="107">
        <v>1.872128</v>
      </c>
      <c r="J50" s="107">
        <f t="shared" ref="J50:J58" si="17">I50-H50</f>
        <v>-123.79670150000001</v>
      </c>
    </row>
    <row r="51" spans="1:10" s="6" customFormat="1" ht="17.25" customHeight="1" x14ac:dyDescent="0.3">
      <c r="A51" s="14"/>
      <c r="B51" s="24" t="s">
        <v>32</v>
      </c>
      <c r="C51" s="15"/>
      <c r="D51" s="107">
        <v>0</v>
      </c>
      <c r="E51" s="107">
        <v>0</v>
      </c>
      <c r="F51" s="107">
        <f t="shared" si="16"/>
        <v>0</v>
      </c>
      <c r="G51" s="108"/>
      <c r="H51" s="107">
        <v>11.583792000000001</v>
      </c>
      <c r="I51" s="107">
        <v>11.583792000000001</v>
      </c>
      <c r="J51" s="107">
        <f t="shared" si="17"/>
        <v>0</v>
      </c>
    </row>
    <row r="52" spans="1:10" s="6" customFormat="1" ht="17.25" customHeight="1" x14ac:dyDescent="0.3">
      <c r="A52" s="14"/>
      <c r="B52" s="24" t="s">
        <v>33</v>
      </c>
      <c r="C52" s="15"/>
      <c r="D52" s="107">
        <v>0</v>
      </c>
      <c r="E52" s="107">
        <v>0</v>
      </c>
      <c r="F52" s="107">
        <f t="shared" si="16"/>
        <v>0</v>
      </c>
      <c r="G52" s="108"/>
      <c r="H52" s="107">
        <v>7.5177639999999997</v>
      </c>
      <c r="I52" s="107">
        <v>7.5177639999999997</v>
      </c>
      <c r="J52" s="107">
        <f t="shared" si="17"/>
        <v>0</v>
      </c>
    </row>
    <row r="53" spans="1:10" s="6" customFormat="1" ht="17.25" customHeight="1" x14ac:dyDescent="0.3">
      <c r="A53" s="14"/>
      <c r="B53" s="24" t="s">
        <v>34</v>
      </c>
      <c r="C53" s="15"/>
      <c r="D53" s="107">
        <v>0</v>
      </c>
      <c r="E53" s="107">
        <v>0</v>
      </c>
      <c r="F53" s="107">
        <f t="shared" si="16"/>
        <v>0</v>
      </c>
      <c r="G53" s="108"/>
      <c r="H53" s="107">
        <v>7.3422520000000002</v>
      </c>
      <c r="I53" s="107">
        <v>7.3422520000000002</v>
      </c>
      <c r="J53" s="107">
        <f t="shared" si="17"/>
        <v>0</v>
      </c>
    </row>
    <row r="54" spans="1:10" s="6" customFormat="1" ht="17.25" customHeight="1" x14ac:dyDescent="0.3">
      <c r="A54" s="14"/>
      <c r="B54" s="24" t="s">
        <v>35</v>
      </c>
      <c r="C54" s="15"/>
      <c r="D54" s="107">
        <v>0</v>
      </c>
      <c r="E54" s="107">
        <v>0</v>
      </c>
      <c r="F54" s="107">
        <f t="shared" si="16"/>
        <v>0</v>
      </c>
      <c r="G54" s="108"/>
      <c r="H54" s="107">
        <v>0.380276</v>
      </c>
      <c r="I54" s="107">
        <v>0.380276</v>
      </c>
      <c r="J54" s="107">
        <f t="shared" si="17"/>
        <v>0</v>
      </c>
    </row>
    <row r="55" spans="1:10" s="6" customFormat="1" ht="17.25" customHeight="1" x14ac:dyDescent="0.3">
      <c r="A55" s="14"/>
      <c r="B55" s="24" t="s">
        <v>36</v>
      </c>
      <c r="C55" s="15"/>
      <c r="D55" s="107">
        <v>0</v>
      </c>
      <c r="E55" s="107">
        <v>0</v>
      </c>
      <c r="F55" s="107">
        <f t="shared" si="16"/>
        <v>0</v>
      </c>
      <c r="G55" s="108"/>
      <c r="H55" s="107">
        <v>0.380276</v>
      </c>
      <c r="I55" s="107">
        <v>0.380276</v>
      </c>
      <c r="J55" s="107">
        <f t="shared" si="17"/>
        <v>0</v>
      </c>
    </row>
    <row r="56" spans="1:10" s="6" customFormat="1" ht="17.25" customHeight="1" x14ac:dyDescent="0.3">
      <c r="A56" s="14"/>
      <c r="B56" s="24" t="s">
        <v>37</v>
      </c>
      <c r="C56" s="15"/>
      <c r="D56" s="107">
        <v>0</v>
      </c>
      <c r="E56" s="107">
        <v>0</v>
      </c>
      <c r="F56" s="107">
        <f t="shared" si="16"/>
        <v>0</v>
      </c>
      <c r="G56" s="108"/>
      <c r="H56" s="107">
        <v>0.14626</v>
      </c>
      <c r="I56" s="107">
        <v>0.14626</v>
      </c>
      <c r="J56" s="107">
        <f t="shared" si="17"/>
        <v>0</v>
      </c>
    </row>
    <row r="57" spans="1:10" s="6" customFormat="1" ht="17.25" customHeight="1" x14ac:dyDescent="0.3">
      <c r="A57" s="14"/>
      <c r="B57" s="24" t="s">
        <v>38</v>
      </c>
      <c r="C57" s="15"/>
      <c r="D57" s="107">
        <v>0</v>
      </c>
      <c r="E57" s="107">
        <v>0</v>
      </c>
      <c r="F57" s="107">
        <f t="shared" si="16"/>
        <v>0</v>
      </c>
      <c r="G57" s="108"/>
      <c r="H57" s="107">
        <v>2.9252E-2</v>
      </c>
      <c r="I57" s="107">
        <v>2.9252E-2</v>
      </c>
      <c r="J57" s="107">
        <f t="shared" si="17"/>
        <v>0</v>
      </c>
    </row>
    <row r="58" spans="1:10" s="6" customFormat="1" ht="17.25" customHeight="1" x14ac:dyDescent="0.3">
      <c r="A58" s="14"/>
      <c r="B58" s="34" t="s">
        <v>39</v>
      </c>
      <c r="C58" s="15"/>
      <c r="D58" s="107">
        <v>14.900009724071882</v>
      </c>
      <c r="E58" s="107">
        <v>14.570315000000001</v>
      </c>
      <c r="F58" s="107">
        <f t="shared" si="16"/>
        <v>-0.3296947240718815</v>
      </c>
      <c r="G58" s="108"/>
      <c r="H58" s="107">
        <v>116.28686417221567</v>
      </c>
      <c r="I58" s="107">
        <v>115.803676</v>
      </c>
      <c r="J58" s="107">
        <f t="shared" si="17"/>
        <v>-0.48318817221567656</v>
      </c>
    </row>
    <row r="59" spans="1:10" s="6" customFormat="1" ht="17.25" customHeight="1" x14ac:dyDescent="0.3">
      <c r="A59" s="14"/>
      <c r="B59" s="26"/>
      <c r="C59" s="15"/>
      <c r="D59" s="111">
        <f>SUM(D44:D58)</f>
        <v>14.900009724071882</v>
      </c>
      <c r="E59" s="111">
        <f>SUM(E44:E58)</f>
        <v>14.570315000000001</v>
      </c>
      <c r="F59" s="111">
        <f t="shared" ref="F59:F69" si="18">E59-D59</f>
        <v>-0.3296947240718815</v>
      </c>
      <c r="G59" s="112"/>
      <c r="H59" s="111">
        <f>SUM(H44:H58)</f>
        <v>457.25956567221556</v>
      </c>
      <c r="I59" s="111">
        <f>SUM(I44:I58)</f>
        <v>332.97967600000004</v>
      </c>
      <c r="J59" s="111">
        <f t="shared" ref="J59:J69" si="19">I59-H59</f>
        <v>-124.27988967221552</v>
      </c>
    </row>
    <row r="60" spans="1:10" s="6" customFormat="1" ht="17.25" customHeight="1" x14ac:dyDescent="0.3">
      <c r="A60" s="14"/>
      <c r="B60" s="26"/>
      <c r="C60" s="15"/>
      <c r="D60" s="113"/>
      <c r="E60" s="113"/>
      <c r="F60" s="113"/>
      <c r="G60" s="112"/>
      <c r="H60" s="113"/>
      <c r="I60" s="113"/>
      <c r="J60" s="113"/>
    </row>
    <row r="61" spans="1:10" s="6" customFormat="1" ht="17.25" customHeight="1" x14ac:dyDescent="0.3">
      <c r="A61" s="14"/>
      <c r="B61" s="31" t="s">
        <v>40</v>
      </c>
      <c r="C61" s="15"/>
      <c r="D61" s="114">
        <f>SUM(D59,D41,D26,D20)</f>
        <v>169.72505866218094</v>
      </c>
      <c r="E61" s="114">
        <f>SUM(E59,E41,E26,E20)</f>
        <v>225.32537597000001</v>
      </c>
      <c r="F61" s="114">
        <f t="shared" ref="F61" si="20">E61-D61</f>
        <v>55.600317307819068</v>
      </c>
      <c r="G61" s="112"/>
      <c r="H61" s="114">
        <f>SUM(H59,H41,H26,H20)</f>
        <v>4548.0106004014497</v>
      </c>
      <c r="I61" s="114">
        <f>SUM(I59,I41,I26,I20)</f>
        <v>4574.8768859600004</v>
      </c>
      <c r="J61" s="114">
        <f t="shared" ref="J61" si="21">I61-H61</f>
        <v>26.866285558550771</v>
      </c>
    </row>
    <row r="62" spans="1:10" s="6" customFormat="1" ht="17.25" customHeight="1" x14ac:dyDescent="0.3">
      <c r="A62" s="14"/>
      <c r="B62" s="26"/>
      <c r="C62" s="15"/>
      <c r="D62" s="23"/>
      <c r="E62" s="23"/>
      <c r="F62" s="25"/>
      <c r="G62" s="21"/>
      <c r="H62" s="23"/>
      <c r="I62" s="23"/>
      <c r="J62" s="25"/>
    </row>
    <row r="63" spans="1:10" s="6" customFormat="1" ht="17.25" customHeight="1" x14ac:dyDescent="0.3">
      <c r="A63" s="14"/>
      <c r="B63" s="22" t="s">
        <v>41</v>
      </c>
      <c r="C63" s="15"/>
      <c r="D63" s="23"/>
      <c r="E63" s="23"/>
      <c r="F63" s="25"/>
      <c r="G63" s="21"/>
      <c r="H63" s="23"/>
      <c r="I63" s="23"/>
      <c r="J63" s="25"/>
    </row>
    <row r="64" spans="1:10" s="6" customFormat="1" ht="17.25" customHeight="1" x14ac:dyDescent="0.3">
      <c r="A64" s="14"/>
      <c r="B64" s="34" t="s">
        <v>42</v>
      </c>
      <c r="C64" s="15"/>
      <c r="D64" s="107">
        <v>49.534610718370587</v>
      </c>
      <c r="E64" s="107">
        <v>56.846942909999996</v>
      </c>
      <c r="F64" s="107">
        <f t="shared" ref="F64:F66" si="22">E64-D64</f>
        <v>7.3123321916294088</v>
      </c>
      <c r="G64" s="108"/>
      <c r="H64" s="107">
        <v>189.53296600942747</v>
      </c>
      <c r="I64" s="107">
        <v>110.40677733</v>
      </c>
      <c r="J64" s="107">
        <f t="shared" ref="J64:J66" si="23">I64-H64</f>
        <v>-79.126188679427472</v>
      </c>
    </row>
    <row r="65" spans="1:12" s="6" customFormat="1" ht="17.25" customHeight="1" x14ac:dyDescent="0.3">
      <c r="A65" s="14"/>
      <c r="B65" s="34" t="s">
        <v>43</v>
      </c>
      <c r="C65" s="15"/>
      <c r="D65" s="107">
        <v>3.4018216239842993</v>
      </c>
      <c r="E65" s="107">
        <v>3.55127536</v>
      </c>
      <c r="F65" s="107">
        <f t="shared" si="22"/>
        <v>0.14945373601570067</v>
      </c>
      <c r="G65" s="108"/>
      <c r="H65" s="107">
        <v>17.119763306306528</v>
      </c>
      <c r="I65" s="107">
        <v>6.8106554799999994</v>
      </c>
      <c r="J65" s="107">
        <f t="shared" si="23"/>
        <v>-10.309107826306528</v>
      </c>
    </row>
    <row r="66" spans="1:12" s="6" customFormat="1" ht="17.25" customHeight="1" x14ac:dyDescent="0.3">
      <c r="A66" s="14"/>
      <c r="B66" s="34" t="s">
        <v>44</v>
      </c>
      <c r="C66" s="15"/>
      <c r="D66" s="107">
        <v>30.357721945117561</v>
      </c>
      <c r="E66" s="107">
        <v>33.761180259999996</v>
      </c>
      <c r="F66" s="107">
        <f t="shared" si="22"/>
        <v>3.4034583148824353</v>
      </c>
      <c r="G66" s="108"/>
      <c r="H66" s="107">
        <v>164.70033825873415</v>
      </c>
      <c r="I66" s="107">
        <v>158.05214950000001</v>
      </c>
      <c r="J66" s="107">
        <f t="shared" si="23"/>
        <v>-6.6481887587341362</v>
      </c>
    </row>
    <row r="67" spans="1:12" s="6" customFormat="1" ht="17.25" customHeight="1" x14ac:dyDescent="0.3">
      <c r="A67" s="14"/>
      <c r="B67" s="26"/>
      <c r="C67" s="15"/>
      <c r="D67" s="111">
        <f>SUM(D64:D66)</f>
        <v>83.294154287472452</v>
      </c>
      <c r="E67" s="111">
        <f>SUM(E64:E66)</f>
        <v>94.15939852999999</v>
      </c>
      <c r="F67" s="111">
        <f t="shared" si="18"/>
        <v>10.865244242527538</v>
      </c>
      <c r="G67" s="112"/>
      <c r="H67" s="111">
        <f>SUM(H64:H66)</f>
        <v>371.35306757446813</v>
      </c>
      <c r="I67" s="111">
        <f>SUM(I64:I66)</f>
        <v>275.26958231000003</v>
      </c>
      <c r="J67" s="111">
        <f t="shared" si="19"/>
        <v>-96.083485264468095</v>
      </c>
      <c r="K67" s="7">
        <f>SUM(D67:J67)</f>
        <v>738.85796168000002</v>
      </c>
    </row>
    <row r="68" spans="1:12" s="6" customFormat="1" ht="17.25" customHeight="1" x14ac:dyDescent="0.3">
      <c r="A68" s="14"/>
      <c r="B68" s="26"/>
      <c r="C68" s="15"/>
      <c r="D68" s="113"/>
      <c r="E68" s="113"/>
      <c r="F68" s="113"/>
      <c r="G68" s="112"/>
      <c r="H68" s="113"/>
      <c r="I68" s="113"/>
      <c r="J68" s="113"/>
    </row>
    <row r="69" spans="1:12" s="6" customFormat="1" ht="17.25" customHeight="1" x14ac:dyDescent="0.3">
      <c r="A69" s="14"/>
      <c r="B69" s="31" t="s">
        <v>45</v>
      </c>
      <c r="C69" s="15"/>
      <c r="D69" s="114">
        <f>SUM(D67,D61)</f>
        <v>253.01921294965339</v>
      </c>
      <c r="E69" s="114">
        <f>SUM(E67,E61)</f>
        <v>319.48477450000001</v>
      </c>
      <c r="F69" s="114">
        <f t="shared" si="18"/>
        <v>66.465561550346621</v>
      </c>
      <c r="G69" s="112"/>
      <c r="H69" s="114">
        <f>SUM(H67,H61)</f>
        <v>4919.3636679759175</v>
      </c>
      <c r="I69" s="114">
        <f>SUM(I67,I61)</f>
        <v>4850.1464682700007</v>
      </c>
      <c r="J69" s="114">
        <f t="shared" si="19"/>
        <v>-69.217199705916755</v>
      </c>
    </row>
    <row r="70" spans="1:12" s="6" customFormat="1" ht="17.25" customHeight="1" x14ac:dyDescent="0.3">
      <c r="A70" s="14"/>
      <c r="B70" s="26"/>
      <c r="C70" s="15"/>
      <c r="D70" s="23"/>
      <c r="E70" s="23"/>
      <c r="F70" s="25"/>
      <c r="G70" s="21"/>
      <c r="H70" s="23"/>
      <c r="I70" s="23"/>
      <c r="J70" s="25"/>
    </row>
    <row r="71" spans="1:12" s="6" customFormat="1" ht="17.25" customHeight="1" x14ac:dyDescent="0.3">
      <c r="A71" s="14"/>
      <c r="B71" s="22" t="s">
        <v>46</v>
      </c>
      <c r="C71" s="15"/>
      <c r="D71" s="23"/>
      <c r="E71" s="23"/>
      <c r="F71" s="25"/>
      <c r="G71" s="21"/>
      <c r="H71" s="23"/>
      <c r="I71" s="23"/>
      <c r="J71" s="25"/>
    </row>
    <row r="72" spans="1:12" s="6" customFormat="1" ht="17.25" customHeight="1" x14ac:dyDescent="0.3">
      <c r="A72" s="14"/>
      <c r="B72" s="34" t="s">
        <v>47</v>
      </c>
      <c r="C72" s="15"/>
      <c r="D72" s="107">
        <v>1.3602435799999981</v>
      </c>
      <c r="E72" s="107">
        <v>60.94286673000002</v>
      </c>
      <c r="F72" s="107">
        <f t="shared" ref="F72" si="24">E72-D72</f>
        <v>59.582623150000025</v>
      </c>
      <c r="G72" s="108"/>
      <c r="H72" s="107">
        <v>144.934207208</v>
      </c>
      <c r="I72" s="107">
        <v>272.80985965999997</v>
      </c>
      <c r="J72" s="107">
        <f t="shared" ref="J72" si="25">I72-H72</f>
        <v>127.87565245199997</v>
      </c>
    </row>
    <row r="73" spans="1:12" s="6" customFormat="1" ht="17.25" customHeight="1" x14ac:dyDescent="0.3">
      <c r="A73" s="14"/>
      <c r="B73" s="15"/>
      <c r="C73" s="15"/>
      <c r="D73" s="111">
        <f>SUM(D72)</f>
        <v>1.3602435799999981</v>
      </c>
      <c r="E73" s="111">
        <f>SUM(E72)</f>
        <v>60.94286673000002</v>
      </c>
      <c r="F73" s="111">
        <f t="shared" ref="F73:F75" si="26">E73-D73</f>
        <v>59.582623150000025</v>
      </c>
      <c r="G73" s="112"/>
      <c r="H73" s="111">
        <f>SUM(H72)</f>
        <v>144.934207208</v>
      </c>
      <c r="I73" s="111">
        <f>SUM(I72)</f>
        <v>272.80985965999997</v>
      </c>
      <c r="J73" s="111">
        <f t="shared" ref="J73" si="27">I73-H73</f>
        <v>127.87565245199997</v>
      </c>
    </row>
    <row r="74" spans="1:12" s="6" customFormat="1" ht="17.25" customHeight="1" x14ac:dyDescent="0.3">
      <c r="A74" s="14"/>
      <c r="B74" s="15"/>
      <c r="C74" s="15"/>
      <c r="D74" s="113"/>
      <c r="E74" s="113"/>
      <c r="F74" s="113"/>
      <c r="G74" s="112"/>
      <c r="H74" s="113"/>
      <c r="I74" s="113"/>
      <c r="J74" s="113"/>
    </row>
    <row r="75" spans="1:12" s="9" customFormat="1" ht="18" customHeight="1" x14ac:dyDescent="0.25">
      <c r="A75" s="32"/>
      <c r="B75" s="33" t="s">
        <v>48</v>
      </c>
      <c r="C75" s="33"/>
      <c r="D75" s="115">
        <f>SUM(D73,D69)</f>
        <v>254.3794565296534</v>
      </c>
      <c r="E75" s="115">
        <f>SUM(E73,E69)</f>
        <v>380.42764123000006</v>
      </c>
      <c r="F75" s="116">
        <f t="shared" si="26"/>
        <v>126.04818470034667</v>
      </c>
      <c r="G75" s="117"/>
      <c r="H75" s="115">
        <f>SUM(H73,H69)</f>
        <v>5064.2978751839173</v>
      </c>
      <c r="I75" s="115">
        <f>SUM(I73,I69)</f>
        <v>5122.956327930001</v>
      </c>
      <c r="J75" s="116">
        <f t="shared" ref="J75" si="28">I75-H75</f>
        <v>58.65845274608364</v>
      </c>
      <c r="K75" s="6"/>
      <c r="L75" s="6"/>
    </row>
    <row r="76" spans="1:12" ht="18.75" x14ac:dyDescent="0.3">
      <c r="A76" s="1"/>
      <c r="B76" s="1"/>
      <c r="C76" s="1"/>
      <c r="D76" s="1"/>
      <c r="E76" s="1"/>
      <c r="F76" s="1"/>
      <c r="G76" s="1"/>
      <c r="H76" s="1"/>
      <c r="I76" s="1"/>
      <c r="J76" s="1"/>
    </row>
    <row r="79" spans="1:12" x14ac:dyDescent="0.25">
      <c r="H79" s="3"/>
    </row>
  </sheetData>
  <mergeCells count="11">
    <mergeCell ref="E9:E10"/>
    <mergeCell ref="F9:F10"/>
    <mergeCell ref="I9:I10"/>
    <mergeCell ref="J9:J10"/>
    <mergeCell ref="A1:K1"/>
    <mergeCell ref="A3:K3"/>
    <mergeCell ref="A4:K4"/>
    <mergeCell ref="A5:K5"/>
    <mergeCell ref="D8:F8"/>
    <mergeCell ref="H8:J8"/>
    <mergeCell ref="A2:J2"/>
  </mergeCells>
  <printOptions horizontalCentered="1"/>
  <pageMargins left="0.7" right="0.7" top="0.75" bottom="0.75" header="0.3" footer="0.3"/>
  <pageSetup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Button 3">
              <controlPr defaultSize="0" print="0" autoFill="0" autoPict="0" macro="[0]!Macro1">
                <anchor moveWithCells="1" sizeWithCells="1">
                  <from>
                    <xdr:col>12</xdr:col>
                    <xdr:colOff>342900</xdr:colOff>
                    <xdr:row>0</xdr:row>
                    <xdr:rowOff>266700</xdr:rowOff>
                  </from>
                  <to>
                    <xdr:col>16</xdr:col>
                    <xdr:colOff>361950</xdr:colOff>
                    <xdr:row>3</xdr:row>
                    <xdr:rowOff>85725</xdr:rowOff>
                  </to>
                </anchor>
              </controlPr>
            </control>
          </mc:Choice>
        </mc:AlternateContent>
        <mc:AlternateContent xmlns:mc="http://schemas.openxmlformats.org/markup-compatibility/2006">
          <mc:Choice Requires="x14">
            <control shapeId="12292" r:id="rId5" name="Button 4">
              <controlPr defaultSize="0" print="0" autoFill="0" autoPict="0" macro="[0]!Macro4">
                <anchor moveWithCells="1" sizeWithCells="1">
                  <from>
                    <xdr:col>12</xdr:col>
                    <xdr:colOff>352425</xdr:colOff>
                    <xdr:row>4</xdr:row>
                    <xdr:rowOff>95250</xdr:rowOff>
                  </from>
                  <to>
                    <xdr:col>16</xdr:col>
                    <xdr:colOff>381000</xdr:colOff>
                    <xdr:row>7</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sheetPr>
  <dimension ref="A1:R82"/>
  <sheetViews>
    <sheetView topLeftCell="A78" zoomScale="80" zoomScaleNormal="80" workbookViewId="0">
      <selection activeCell="I21" sqref="I21"/>
    </sheetView>
  </sheetViews>
  <sheetFormatPr defaultRowHeight="15" x14ac:dyDescent="0.25"/>
  <cols>
    <col min="1" max="1" width="66.140625" customWidth="1"/>
    <col min="2" max="2" width="11.28515625" customWidth="1"/>
    <col min="3" max="3" width="2.28515625" customWidth="1"/>
    <col min="4" max="4" width="10.7109375" customWidth="1"/>
    <col min="5" max="5" width="2.5703125" customWidth="1"/>
    <col min="6" max="6" width="103.5703125" customWidth="1"/>
    <col min="7" max="7" width="3.7109375" customWidth="1"/>
    <col min="8" max="9" width="17.5703125" customWidth="1"/>
    <col min="10" max="10" width="12.42578125" hidden="1" customWidth="1"/>
    <col min="11" max="11" width="21.28515625" style="77" hidden="1" customWidth="1"/>
  </cols>
  <sheetData>
    <row r="1" spans="1:11" ht="28.5" x14ac:dyDescent="0.45">
      <c r="A1" s="164" t="s">
        <v>0</v>
      </c>
      <c r="B1" s="164"/>
      <c r="C1" s="164"/>
      <c r="D1" s="164"/>
      <c r="E1" s="164"/>
      <c r="F1" s="164"/>
    </row>
    <row r="2" spans="1:11" ht="22.5" customHeight="1" x14ac:dyDescent="0.4">
      <c r="A2" s="173" t="s">
        <v>101</v>
      </c>
      <c r="B2" s="173"/>
      <c r="C2" s="173"/>
      <c r="D2" s="173"/>
      <c r="E2" s="173"/>
      <c r="F2" s="173"/>
    </row>
    <row r="3" spans="1:11" ht="22.5" customHeight="1" x14ac:dyDescent="0.4">
      <c r="A3" s="165" t="s">
        <v>57</v>
      </c>
      <c r="B3" s="165"/>
      <c r="C3" s="165"/>
      <c r="D3" s="165"/>
      <c r="E3" s="165"/>
      <c r="F3" s="165"/>
    </row>
    <row r="4" spans="1:11" ht="22.5" customHeight="1" x14ac:dyDescent="0.35">
      <c r="A4" s="167" t="s">
        <v>66</v>
      </c>
      <c r="B4" s="167"/>
      <c r="C4" s="167"/>
      <c r="D4" s="167"/>
      <c r="E4" s="167"/>
      <c r="F4" s="167"/>
    </row>
    <row r="5" spans="1:11" ht="19.5" customHeight="1" x14ac:dyDescent="0.25">
      <c r="A5" s="174" t="s">
        <v>5</v>
      </c>
      <c r="B5" s="174"/>
      <c r="C5" s="174"/>
      <c r="D5" s="174"/>
      <c r="E5" s="174"/>
      <c r="F5" s="174"/>
    </row>
    <row r="6" spans="1:11" ht="15" customHeight="1" x14ac:dyDescent="0.25">
      <c r="A6" s="174"/>
      <c r="B6" s="174"/>
      <c r="C6" s="174"/>
      <c r="D6" s="174"/>
      <c r="E6" s="174"/>
      <c r="F6" s="174"/>
    </row>
    <row r="7" spans="1:11" ht="30.75" customHeight="1" x14ac:dyDescent="0.35">
      <c r="A7" s="166" t="s">
        <v>103</v>
      </c>
      <c r="B7" s="166"/>
      <c r="C7" s="166"/>
      <c r="D7" s="166"/>
      <c r="E7" s="166"/>
      <c r="F7" s="166"/>
    </row>
    <row r="8" spans="1:11" ht="12" customHeight="1" thickBot="1" x14ac:dyDescent="0.3"/>
    <row r="9" spans="1:11" ht="17.25" customHeight="1" x14ac:dyDescent="0.25">
      <c r="A9" s="179" t="s">
        <v>59</v>
      </c>
      <c r="B9" s="181" t="s">
        <v>62</v>
      </c>
      <c r="C9" s="182"/>
      <c r="D9" s="185" t="s">
        <v>60</v>
      </c>
      <c r="E9" s="186"/>
      <c r="F9" s="189" t="s">
        <v>61</v>
      </c>
      <c r="J9" s="84" t="s">
        <v>65</v>
      </c>
      <c r="K9" s="88" t="s">
        <v>65</v>
      </c>
    </row>
    <row r="10" spans="1:11" ht="17.25" customHeight="1" x14ac:dyDescent="0.25">
      <c r="A10" s="180"/>
      <c r="B10" s="183"/>
      <c r="C10" s="184"/>
      <c r="D10" s="187"/>
      <c r="E10" s="188"/>
      <c r="F10" s="190"/>
      <c r="J10" s="85" t="s">
        <v>55</v>
      </c>
      <c r="K10" s="89" t="s">
        <v>55</v>
      </c>
    </row>
    <row r="11" spans="1:11" ht="15" customHeight="1" x14ac:dyDescent="0.25">
      <c r="A11" s="81"/>
      <c r="B11" s="175"/>
      <c r="C11" s="176"/>
      <c r="D11" s="177"/>
      <c r="E11" s="178"/>
      <c r="F11" s="82"/>
      <c r="J11" s="86"/>
      <c r="K11" s="92"/>
    </row>
    <row r="12" spans="1:11" s="79" customFormat="1" ht="30" hidden="1" customHeight="1" x14ac:dyDescent="0.25">
      <c r="A12" s="83" t="str">
        <f>'Cons Subsidies Accrual-Rounded'!$B$13</f>
        <v>Metropolitan Mass Transportation Operating Assistance (MMTOA)</v>
      </c>
      <c r="B12" s="122">
        <f>'Cons Subsidies Accrual-Rounded'!$F13</f>
        <v>0</v>
      </c>
      <c r="C12" s="124"/>
      <c r="D12" s="101" t="str">
        <f>IF(ISERROR('Cons Subsidies Accrual-Rounded'!$F$13/'Cons Subsidies Accrual-Rounded'!$D$13),"HIDE ",IF('Cons Subsidies Accrual-Rounded'!$F$13/'Cons Subsidies Accrual-Rounded'!$D$13=0,"HIDE ",IF('Cons Subsidies Accrual-Rounded'!$F$13/'Cons Subsidies Accrual-Rounded'!$D$13&gt;1,"&gt; 100%",IF('Cons Subsidies Accrual-Rounded'!$F$13/'Cons Subsidies Accrual-Rounded'!$D$13&lt;-1,"&gt; (100%)",'Cons Subsidies Accrual-Rounded'!$F$13/'Cons Subsidies Accrual-Rounded'!$D$13))))</f>
        <v xml:space="preserve">HIDE </v>
      </c>
      <c r="E12" s="102"/>
      <c r="F12" s="90"/>
      <c r="J12" s="87" t="str">
        <f>IF(EXACT(A12,'Cons Subsidies Accrual-Rounded'!$B$13)=TRUE,IF(ISERROR('Cons Subsidies Accrual-Rounded'!$F13/'Cons Subsidies Accrual-Rounded'!$D13),"NO VAR",'Cons Subsidies Accrual-Rounded'!$F13/'Cons Subsidies Accrual-Rounded'!$D13))</f>
        <v>NO VAR</v>
      </c>
      <c r="K12" s="93" t="str">
        <f t="shared" ref="K12:K16" si="0">IF(J12="NO VAR","NO VAR",(IF(J12=FALSE,"INCORRECT LINE BEING PICKED UP","OK")))</f>
        <v>NO VAR</v>
      </c>
    </row>
    <row r="13" spans="1:11" s="79" customFormat="1" ht="30" customHeight="1" x14ac:dyDescent="0.25">
      <c r="A13" s="83" t="str">
        <f>'Cons Subsidies Accrual-Rounded'!$B$14</f>
        <v>Petroleum Business Tax (PBT)</v>
      </c>
      <c r="B13" s="122">
        <f>'Cons Subsidies Accrual-Rounded'!$F14</f>
        <v>-31.395258553507087</v>
      </c>
      <c r="C13" s="124"/>
      <c r="D13" s="101">
        <f>IF(ISERROR('Cons Subsidies Accrual-Rounded'!$F$14/'Cons Subsidies Accrual-Rounded'!$D$14),"HIDE ",IF('Cons Subsidies Accrual-Rounded'!$F$14/'Cons Subsidies Accrual-Rounded'!$D$14=0,"HIDE ",IF('Cons Subsidies Accrual-Rounded'!$F$14/'Cons Subsidies Accrual-Rounded'!$D$14&gt;1,"&gt; 100%",IF('Cons Subsidies Accrual-Rounded'!$F$14/'Cons Subsidies Accrual-Rounded'!$D$14&lt;-1,"&gt; (100%)",'Cons Subsidies Accrual-Rounded'!$F$14/'Cons Subsidies Accrual-Rounded'!$D$14))))</f>
        <v>-0.80099633762201383</v>
      </c>
      <c r="E13" s="102"/>
      <c r="F13" s="90" t="s">
        <v>75</v>
      </c>
      <c r="J13" s="87">
        <f>IF(EXACT(A13,'Cons Subsidies Accrual-Rounded'!$B$14)=TRUE,IF(ISERROR('Cons Subsidies Accrual-Rounded'!$F14/'Cons Subsidies Accrual-Rounded'!$D14),"NO VAR",'Cons Subsidies Accrual-Rounded'!$F14/'Cons Subsidies Accrual-Rounded'!$D14))</f>
        <v>-0.80099633762201383</v>
      </c>
      <c r="K13" s="93" t="str">
        <f t="shared" si="0"/>
        <v>OK</v>
      </c>
    </row>
    <row r="14" spans="1:11" s="79" customFormat="1" ht="30" customHeight="1" x14ac:dyDescent="0.25">
      <c r="A14" s="83" t="str">
        <f>'Cons Subsidies Accrual-Rounded'!$B$15</f>
        <v>MRT(b)-1 (Gross)</v>
      </c>
      <c r="B14" s="122">
        <f>'Cons Subsidies Accrual-Rounded'!$F15</f>
        <v>6.5121515120120517</v>
      </c>
      <c r="C14" s="124"/>
      <c r="D14" s="101">
        <f>IF(ISERROR('Cons Subsidies Accrual-Rounded'!$F$15/'Cons Subsidies Accrual-Rounded'!$D$15),"HIDE ",IF('Cons Subsidies Accrual-Rounded'!$F$15/'Cons Subsidies Accrual-Rounded'!$D$15=0,"HIDE ",IF('Cons Subsidies Accrual-Rounded'!$F$15/'Cons Subsidies Accrual-Rounded'!$D$15&gt;1,"&gt; 100%",IF('Cons Subsidies Accrual-Rounded'!$F$15/'Cons Subsidies Accrual-Rounded'!$D$15&lt;-1,"&gt; (100%)",'Cons Subsidies Accrual-Rounded'!$F$15/'Cons Subsidies Accrual-Rounded'!$D$15))))</f>
        <v>0.42977269090812431</v>
      </c>
      <c r="E14" s="102"/>
      <c r="F14" s="90" t="s">
        <v>73</v>
      </c>
      <c r="J14" s="87">
        <f>IF(EXACT(A14,'Cons Subsidies Accrual-Rounded'!$B$15)=TRUE,IF(ISERROR('Cons Subsidies Accrual-Rounded'!$F15/'Cons Subsidies Accrual-Rounded'!$D15),"NO VAR",'Cons Subsidies Accrual-Rounded'!$F15/'Cons Subsidies Accrual-Rounded'!$D15))</f>
        <v>0.42977269090812431</v>
      </c>
      <c r="K14" s="93" t="str">
        <f t="shared" si="0"/>
        <v>OK</v>
      </c>
    </row>
    <row r="15" spans="1:11" s="79" customFormat="1" ht="30" customHeight="1" x14ac:dyDescent="0.25">
      <c r="A15" s="83" t="str">
        <f>'Cons Subsidies Accrual-Rounded'!$B$16</f>
        <v>MRT(b)-2 (Gross)</v>
      </c>
      <c r="B15" s="122">
        <f>'Cons Subsidies Accrual-Rounded'!$F16</f>
        <v>6.8247748983684007</v>
      </c>
      <c r="C15" s="124"/>
      <c r="D15" s="101" t="str">
        <f>IF(ISERROR('Cons Subsidies Accrual-Rounded'!$F$16/'Cons Subsidies Accrual-Rounded'!$D$16),"HIDE ",IF('Cons Subsidies Accrual-Rounded'!$F$16/'Cons Subsidies Accrual-Rounded'!$D$16=0,"HIDE ",IF('Cons Subsidies Accrual-Rounded'!$F$16/'Cons Subsidies Accrual-Rounded'!$D$16&gt;1,"&gt; 100%",IF('Cons Subsidies Accrual-Rounded'!$F$16/'Cons Subsidies Accrual-Rounded'!$D$16&lt;-1,"&gt; (100%)",'Cons Subsidies Accrual-Rounded'!$F$16/'Cons Subsidies Accrual-Rounded'!$D$16))))</f>
        <v>&gt; 100%</v>
      </c>
      <c r="E15" s="102"/>
      <c r="F15" s="90" t="s">
        <v>74</v>
      </c>
      <c r="J15" s="87">
        <f>IF(EXACT(A15,'Cons Subsidies Accrual-Rounded'!$B$16)=TRUE,IF(ISERROR('Cons Subsidies Accrual-Rounded'!$F16/'Cons Subsidies Accrual-Rounded'!$D16),"NO VAR",'Cons Subsidies Accrual-Rounded'!$F16/'Cons Subsidies Accrual-Rounded'!$D16))</f>
        <v>1.0701102048415456</v>
      </c>
      <c r="K15" s="93" t="str">
        <f t="shared" si="0"/>
        <v>OK</v>
      </c>
    </row>
    <row r="16" spans="1:11" s="79" customFormat="1" ht="30" hidden="1" customHeight="1" x14ac:dyDescent="0.25">
      <c r="A16" s="83" t="str">
        <f>'Cons Subsidies Accrual-Rounded'!$B$17</f>
        <v>Other MRT(b) Adjustments</v>
      </c>
      <c r="B16" s="122">
        <f>'Cons Subsidies Accrual-Rounded'!$F17</f>
        <v>0</v>
      </c>
      <c r="C16" s="124"/>
      <c r="D16" s="101" t="str">
        <f>IF(ISERROR('Cons Subsidies Accrual-Rounded'!$F$17/'Cons Subsidies Accrual-Rounded'!$D$17),"HIDE ",IF('Cons Subsidies Accrual-Rounded'!$F$17/'Cons Subsidies Accrual-Rounded'!$D$17=0,"HIDE ",IF('Cons Subsidies Accrual-Rounded'!$F$17/'Cons Subsidies Accrual-Rounded'!$D$17&gt;1,"&gt; 100%",IF('Cons Subsidies Accrual-Rounded'!$F$17/'Cons Subsidies Accrual-Rounded'!$D$17&lt;-1,"&gt; (100%)",'Cons Subsidies Accrual-Rounded'!$F$17/'Cons Subsidies Accrual-Rounded'!$D$17))))</f>
        <v xml:space="preserve">HIDE </v>
      </c>
      <c r="E16" s="102"/>
      <c r="F16" s="90"/>
      <c r="J16" s="87" t="str">
        <f>IF(EXACT(A16,'Cons Subsidies Accrual-Rounded'!$B$17)=TRUE,IF(ISERROR('Cons Subsidies Accrual-Rounded'!$F17/'Cons Subsidies Accrual-Rounded'!$D17),"NO VAR",'Cons Subsidies Accrual-Rounded'!$F17/'Cons Subsidies Accrual-Rounded'!$D17))</f>
        <v>NO VAR</v>
      </c>
      <c r="K16" s="93" t="str">
        <f t="shared" si="0"/>
        <v>NO VAR</v>
      </c>
    </row>
    <row r="17" spans="1:12" s="79" customFormat="1" ht="36" customHeight="1" x14ac:dyDescent="0.25">
      <c r="A17" s="83" t="str">
        <f>'Cons Subsidies Accrual-Rounded'!$B$18</f>
        <v>Urban Tax</v>
      </c>
      <c r="B17" s="122">
        <f>'Cons Subsidies Accrual-Rounded'!$F18</f>
        <v>-7.8258953775000002</v>
      </c>
      <c r="C17" s="124"/>
      <c r="D17" s="101">
        <f>IF(ISERROR('Cons Subsidies Accrual-Rounded'!$F$18/'Cons Subsidies Accrual-Rounded'!$D$18),"HIDE ",IF('Cons Subsidies Accrual-Rounded'!$F$18/'Cons Subsidies Accrual-Rounded'!$D$18=0,"HIDE ",IF('Cons Subsidies Accrual-Rounded'!$F$18/'Cons Subsidies Accrual-Rounded'!$D$18&gt;1,"&gt; 100%",IF('Cons Subsidies Accrual-Rounded'!$F$18/'Cons Subsidies Accrual-Rounded'!$D$18&lt;-1,"&gt; (100%)",'Cons Subsidies Accrual-Rounded'!$F$18/'Cons Subsidies Accrual-Rounded'!$D$18))))</f>
        <v>-0.36428669234342415</v>
      </c>
      <c r="E17" s="102"/>
      <c r="F17" s="90" t="s">
        <v>97</v>
      </c>
      <c r="J17" s="87">
        <f>IF(EXACT(A17,'Cons Subsidies Accrual-Rounded'!$B$18)=TRUE,IF(ISERROR('Cons Subsidies Accrual-Rounded'!$F18/'Cons Subsidies Accrual-Rounded'!$D18),"NO VAR",'Cons Subsidies Accrual-Rounded'!$F18/'Cons Subsidies Accrual-Rounded'!$D18))</f>
        <v>-0.36428669234342415</v>
      </c>
      <c r="K17" s="93" t="str">
        <f>IF(J17="NO VAR","NO VAR",(IF(J17=FALSE,"INCORRECT LINE BEING PICKED UP","OK")))</f>
        <v>OK</v>
      </c>
    </row>
    <row r="18" spans="1:12" s="79" customFormat="1" ht="30" customHeight="1" x14ac:dyDescent="0.25">
      <c r="A18" s="83" t="str">
        <f>'Cons Subsidies Accrual-Rounded'!$B$23</f>
        <v>Payroll Mobility Tax (PMT)</v>
      </c>
      <c r="B18" s="122">
        <f>'Cons Subsidies Accrual-Rounded'!$F23</f>
        <v>91.437764843589008</v>
      </c>
      <c r="C18" s="124"/>
      <c r="D18" s="101" t="str">
        <f>IF(ISERROR('Cons Subsidies Accrual-Rounded'!$F$23/'Cons Subsidies Accrual-Rounded'!$D$23),"HIDE ",IF('Cons Subsidies Accrual-Rounded'!$F$23/'Cons Subsidies Accrual-Rounded'!$D$23=0,"HIDE ",IF('Cons Subsidies Accrual-Rounded'!$F$23/'Cons Subsidies Accrual-Rounded'!$D$23&gt;1,"&gt; 100%",IF('Cons Subsidies Accrual-Rounded'!$F$23/'Cons Subsidies Accrual-Rounded'!$D$23&lt;-1,"&gt; (100%)",'Cons Subsidies Accrual-Rounded'!$F$23/'Cons Subsidies Accrual-Rounded'!$D$23))))</f>
        <v>&gt; 100%</v>
      </c>
      <c r="E18" s="102"/>
      <c r="F18" s="90" t="s">
        <v>76</v>
      </c>
      <c r="J18" s="87">
        <f>IF(EXACT(A18,'Cons Subsidies Accrual-Rounded'!$B$23)=TRUE,IF(ISERROR('Cons Subsidies Accrual-Rounded'!$F23/'Cons Subsidies Accrual-Rounded'!$D23),"NO VAR",'Cons Subsidies Accrual-Rounded'!$F23/'Cons Subsidies Accrual-Rounded'!$D23))</f>
        <v>1.6228120328217357</v>
      </c>
      <c r="K18" s="93" t="str">
        <f t="shared" ref="K18:K43" si="1">IF(J18="NO VAR","NO VAR",(IF(J18=FALSE,"INCORRECT LINE BEING PICKED UP","OK")))</f>
        <v>OK</v>
      </c>
    </row>
    <row r="19" spans="1:12" s="79" customFormat="1" ht="30" hidden="1" customHeight="1" x14ac:dyDescent="0.25">
      <c r="A19" s="83" t="str">
        <f>'Cons Subsidies Accrual-Rounded'!$B$24</f>
        <v>Payroll Mobility Tax Replacement Funds</v>
      </c>
      <c r="B19" s="122">
        <f>'Cons Subsidies Accrual-Rounded'!$F24</f>
        <v>0</v>
      </c>
      <c r="C19" s="124"/>
      <c r="D19" s="101" t="str">
        <f>IF(ISERROR('Cons Subsidies Accrual-Rounded'!$F$24/'Cons Subsidies Accrual-Rounded'!$D$24),"HIDE ",IF('Cons Subsidies Accrual-Rounded'!$F$24/'Cons Subsidies Accrual-Rounded'!$D$24=0,"HIDE ",IF('Cons Subsidies Accrual-Rounded'!$F$24/'Cons Subsidies Accrual-Rounded'!$D$24&gt;1,"&gt; 100%",IF('Cons Subsidies Accrual-Rounded'!$F$24/'Cons Subsidies Accrual-Rounded'!$D$24&lt;-1,"&gt; (100%)",'Cons Subsidies Accrual-Rounded'!$F$24/'Cons Subsidies Accrual-Rounded'!$D$24))))</f>
        <v xml:space="preserve">HIDE </v>
      </c>
      <c r="E19" s="102"/>
      <c r="F19" s="90"/>
      <c r="J19" s="87" t="str">
        <f>IF(EXACT(A19,'Cons Subsidies Accrual-Rounded'!$B$24)=TRUE,IF(ISERROR('Cons Subsidies Accrual-Rounded'!$F24/'Cons Subsidies Accrual-Rounded'!$D24),"NO VAR",'Cons Subsidies Accrual-Rounded'!$F24/'Cons Subsidies Accrual-Rounded'!$D24))</f>
        <v>NO VAR</v>
      </c>
      <c r="K19" s="93" t="str">
        <f t="shared" si="1"/>
        <v>NO VAR</v>
      </c>
    </row>
    <row r="20" spans="1:12" s="79" customFormat="1" ht="30" hidden="1" customHeight="1" x14ac:dyDescent="0.25">
      <c r="A20" s="83" t="str">
        <f>'Cons Subsidies Accrual-Rounded'!$B$25</f>
        <v>MTA Aid</v>
      </c>
      <c r="B20" s="122">
        <f>'Cons Subsidies Accrual-Rounded'!$F25</f>
        <v>0</v>
      </c>
      <c r="C20" s="124"/>
      <c r="D20" s="101" t="str">
        <f>IF(ISERROR('Cons Subsidies Accrual-Rounded'!$F$25/'Cons Subsidies Accrual-Rounded'!$D$25),"HIDE ",IF('Cons Subsidies Accrual-Rounded'!$F$25/'Cons Subsidies Accrual-Rounded'!$D$25=0,"HIDE ",IF('Cons Subsidies Accrual-Rounded'!$F$25/'Cons Subsidies Accrual-Rounded'!$D$25&gt;1,"&gt; 100%",IF('Cons Subsidies Accrual-Rounded'!$F$25/'Cons Subsidies Accrual-Rounded'!$D$25&lt;-1,"&gt; (100%)",'Cons Subsidies Accrual-Rounded'!$F$25/'Cons Subsidies Accrual-Rounded'!$D$25))))</f>
        <v xml:space="preserve">HIDE </v>
      </c>
      <c r="E20" s="102"/>
      <c r="F20" s="90"/>
      <c r="J20" s="87" t="str">
        <f>IF(EXACT(A20,'Cons Subsidies Accrual-Rounded'!$B$25)=TRUE,IF(ISERROR('Cons Subsidies Accrual-Rounded'!$F25/'Cons Subsidies Accrual-Rounded'!$D25),"NO VAR",'Cons Subsidies Accrual-Rounded'!$F25/'Cons Subsidies Accrual-Rounded'!$D25))</f>
        <v>NO VAR</v>
      </c>
      <c r="K20" s="93" t="str">
        <f t="shared" si="1"/>
        <v>NO VAR</v>
      </c>
    </row>
    <row r="21" spans="1:12" s="79" customFormat="1" ht="30" customHeight="1" x14ac:dyDescent="0.25">
      <c r="A21" s="83" t="str">
        <f>'Cons Subsidies Accrual-Rounded'!$B$31</f>
        <v>Subway Action Plan Account</v>
      </c>
      <c r="B21" s="123">
        <f>'Cons Subsidies Accrual-Rounded'!$F31</f>
        <v>-9.6235252925000019</v>
      </c>
      <c r="C21" s="124"/>
      <c r="D21" s="101">
        <f>IF(ISERROR('Cons Subsidies Accrual-Rounded'!$F$31/'Cons Subsidies Accrual-Rounded'!$D$31),"HIDE ",IF('Cons Subsidies Accrual-Rounded'!$F$31/'Cons Subsidies Accrual-Rounded'!$D$31=0,"HIDE ",IF('Cons Subsidies Accrual-Rounded'!$F$31/'Cons Subsidies Accrual-Rounded'!$D$31&gt;1,"&gt; 100%",IF('Cons Subsidies Accrual-Rounded'!$F$31/'Cons Subsidies Accrual-Rounded'!$D$31&lt;-1,"&gt; (100%)",'Cons Subsidies Accrual-Rounded'!$F$31/'Cons Subsidies Accrual-Rounded'!$D$31))))</f>
        <v>-0.59143250821809057</v>
      </c>
      <c r="E21" s="102"/>
      <c r="F21" s="90" t="s">
        <v>77</v>
      </c>
      <c r="J21" s="87">
        <f>IF(EXACT(A21,'Cons Subsidies Accrual-Rounded'!$B$31)=TRUE,IF(ISERROR('Cons Subsidies Accrual-Rounded'!$F31/'Cons Subsidies Accrual-Rounded'!$D31),"NO VAR",'Cons Subsidies Accrual-Rounded'!$F31/'Cons Subsidies Accrual-Rounded'!$D31))</f>
        <v>-0.59143250821809057</v>
      </c>
      <c r="K21" s="93" t="str">
        <f t="shared" si="1"/>
        <v>OK</v>
      </c>
    </row>
    <row r="22" spans="1:12" s="79" customFormat="1" ht="30" hidden="1" customHeight="1" x14ac:dyDescent="0.25">
      <c r="A22" s="83" t="str">
        <f>'Cons Subsidies Accrual-Rounded'!$B$32</f>
        <v>Outerborough Transportation Account</v>
      </c>
      <c r="B22" s="123">
        <f>'Cons Subsidies Accrual-Rounded'!$F32</f>
        <v>0</v>
      </c>
      <c r="C22" s="124"/>
      <c r="D22" s="101" t="str">
        <f>IF(ISERROR('Cons Subsidies Accrual-Rounded'!$F$32/'Cons Subsidies Accrual-Rounded'!$D$32),"HIDE ",IF('Cons Subsidies Accrual-Rounded'!$F$32/'Cons Subsidies Accrual-Rounded'!$D$32=0,"HIDE ",IF('Cons Subsidies Accrual-Rounded'!$F$32/'Cons Subsidies Accrual-Rounded'!$D$32&gt;1,"&gt; 100%",IF('Cons Subsidies Accrual-Rounded'!$F$32/'Cons Subsidies Accrual-Rounded'!$D$32&lt;-1,"&gt; (100%)",'Cons Subsidies Accrual-Rounded'!$F$32/'Cons Subsidies Accrual-Rounded'!$D$32))))</f>
        <v xml:space="preserve">HIDE </v>
      </c>
      <c r="E22" s="102"/>
      <c r="F22" s="90"/>
      <c r="J22" s="87" t="str">
        <f>IF(EXACT(A22,'Cons Subsidies Accrual-Rounded'!$B$32)=TRUE,IF(ISERROR('Cons Subsidies Accrual-Rounded'!$F32/'Cons Subsidies Accrual-Rounded'!$D32),"NO VAR",'Cons Subsidies Accrual-Rounded'!$F32/'Cons Subsidies Accrual-Rounded'!$D32))</f>
        <v>NO VAR</v>
      </c>
      <c r="K22" s="93" t="str">
        <f t="shared" si="1"/>
        <v>NO VAR</v>
      </c>
    </row>
    <row r="23" spans="1:12" s="79" customFormat="1" ht="30" hidden="1" customHeight="1" x14ac:dyDescent="0.25">
      <c r="A23" s="83" t="str">
        <f>'Cons Subsidies Accrual-Rounded'!$B$33</f>
        <v>Less: Assumed Capital or Member Project</v>
      </c>
      <c r="B23" s="123">
        <f>'Cons Subsidies Accrual-Rounded'!$F33</f>
        <v>0</v>
      </c>
      <c r="C23" s="124"/>
      <c r="D23" s="101" t="str">
        <f>IF(ISERROR('Cons Subsidies Accrual-Rounded'!$F$33/'Cons Subsidies Accrual-Rounded'!$D$33),"HIDE ",IF('Cons Subsidies Accrual-Rounded'!$F$33/'Cons Subsidies Accrual-Rounded'!$D$33=0,"HIDE ",IF('Cons Subsidies Accrual-Rounded'!$F$33/'Cons Subsidies Accrual-Rounded'!$D$33&gt;1,"&gt; 100%",IF('Cons Subsidies Accrual-Rounded'!$F$33/'Cons Subsidies Accrual-Rounded'!$D$33&lt;-1,"&gt; (100%)",'Cons Subsidies Accrual-Rounded'!$F$33/'Cons Subsidies Accrual-Rounded'!$D$33))))</f>
        <v xml:space="preserve">HIDE </v>
      </c>
      <c r="E23" s="102"/>
      <c r="F23" s="90"/>
      <c r="J23" s="87" t="str">
        <f>IF(EXACT(A23,'Cons Subsidies Accrual-Rounded'!$B$33)=TRUE,IF(ISERROR('Cons Subsidies Accrual-Rounded'!$F33/'Cons Subsidies Accrual-Rounded'!$D33),"NO VAR",'Cons Subsidies Accrual-Rounded'!$F33/'Cons Subsidies Accrual-Rounded'!$D33))</f>
        <v>NO VAR</v>
      </c>
      <c r="K23" s="93" t="str">
        <f>IF(J26="NO VAR","NO VAR",(IF(J26=FALSE,"INCORRECT LINE BEING PICKED UP","OK")))</f>
        <v>NO VAR</v>
      </c>
      <c r="L23" s="87"/>
    </row>
    <row r="24" spans="1:12" s="79" customFormat="1" ht="30" hidden="1" customHeight="1" x14ac:dyDescent="0.25">
      <c r="A24" s="83" t="str">
        <f>'Cons Subsidies Accrual-Rounded'!$B$34</f>
        <v>General Transportation Account</v>
      </c>
      <c r="B24" s="123">
        <f>'Cons Subsidies Accrual-Rounded'!$F34</f>
        <v>0</v>
      </c>
      <c r="C24" s="124"/>
      <c r="D24" s="101" t="str">
        <f>IF(ISERROR('Cons Subsidies Accrual-Rounded'!$F$34/'Cons Subsidies Accrual-Rounded'!$D$34),"HIDE ",IF('Cons Subsidies Accrual-Rounded'!$F$34/'Cons Subsidies Accrual-Rounded'!$D$34=0,"HIDE ",IF('Cons Subsidies Accrual-Rounded'!$F$34/'Cons Subsidies Accrual-Rounded'!$D$34&gt;1,"&gt; 100%",IF('Cons Subsidies Accrual-Rounded'!$F$34/'Cons Subsidies Accrual-Rounded'!$D$34&lt;-1,"&gt; (100%)",'Cons Subsidies Accrual-Rounded'!$F$34/'Cons Subsidies Accrual-Rounded'!$D$34))))</f>
        <v xml:space="preserve">HIDE </v>
      </c>
      <c r="E24" s="102"/>
      <c r="F24" s="90"/>
      <c r="J24" s="87" t="str">
        <f>IF(EXACT(A24,'Cons Subsidies Accrual-Rounded'!$B$34)=TRUE,IF(ISERROR('Cons Subsidies Accrual-Rounded'!$F34/'Cons Subsidies Accrual-Rounded'!$D34),"NO VAR",'Cons Subsidies Accrual-Rounded'!$F34/'Cons Subsidies Accrual-Rounded'!$D34))</f>
        <v>NO VAR</v>
      </c>
      <c r="K24" s="93" t="str">
        <f t="shared" si="1"/>
        <v>NO VAR</v>
      </c>
    </row>
    <row r="25" spans="1:12" s="79" customFormat="1" ht="30" hidden="1" customHeight="1" x14ac:dyDescent="0.25">
      <c r="A25" s="83" t="str">
        <f>'Cons Subsidies Accrual-Rounded'!$B$35</f>
        <v>Less: Transfer to Committed to Capital</v>
      </c>
      <c r="B25" s="123">
        <f>'Cons Subsidies Accrual-Rounded'!$F35</f>
        <v>0</v>
      </c>
      <c r="C25" s="124"/>
      <c r="D25" s="101" t="str">
        <f>IF(ISERROR('Cons Subsidies Accrual-Rounded'!$F$35/'Cons Subsidies Accrual-Rounded'!$D$35),"HIDE ",IF('Cons Subsidies Accrual-Rounded'!$F$35/'Cons Subsidies Accrual-Rounded'!$D$35=0,"HIDE ",IF('Cons Subsidies Accrual-Rounded'!$F$35/'Cons Subsidies Accrual-Rounded'!$D$35&gt;1,"&gt; 100%",IF('Cons Subsidies Accrual-Rounded'!$F$35/'Cons Subsidies Accrual-Rounded'!$D$35&lt;-1,"&gt; (100%)",'Cons Subsidies Accrual-Rounded'!$F$35/'Cons Subsidies Accrual-Rounded'!$D$35))))</f>
        <v xml:space="preserve">HIDE </v>
      </c>
      <c r="E25" s="102"/>
      <c r="F25" s="90"/>
      <c r="J25" s="87" t="str">
        <f>IF(EXACT(A25,'Cons Subsidies Accrual-Rounded'!$B$35)=TRUE,IF(ISERROR('Cons Subsidies Accrual-Rounded'!$F35/'Cons Subsidies Accrual-Rounded'!$D35),"NO VAR",'Cons Subsidies Accrual-Rounded'!$F35/'Cons Subsidies Accrual-Rounded'!$D35))</f>
        <v>NO VAR</v>
      </c>
      <c r="K25" s="93" t="str">
        <f t="shared" si="1"/>
        <v>NO VAR</v>
      </c>
    </row>
    <row r="26" spans="1:12" s="79" customFormat="1" ht="30" hidden="1" customHeight="1" x14ac:dyDescent="0.25">
      <c r="A26" s="83" t="str">
        <f>'Cons Subsidies Accrual-Rounded'!$B$37</f>
        <v>Central Business District Tolling Program (CBDTP)</v>
      </c>
      <c r="B26" s="123">
        <f>'Cons Subsidies Accrual-Rounded'!$F37</f>
        <v>0</v>
      </c>
      <c r="C26" s="124"/>
      <c r="D26" s="101" t="str">
        <f>IF(ISERROR('Cons Subsidies Accrual-Rounded'!$F$37/'Cons Subsidies Accrual-Rounded'!$D$37),"HIDE ",IF('Cons Subsidies Accrual-Rounded'!$F$37/'Cons Subsidies Accrual-Rounded'!$D$37=0,"HIDE ",IF('Cons Subsidies Accrual-Rounded'!$F$37/'Cons Subsidies Accrual-Rounded'!$D$37&gt;1,"&gt; 100%",IF('Cons Subsidies Accrual-Rounded'!$F$37/'Cons Subsidies Accrual-Rounded'!$D$37&lt;-1,"&gt; (100%)",'Cons Subsidies Accrual-Rounded'!$F$37/'Cons Subsidies Accrual-Rounded'!$D$37))))</f>
        <v xml:space="preserve">HIDE </v>
      </c>
      <c r="E26" s="102"/>
      <c r="F26" s="90"/>
      <c r="J26" s="87" t="str">
        <f>IF(EXACT(A26,'Cons Subsidies Accrual-Rounded'!$B$37)=TRUE,IF(ISERROR('Cons Subsidies Accrual-Rounded'!$F37/'Cons Subsidies Accrual-Rounded'!$D37),"NO VAR",'Cons Subsidies Accrual-Rounded'!$F37/'Cons Subsidies Accrual-Rounded'!$D37))</f>
        <v>NO VAR</v>
      </c>
      <c r="K26" s="93" t="str">
        <f t="shared" si="1"/>
        <v>NO VAR</v>
      </c>
    </row>
    <row r="27" spans="1:12" s="79" customFormat="1" ht="30" customHeight="1" x14ac:dyDescent="0.25">
      <c r="A27" s="83" t="str">
        <f>'Cons Subsidies Accrual-Rounded'!$B$38</f>
        <v>Real Property Transfer Tax Surcharge (Mansion)</v>
      </c>
      <c r="B27" s="123">
        <f>'Cons Subsidies Accrual-Rounded'!$F38</f>
        <v>-7.8539359342857136</v>
      </c>
      <c r="C27" s="124"/>
      <c r="D27" s="101">
        <f>IF(ISERROR('Cons Subsidies Accrual-Rounded'!$F$38/'Cons Subsidies Accrual-Rounded'!$D$38),"HIDE ",IF('Cons Subsidies Accrual-Rounded'!$F$38/'Cons Subsidies Accrual-Rounded'!$D$38=0,"HIDE ",IF('Cons Subsidies Accrual-Rounded'!$F$38/'Cons Subsidies Accrual-Rounded'!$D$38&gt;1,"&gt; 100%",IF('Cons Subsidies Accrual-Rounded'!$F$38/'Cons Subsidies Accrual-Rounded'!$D$38&lt;-1,"&gt; (100%)",'Cons Subsidies Accrual-Rounded'!$F$38/'Cons Subsidies Accrual-Rounded'!$D$38))))</f>
        <v>-0.41492670610250815</v>
      </c>
      <c r="E27" s="102"/>
      <c r="F27" s="90" t="s">
        <v>78</v>
      </c>
      <c r="J27" s="87">
        <f>IF(EXACT(A27,'Cons Subsidies Accrual-Rounded'!$B$38)=TRUE,IF(ISERROR('Cons Subsidies Accrual-Rounded'!$F38/'Cons Subsidies Accrual-Rounded'!$D38),"NO VAR",'Cons Subsidies Accrual-Rounded'!$F38/'Cons Subsidies Accrual-Rounded'!$D38))</f>
        <v>-0.41492670610250815</v>
      </c>
      <c r="K27" s="93" t="str">
        <f t="shared" si="1"/>
        <v>OK</v>
      </c>
    </row>
    <row r="28" spans="1:12" s="79" customFormat="1" ht="30" customHeight="1" x14ac:dyDescent="0.25">
      <c r="A28" s="83" t="str">
        <f>'Cons Subsidies Accrual-Rounded'!$B$39</f>
        <v>Internet Marketplace Tax</v>
      </c>
      <c r="B28" s="123">
        <f>'Cons Subsidies Accrual-Rounded'!$F39</f>
        <v>1.9642065886110878</v>
      </c>
      <c r="C28" s="124"/>
      <c r="D28" s="101">
        <f>IF(ISERROR('Cons Subsidies Accrual-Rounded'!$F$39/'Cons Subsidies Accrual-Rounded'!$D$39),"HIDE ",IF('Cons Subsidies Accrual-Rounded'!$F$39/'Cons Subsidies Accrual-Rounded'!$D$39=0,"HIDE ",IF('Cons Subsidies Accrual-Rounded'!$F$39/'Cons Subsidies Accrual-Rounded'!$D$39&gt;1,"&gt; 100%",IF('Cons Subsidies Accrual-Rounded'!$F$39/'Cons Subsidies Accrual-Rounded'!$D$39&lt;-1,"&gt; (100%)",'Cons Subsidies Accrual-Rounded'!$F$39/'Cons Subsidies Accrual-Rounded'!$D$39))))</f>
        <v>8.8467970729854961E-2</v>
      </c>
      <c r="E28" s="102"/>
      <c r="F28" s="90" t="s">
        <v>98</v>
      </c>
      <c r="J28" s="87">
        <f>IF(EXACT(A28,'Cons Subsidies Accrual-Rounded'!$B$39)=TRUE,IF(ISERROR('Cons Subsidies Accrual-Rounded'!$F39/'Cons Subsidies Accrual-Rounded'!$D39),"NO VAR",'Cons Subsidies Accrual-Rounded'!$F39/'Cons Subsidies Accrual-Rounded'!$D39))</f>
        <v>8.8467970729854961E-2</v>
      </c>
      <c r="K28" s="93" t="str">
        <f t="shared" si="1"/>
        <v>OK</v>
      </c>
    </row>
    <row r="29" spans="1:12" s="79" customFormat="1" ht="30" hidden="1" customHeight="1" x14ac:dyDescent="0.25">
      <c r="A29" s="83" t="str">
        <f>'Cons Subsidies Accrual-Rounded'!$B$40</f>
        <v>Less: Transfer to CBDTP Capital Lockbox</v>
      </c>
      <c r="B29" s="123">
        <f>'Cons Subsidies Accrual-Rounded'!$F40</f>
        <v>5.8897293471031986</v>
      </c>
      <c r="C29" s="124"/>
      <c r="D29" s="101">
        <f>IF(ISERROR('Cons Subsidies Accrual-Rounded'!$F$40/'Cons Subsidies Accrual-Rounded'!$D$40),"HIDE ",IF('Cons Subsidies Accrual-Rounded'!$F$40/'Cons Subsidies Accrual-Rounded'!$D$40=0,"HIDE ",IF('Cons Subsidies Accrual-Rounded'!$F$40/'Cons Subsidies Accrual-Rounded'!$D$40&gt;1,"&gt; 100%",IF('Cons Subsidies Accrual-Rounded'!$F$40/'Cons Subsidies Accrual-Rounded'!$D$40&lt;-1,"&gt; (100%)",'Cons Subsidies Accrual-Rounded'!$F$40/'Cons Subsidies Accrual-Rounded'!$D$40))))</f>
        <v>-0.14319458608190469</v>
      </c>
      <c r="E29" s="102"/>
      <c r="F29" s="90"/>
      <c r="J29" s="87">
        <f>IF(EXACT(A29,'Cons Subsidies Accrual-Rounded'!$B$40)=TRUE,IF(ISERROR('Cons Subsidies Accrual-Rounded'!$F40/'Cons Subsidies Accrual-Rounded'!$D40),"NO VAR",'Cons Subsidies Accrual-Rounded'!$F40/'Cons Subsidies Accrual-Rounded'!$D40))</f>
        <v>-0.14319458608190469</v>
      </c>
      <c r="K29" s="93" t="str">
        <f t="shared" si="1"/>
        <v>OK</v>
      </c>
    </row>
    <row r="30" spans="1:12" s="79" customFormat="1" ht="30" hidden="1" customHeight="1" x14ac:dyDescent="0.25">
      <c r="A30" s="83" t="str">
        <f>'Cons Subsidies Accrual-Rounded'!$B$44</f>
        <v>State Operating Assistance</v>
      </c>
      <c r="B30" s="123">
        <f>'Cons Subsidies Accrual-Rounded'!$F44</f>
        <v>0</v>
      </c>
      <c r="C30" s="125"/>
      <c r="D30" s="101" t="str">
        <f>IF(ISERROR('Cons Subsidies Accrual-Rounded'!$F$44/'Cons Subsidies Accrual-Rounded'!$D$44),"HIDE ",IF('Cons Subsidies Accrual-Rounded'!$F$44/'Cons Subsidies Accrual-Rounded'!$D$44=0,"HIDE ",IF('Cons Subsidies Accrual-Rounded'!$F$44/'Cons Subsidies Accrual-Rounded'!$D$44&gt;1,"&gt; 100%",IF('Cons Subsidies Accrual-Rounded'!$F$44/'Cons Subsidies Accrual-Rounded'!$D$44&lt;-1,"&gt; (100%)",'Cons Subsidies Accrual-Rounded'!$F$44/'Cons Subsidies Accrual-Rounded'!$D$44))))</f>
        <v xml:space="preserve">HIDE </v>
      </c>
      <c r="E30" s="102"/>
      <c r="F30" s="91"/>
      <c r="J30" s="87" t="str">
        <f>IF(EXACT(A30,'Cons Subsidies Accrual-Rounded'!$B$44)=TRUE,IF(ISERROR('Cons Subsidies Accrual-Rounded'!$F44/'Cons Subsidies Accrual-Rounded'!$D44),"NO VAR",'Cons Subsidies Accrual-Rounded'!$F44/'Cons Subsidies Accrual-Rounded'!$D44))</f>
        <v>NO VAR</v>
      </c>
      <c r="K30" s="93" t="str">
        <f t="shared" si="1"/>
        <v>NO VAR</v>
      </c>
    </row>
    <row r="31" spans="1:12" s="79" customFormat="1" ht="30" hidden="1" customHeight="1" x14ac:dyDescent="0.25">
      <c r="A31" s="83" t="str">
        <f>'Cons Subsidies Accrual-Rounded'!$B$50</f>
        <v>New York City</v>
      </c>
      <c r="B31" s="123">
        <f>'Cons Subsidies Accrual-Rounded'!$F50</f>
        <v>0</v>
      </c>
      <c r="C31" s="125"/>
      <c r="D31" s="101" t="str">
        <f>IF(ISERROR('Cons Subsidies Accrual-Rounded'!$F$50/'Cons Subsidies Accrual-Rounded'!$D$50),"HIDE ",IF('Cons Subsidies Accrual-Rounded'!$F$50/'Cons Subsidies Accrual-Rounded'!$D$50=0,"HIDE ",IF('Cons Subsidies Accrual-Rounded'!$F$50/'Cons Subsidies Accrual-Rounded'!$D$50&gt;1,"&gt; 100%",IF('Cons Subsidies Accrual-Rounded'!$F$50/'Cons Subsidies Accrual-Rounded'!$D$50&lt;-1,"&gt; (100%)",'Cons Subsidies Accrual-Rounded'!$F$50/'Cons Subsidies Accrual-Rounded'!$D$50))))</f>
        <v xml:space="preserve">HIDE </v>
      </c>
      <c r="E31" s="102"/>
      <c r="F31" s="91"/>
      <c r="J31" s="87" t="str">
        <f>IF(EXACT(A31,'Cons Subsidies Accrual-Rounded'!$B$50)=TRUE,IF(ISERROR('Cons Subsidies Accrual-Rounded'!$F50/'Cons Subsidies Accrual-Rounded'!$D50),"NO VAR",'Cons Subsidies Accrual-Rounded'!$F50/'Cons Subsidies Accrual-Rounded'!$D50))</f>
        <v>NO VAR</v>
      </c>
      <c r="K31" s="93" t="str">
        <f t="shared" si="1"/>
        <v>NO VAR</v>
      </c>
    </row>
    <row r="32" spans="1:12" s="79" customFormat="1" ht="30" hidden="1" customHeight="1" x14ac:dyDescent="0.25">
      <c r="A32" s="83" t="str">
        <f>'Cons Subsidies Accrual-Rounded'!$B$51</f>
        <v>Nassau County</v>
      </c>
      <c r="B32" s="123">
        <f>'Cons Subsidies Accrual-Rounded'!$F51</f>
        <v>0</v>
      </c>
      <c r="C32" s="125"/>
      <c r="D32" s="101" t="str">
        <f>IF(ISERROR('Cons Subsidies Accrual-Rounded'!$F$51/'Cons Subsidies Accrual-Rounded'!$D$51),"HIDE ",IF('Cons Subsidies Accrual-Rounded'!$F$51/'Cons Subsidies Accrual-Rounded'!$D$51=0,"HIDE ",IF('Cons Subsidies Accrual-Rounded'!$F$51/'Cons Subsidies Accrual-Rounded'!$D$51&gt;1,"&gt; 100%",IF('Cons Subsidies Accrual-Rounded'!$F$51/'Cons Subsidies Accrual-Rounded'!$D$51&lt;-1,"&gt; (100%)",'Cons Subsidies Accrual-Rounded'!$F$51/'Cons Subsidies Accrual-Rounded'!$D$51))))</f>
        <v xml:space="preserve">HIDE </v>
      </c>
      <c r="E32" s="102"/>
      <c r="F32" s="91"/>
      <c r="J32" s="87" t="str">
        <f>IF(EXACT(A32,'Cons Subsidies Accrual-Rounded'!$B$51)=TRUE,IF(ISERROR('Cons Subsidies Accrual-Rounded'!$F51/'Cons Subsidies Accrual-Rounded'!$D51),"NO VAR",'Cons Subsidies Accrual-Rounded'!$F51/'Cons Subsidies Accrual-Rounded'!$D51))</f>
        <v>NO VAR</v>
      </c>
      <c r="K32" s="93" t="str">
        <f t="shared" si="1"/>
        <v>NO VAR</v>
      </c>
    </row>
    <row r="33" spans="1:18" s="79" customFormat="1" ht="30" hidden="1" customHeight="1" x14ac:dyDescent="0.25">
      <c r="A33" s="83" t="str">
        <f>'Cons Subsidies Accrual-Rounded'!$B$52</f>
        <v>Suffolk County</v>
      </c>
      <c r="B33" s="123">
        <f>'Cons Subsidies Accrual-Rounded'!$F52</f>
        <v>0</v>
      </c>
      <c r="C33" s="125"/>
      <c r="D33" s="101" t="str">
        <f>IF(ISERROR('Cons Subsidies Accrual-Rounded'!$F$52/'Cons Subsidies Accrual-Rounded'!$D$52),"HIDE ",IF('Cons Subsidies Accrual-Rounded'!$F$52/'Cons Subsidies Accrual-Rounded'!$D$52=0,"HIDE ",IF('Cons Subsidies Accrual-Rounded'!$F$52/'Cons Subsidies Accrual-Rounded'!$D$52&gt;1,"&gt; 100%",IF('Cons Subsidies Accrual-Rounded'!$F$52/'Cons Subsidies Accrual-Rounded'!$D$52&lt;-1,"&gt; (100%)",'Cons Subsidies Accrual-Rounded'!$F$52/'Cons Subsidies Accrual-Rounded'!$D$52))))</f>
        <v xml:space="preserve">HIDE </v>
      </c>
      <c r="E33" s="102"/>
      <c r="F33" s="91"/>
      <c r="J33" s="87" t="str">
        <f>IF(EXACT(A33,'Cons Subsidies Accrual-Rounded'!$B$52)=TRUE,IF(ISERROR('Cons Subsidies Accrual-Rounded'!$F52/'Cons Subsidies Accrual-Rounded'!$D52),"NO VAR",'Cons Subsidies Accrual-Rounded'!$F52/'Cons Subsidies Accrual-Rounded'!$D52))</f>
        <v>NO VAR</v>
      </c>
      <c r="K33" s="93" t="str">
        <f t="shared" si="1"/>
        <v>NO VAR</v>
      </c>
    </row>
    <row r="34" spans="1:18" s="79" customFormat="1" ht="30" hidden="1" customHeight="1" x14ac:dyDescent="0.25">
      <c r="A34" s="83" t="str">
        <f>'Cons Subsidies Accrual-Rounded'!$B$53</f>
        <v>Westchester County</v>
      </c>
      <c r="B34" s="123">
        <f>'Cons Subsidies Accrual-Rounded'!$F53</f>
        <v>0</v>
      </c>
      <c r="C34" s="125"/>
      <c r="D34" s="101" t="str">
        <f>IF(ISERROR('Cons Subsidies Accrual-Rounded'!$F$53/'Cons Subsidies Accrual-Rounded'!$D$53),"HIDE ",IF('Cons Subsidies Accrual-Rounded'!$F$53/'Cons Subsidies Accrual-Rounded'!$D$53=0,"HIDE ",IF('Cons Subsidies Accrual-Rounded'!$F$53/'Cons Subsidies Accrual-Rounded'!$D$53&gt;1,"&gt; 100%",IF('Cons Subsidies Accrual-Rounded'!$F$53/'Cons Subsidies Accrual-Rounded'!$D$53&lt;-1,"&gt; (100%)",'Cons Subsidies Accrual-Rounded'!$F$53/'Cons Subsidies Accrual-Rounded'!$D$53))))</f>
        <v xml:space="preserve">HIDE </v>
      </c>
      <c r="E34" s="102"/>
      <c r="F34" s="91"/>
      <c r="J34" s="87" t="str">
        <f>IF(EXACT(A34,'Cons Subsidies Accrual-Rounded'!$B$53)=TRUE,IF(ISERROR('Cons Subsidies Accrual-Rounded'!$F53/'Cons Subsidies Accrual-Rounded'!$D53),"NO VAR",'Cons Subsidies Accrual-Rounded'!$F53/'Cons Subsidies Accrual-Rounded'!$D53))</f>
        <v>NO VAR</v>
      </c>
      <c r="K34" s="93" t="str">
        <f t="shared" si="1"/>
        <v>NO VAR</v>
      </c>
    </row>
    <row r="35" spans="1:18" s="79" customFormat="1" ht="30" hidden="1" customHeight="1" x14ac:dyDescent="0.25">
      <c r="A35" s="83" t="str">
        <f>'Cons Subsidies Accrual-Rounded'!$B$54</f>
        <v>Putnam County</v>
      </c>
      <c r="B35" s="123">
        <f>'Cons Subsidies Accrual-Rounded'!$F54</f>
        <v>0</v>
      </c>
      <c r="C35" s="125"/>
      <c r="D35" s="101" t="str">
        <f>IF(ISERROR('Cons Subsidies Accrual-Rounded'!$F$54/'Cons Subsidies Accrual-Rounded'!$D$54),"HIDE ",IF('Cons Subsidies Accrual-Rounded'!$F$54/'Cons Subsidies Accrual-Rounded'!$D$54=0,"HIDE ",IF('Cons Subsidies Accrual-Rounded'!$F$54/'Cons Subsidies Accrual-Rounded'!$D$54&gt;1,"&gt; 100%",IF('Cons Subsidies Accrual-Rounded'!$F$54/'Cons Subsidies Accrual-Rounded'!$D$54&lt;-1,"&gt; (100%)",'Cons Subsidies Accrual-Rounded'!$F$54/'Cons Subsidies Accrual-Rounded'!$D$54))))</f>
        <v xml:space="preserve">HIDE </v>
      </c>
      <c r="E35" s="102"/>
      <c r="F35" s="91"/>
      <c r="J35" s="87" t="str">
        <f>IF(EXACT(A35,'Cons Subsidies Accrual-Rounded'!$B$54)=TRUE,IF(ISERROR('Cons Subsidies Accrual-Rounded'!$F54/'Cons Subsidies Accrual-Rounded'!$D54),"NO VAR",'Cons Subsidies Accrual-Rounded'!$F54/'Cons Subsidies Accrual-Rounded'!$D54))</f>
        <v>NO VAR</v>
      </c>
      <c r="K35" s="93" t="str">
        <f t="shared" si="1"/>
        <v>NO VAR</v>
      </c>
    </row>
    <row r="36" spans="1:18" ht="30" hidden="1" customHeight="1" x14ac:dyDescent="0.25">
      <c r="A36" s="83" t="str">
        <f>'Cons Subsidies Accrual-Rounded'!$B$55</f>
        <v>Dutchess County</v>
      </c>
      <c r="B36" s="123">
        <f>'Cons Subsidies Accrual-Rounded'!$F55</f>
        <v>0</v>
      </c>
      <c r="C36" s="126"/>
      <c r="D36" s="101" t="str">
        <f>IF(ISERROR('Cons Subsidies Accrual-Rounded'!$F$55/'Cons Subsidies Accrual-Rounded'!$D$55),"HIDE ",IF('Cons Subsidies Accrual-Rounded'!$F$55/'Cons Subsidies Accrual-Rounded'!$D$55=0,"HIDE ",IF('Cons Subsidies Accrual-Rounded'!$F$55/'Cons Subsidies Accrual-Rounded'!$D$55&gt;1,"&gt; 100%",IF('Cons Subsidies Accrual-Rounded'!$F$55/'Cons Subsidies Accrual-Rounded'!$D$55&lt;-1,"&gt; (100%)",'Cons Subsidies Accrual-Rounded'!$F$55/'Cons Subsidies Accrual-Rounded'!$D$55))))</f>
        <v xml:space="preserve">HIDE </v>
      </c>
      <c r="E36" s="2"/>
      <c r="F36" s="91"/>
      <c r="J36" s="87" t="str">
        <f>IF(EXACT(A36,'Cons Subsidies Accrual-Rounded'!$B$55)=TRUE,IF(ISERROR('Cons Subsidies Accrual-Rounded'!$F55/'Cons Subsidies Accrual-Rounded'!$D55),"NO VAR",'Cons Subsidies Accrual-Rounded'!$F55/'Cons Subsidies Accrual-Rounded'!$D55))</f>
        <v>NO VAR</v>
      </c>
      <c r="K36" s="93" t="str">
        <f t="shared" si="1"/>
        <v>NO VAR</v>
      </c>
    </row>
    <row r="37" spans="1:18" ht="30" hidden="1" customHeight="1" x14ac:dyDescent="0.25">
      <c r="A37" s="83" t="str">
        <f>'Cons Subsidies Accrual-Rounded'!$B$56</f>
        <v>Orange County</v>
      </c>
      <c r="B37" s="123">
        <f>'Cons Subsidies Accrual-Rounded'!$F56</f>
        <v>0</v>
      </c>
      <c r="C37" s="126"/>
      <c r="D37" s="101" t="str">
        <f>IF(ISERROR('Cons Subsidies Accrual-Rounded'!$F$56/'Cons Subsidies Accrual-Rounded'!$D$56),"HIDE ",IF('Cons Subsidies Accrual-Rounded'!$F$56/'Cons Subsidies Accrual-Rounded'!$D$56=0,"HIDE ",IF('Cons Subsidies Accrual-Rounded'!$F$56/'Cons Subsidies Accrual-Rounded'!$D$56&gt;1,"&gt; 100%",IF('Cons Subsidies Accrual-Rounded'!$F$56/'Cons Subsidies Accrual-Rounded'!$D$56&lt;-1,"&gt; (100%)",'Cons Subsidies Accrual-Rounded'!$F$56/'Cons Subsidies Accrual-Rounded'!$D$56))))</f>
        <v xml:space="preserve">HIDE </v>
      </c>
      <c r="E37" s="2"/>
      <c r="F37" s="91"/>
      <c r="J37" s="87" t="str">
        <f>IF(EXACT(A37,'Cons Subsidies Accrual-Rounded'!$B$56)=TRUE,IF(ISERROR('Cons Subsidies Accrual-Rounded'!$F56/'Cons Subsidies Accrual-Rounded'!$D56),"NO VAR",'Cons Subsidies Accrual-Rounded'!$F56/'Cons Subsidies Accrual-Rounded'!$D56))</f>
        <v>NO VAR</v>
      </c>
      <c r="K37" s="93" t="str">
        <f t="shared" si="1"/>
        <v>NO VAR</v>
      </c>
    </row>
    <row r="38" spans="1:18" ht="30" hidden="1" customHeight="1" x14ac:dyDescent="0.25">
      <c r="A38" s="83" t="str">
        <f>'Cons Subsidies Accrual-Rounded'!$B$57</f>
        <v>Rockland County</v>
      </c>
      <c r="B38" s="123">
        <f>'Cons Subsidies Accrual-Rounded'!$F57</f>
        <v>0</v>
      </c>
      <c r="C38" s="126"/>
      <c r="D38" s="101" t="str">
        <f>IF(ISERROR('Cons Subsidies Accrual-Rounded'!$F$57/'Cons Subsidies Accrual-Rounded'!$D$57),"HIDE ",IF('Cons Subsidies Accrual-Rounded'!$F$57/'Cons Subsidies Accrual-Rounded'!$D$57=0,"HIDE ",IF('Cons Subsidies Accrual-Rounded'!$F$57/'Cons Subsidies Accrual-Rounded'!$D$57&gt;1,"&gt; 100%",IF('Cons Subsidies Accrual-Rounded'!$F$57/'Cons Subsidies Accrual-Rounded'!$D$57&lt;-1,"&gt; (100%)",'Cons Subsidies Accrual-Rounded'!$F$57/'Cons Subsidies Accrual-Rounded'!$D$57))))</f>
        <v xml:space="preserve">HIDE </v>
      </c>
      <c r="E38" s="2"/>
      <c r="F38" s="91"/>
      <c r="J38" s="87" t="str">
        <f>IF(EXACT(A38,'Cons Subsidies Accrual-Rounded'!$B$57)=TRUE,IF(ISERROR('Cons Subsidies Accrual-Rounded'!$F57/'Cons Subsidies Accrual-Rounded'!$D57),"NO VAR",'Cons Subsidies Accrual-Rounded'!$F57/'Cons Subsidies Accrual-Rounded'!$D57))</f>
        <v>NO VAR</v>
      </c>
      <c r="K38" s="93" t="str">
        <f t="shared" si="1"/>
        <v>NO VAR</v>
      </c>
    </row>
    <row r="39" spans="1:18" ht="30" hidden="1" customHeight="1" x14ac:dyDescent="0.25">
      <c r="A39" s="83" t="str">
        <f>'Cons Subsidies Accrual-Rounded'!$B$58</f>
        <v>Station Maintenance</v>
      </c>
      <c r="B39" s="123">
        <f>'Cons Subsidies Accrual-Rounded'!$F58</f>
        <v>-0.3296947240718815</v>
      </c>
      <c r="C39" s="126"/>
      <c r="D39" s="101">
        <f>IF(ISERROR('Cons Subsidies Accrual-Rounded'!$F$58/'Cons Subsidies Accrual-Rounded'!$D$58),"HIDE ",IF('Cons Subsidies Accrual-Rounded'!$F$58/'Cons Subsidies Accrual-Rounded'!$D$58=0,"HIDE ",IF('Cons Subsidies Accrual-Rounded'!$F$58/'Cons Subsidies Accrual-Rounded'!$D$58&gt;1,"&gt; 100%",IF('Cons Subsidies Accrual-Rounded'!$F$58/'Cons Subsidies Accrual-Rounded'!$D$58&lt;-1,"&gt; (100%)",'Cons Subsidies Accrual-Rounded'!$F$58/'Cons Subsidies Accrual-Rounded'!$D$58))))</f>
        <v>-2.2127148248718212E-2</v>
      </c>
      <c r="E39" s="2"/>
      <c r="F39" s="91"/>
      <c r="J39" s="87">
        <f>IF(EXACT(A39,'Cons Subsidies Accrual-Rounded'!$B$58)=TRUE,IF(ISERROR('Cons Subsidies Accrual-Rounded'!$F58/'Cons Subsidies Accrual-Rounded'!$D58),"NO VAR",'Cons Subsidies Accrual-Rounded'!$F58/'Cons Subsidies Accrual-Rounded'!$D58))</f>
        <v>-2.2127148248718212E-2</v>
      </c>
      <c r="K39" s="93" t="str">
        <f t="shared" si="1"/>
        <v>OK</v>
      </c>
    </row>
    <row r="40" spans="1:18" ht="30" customHeight="1" x14ac:dyDescent="0.25">
      <c r="A40" s="83" t="str">
        <f>'Cons Subsidies Accrual-Rounded'!$B$64</f>
        <v>City Subsidy for MTA Bus Company</v>
      </c>
      <c r="B40" s="123">
        <f>'Cons Subsidies Accrual-Rounded'!$F64</f>
        <v>7.3123321916294088</v>
      </c>
      <c r="C40" s="125"/>
      <c r="D40" s="101">
        <f>IF(ISERROR('Cons Subsidies Accrual-Rounded'!$F$64/'Cons Subsidies Accrual-Rounded'!$D$64),"HIDE ",IF('Cons Subsidies Accrual-Rounded'!$F$64/'Cons Subsidies Accrual-Rounded'!$D$64=0,"HIDE ",IF('Cons Subsidies Accrual-Rounded'!$F$64/'Cons Subsidies Accrual-Rounded'!$D$64&gt;1,"&gt; 100%",IF('Cons Subsidies Accrual-Rounded'!$F$64/'Cons Subsidies Accrual-Rounded'!$D$64&lt;-1,"&gt; (100%)",'Cons Subsidies Accrual-Rounded'!$F$64/'Cons Subsidies Accrual-Rounded'!$D$64))))</f>
        <v>0.14762066534051776</v>
      </c>
      <c r="E40" s="102"/>
      <c r="F40" s="91" t="s">
        <v>79</v>
      </c>
      <c r="G40" s="79"/>
      <c r="H40" s="79"/>
      <c r="I40" s="79"/>
      <c r="J40" s="87">
        <f>IF(EXACT(A40,'Cons Subsidies Accrual-Rounded'!$B$64)=TRUE,IF(ISERROR('Cons Subsidies Accrual-Rounded'!$F64/'Cons Subsidies Accrual-Rounded'!$D64),"NO VAR",'Cons Subsidies Accrual-Rounded'!$F64/'Cons Subsidies Accrual-Rounded'!$D64))</f>
        <v>0.14762066534051776</v>
      </c>
      <c r="K40" s="93" t="str">
        <f t="shared" si="1"/>
        <v>OK</v>
      </c>
      <c r="L40" s="79"/>
      <c r="M40" s="79"/>
      <c r="N40" s="79"/>
      <c r="O40" s="79"/>
      <c r="P40" s="79"/>
      <c r="Q40" s="79"/>
      <c r="R40" s="79"/>
    </row>
    <row r="41" spans="1:18" ht="30" customHeight="1" x14ac:dyDescent="0.25">
      <c r="A41" s="83" t="str">
        <f>'Cons Subsidies Accrual-Rounded'!$B$65</f>
        <v>City Subsidy for Staten Island Railway</v>
      </c>
      <c r="B41" s="123">
        <f>'Cons Subsidies Accrual-Rounded'!$F65</f>
        <v>0.14945373601570067</v>
      </c>
      <c r="C41" s="125"/>
      <c r="D41" s="101">
        <f>IF(ISERROR('Cons Subsidies Accrual-Rounded'!$F$65/'Cons Subsidies Accrual-Rounded'!$D$65),"HIDE ",IF('Cons Subsidies Accrual-Rounded'!$F$65/'Cons Subsidies Accrual-Rounded'!$D$65=0,"HIDE ",IF('Cons Subsidies Accrual-Rounded'!$F$65/'Cons Subsidies Accrual-Rounded'!$D$65&gt;1,"&gt; 100%",IF('Cons Subsidies Accrual-Rounded'!$F$65/'Cons Subsidies Accrual-Rounded'!$D$65&lt;-1,"&gt; (100%)",'Cons Subsidies Accrual-Rounded'!$F$65/'Cons Subsidies Accrual-Rounded'!$D$65))))</f>
        <v>4.393344288306824E-2</v>
      </c>
      <c r="E41" s="102"/>
      <c r="F41" s="91" t="s">
        <v>80</v>
      </c>
      <c r="G41" s="79"/>
      <c r="H41" s="79"/>
      <c r="I41" s="79"/>
      <c r="J41" s="87">
        <f>IF(EXACT(A41,'Cons Subsidies Accrual-Rounded'!$B$65)=TRUE,IF(ISERROR('Cons Subsidies Accrual-Rounded'!$F65/'Cons Subsidies Accrual-Rounded'!$D65),"NO VAR",'Cons Subsidies Accrual-Rounded'!$F65/'Cons Subsidies Accrual-Rounded'!$D65))</f>
        <v>4.393344288306824E-2</v>
      </c>
      <c r="K41" s="93" t="str">
        <f t="shared" si="1"/>
        <v>OK</v>
      </c>
      <c r="L41" s="79"/>
      <c r="M41" s="79"/>
      <c r="N41" s="79"/>
      <c r="O41" s="79"/>
      <c r="P41" s="79"/>
      <c r="Q41" s="79"/>
      <c r="R41" s="79"/>
    </row>
    <row r="42" spans="1:18" ht="30" customHeight="1" x14ac:dyDescent="0.25">
      <c r="A42" s="83" t="str">
        <f>'Cons Subsidies Accrual-Rounded'!$B$66</f>
        <v>CDOT Subsidy for Metro-North Railroad</v>
      </c>
      <c r="B42" s="123">
        <f>'Cons Subsidies Accrual-Rounded'!$F66</f>
        <v>3.4034583148824353</v>
      </c>
      <c r="C42" s="125"/>
      <c r="D42" s="101">
        <f>IF(ISERROR('Cons Subsidies Accrual-Rounded'!$F$66/'Cons Subsidies Accrual-Rounded'!$D$66),"HIDE ",IF('Cons Subsidies Accrual-Rounded'!$F$66/'Cons Subsidies Accrual-Rounded'!$D$66=0,"HIDE ",IF('Cons Subsidies Accrual-Rounded'!$F$66/'Cons Subsidies Accrual-Rounded'!$D$66&gt;1,"&gt; 100%",IF('Cons Subsidies Accrual-Rounded'!$F$66/'Cons Subsidies Accrual-Rounded'!$D$66&lt;-1,"&gt; (100%)",'Cons Subsidies Accrual-Rounded'!$F$66/'Cons Subsidies Accrual-Rounded'!$D$66))))</f>
        <v>0.11211178233450465</v>
      </c>
      <c r="E42" s="102"/>
      <c r="F42" s="91" t="s">
        <v>99</v>
      </c>
      <c r="G42" s="79"/>
      <c r="H42" s="79"/>
      <c r="I42" s="79"/>
      <c r="J42" s="87">
        <f>IF(EXACT(A42,'Cons Subsidies Accrual-Rounded'!$B$66)=TRUE,IF(ISERROR('Cons Subsidies Accrual-Rounded'!$F66/'Cons Subsidies Accrual-Rounded'!$D66),"NO VAR",'Cons Subsidies Accrual-Rounded'!$F66/'Cons Subsidies Accrual-Rounded'!$D66))</f>
        <v>0.11211178233450465</v>
      </c>
      <c r="K42" s="93" t="str">
        <f t="shared" si="1"/>
        <v>OK</v>
      </c>
      <c r="L42" s="79"/>
      <c r="M42" s="79"/>
      <c r="N42" s="79"/>
      <c r="O42" s="79"/>
      <c r="P42" s="79"/>
      <c r="Q42" s="79"/>
      <c r="R42" s="79"/>
    </row>
    <row r="43" spans="1:18" ht="30" customHeight="1" x14ac:dyDescent="0.25">
      <c r="A43" s="83" t="str">
        <f>'Cons Subsidies Accrual-Rounded'!$B$72</f>
        <v>B&amp;T Operating Surplus Transfer</v>
      </c>
      <c r="B43" s="123">
        <f>'Cons Subsidies Accrual-Rounded'!$F72</f>
        <v>59.582623150000025</v>
      </c>
      <c r="C43" s="125"/>
      <c r="D43" s="101" t="str">
        <f>IF(ISERROR('Cons Subsidies Accrual-Rounded'!$F$72/'Cons Subsidies Accrual-Rounded'!$D$72),"HIDE ",IF('Cons Subsidies Accrual-Rounded'!$F$72/'Cons Subsidies Accrual-Rounded'!$D$72=0,"HIDE ",IF('Cons Subsidies Accrual-Rounded'!$F$72/'Cons Subsidies Accrual-Rounded'!$D$72&gt;1,"&gt; 100%",IF('Cons Subsidies Accrual-Rounded'!$F$72/'Cons Subsidies Accrual-Rounded'!$D$72&lt;-1,"&gt; (100%)",'Cons Subsidies Accrual-Rounded'!$F$72/'Cons Subsidies Accrual-Rounded'!$D$72))))</f>
        <v>&gt; 100%</v>
      </c>
      <c r="E43" s="102"/>
      <c r="F43" s="91" t="s">
        <v>81</v>
      </c>
      <c r="G43" s="79"/>
      <c r="H43" s="79"/>
      <c r="I43" s="79"/>
      <c r="J43" s="87">
        <f>IF(EXACT(A43,'Cons Subsidies Accrual-Rounded'!$B$72)=TRUE,IF(ISERROR('Cons Subsidies Accrual-Rounded'!$F72/'Cons Subsidies Accrual-Rounded'!$D72),"NO VAR",'Cons Subsidies Accrual-Rounded'!$F72/'Cons Subsidies Accrual-Rounded'!$D72))</f>
        <v>43.802907086685245</v>
      </c>
      <c r="K43" s="93" t="str">
        <f t="shared" si="1"/>
        <v>OK</v>
      </c>
      <c r="L43" s="79"/>
      <c r="M43" s="79"/>
      <c r="N43" s="79"/>
      <c r="O43" s="79"/>
      <c r="P43" s="79"/>
      <c r="Q43" s="79"/>
      <c r="R43" s="79"/>
    </row>
    <row r="44" spans="1:18" ht="4.5" customHeight="1" thickBot="1" x14ac:dyDescent="0.3">
      <c r="A44" s="95"/>
      <c r="B44" s="153"/>
      <c r="C44" s="154"/>
      <c r="D44" s="104"/>
      <c r="E44" s="103"/>
      <c r="F44" s="97"/>
      <c r="G44" s="79"/>
      <c r="H44" s="79"/>
      <c r="I44" s="79"/>
      <c r="J44" s="79"/>
      <c r="K44" s="80"/>
      <c r="L44" s="79"/>
      <c r="M44" s="79"/>
      <c r="N44" s="79"/>
      <c r="O44" s="79"/>
      <c r="P44" s="79"/>
      <c r="Q44" s="79"/>
      <c r="R44" s="79"/>
    </row>
    <row r="45" spans="1:18" ht="30" customHeight="1" x14ac:dyDescent="0.35">
      <c r="A45" s="166" t="s">
        <v>107</v>
      </c>
      <c r="B45" s="166"/>
      <c r="C45" s="166"/>
      <c r="D45" s="166"/>
      <c r="E45" s="166"/>
      <c r="F45" s="166"/>
    </row>
    <row r="46" spans="1:18" ht="12" customHeight="1" thickBot="1" x14ac:dyDescent="0.3"/>
    <row r="47" spans="1:18" ht="16.5" customHeight="1" x14ac:dyDescent="0.25">
      <c r="A47" s="191" t="str">
        <f>A9</f>
        <v>Accrued Subsidies</v>
      </c>
      <c r="B47" s="181" t="str">
        <f t="shared" ref="B47:F47" si="2">B9</f>
        <v xml:space="preserve">Variance
$ </v>
      </c>
      <c r="C47" s="182">
        <f t="shared" si="2"/>
        <v>0</v>
      </c>
      <c r="D47" s="185" t="str">
        <f t="shared" si="2"/>
        <v>Variance
%</v>
      </c>
      <c r="E47" s="186">
        <f t="shared" si="2"/>
        <v>0</v>
      </c>
      <c r="F47" s="189" t="str">
        <f t="shared" si="2"/>
        <v>Explanations</v>
      </c>
      <c r="J47" s="84" t="s">
        <v>65</v>
      </c>
      <c r="K47" s="88" t="s">
        <v>65</v>
      </c>
    </row>
    <row r="48" spans="1:18" ht="16.5" customHeight="1" x14ac:dyDescent="0.25">
      <c r="A48" s="192"/>
      <c r="B48" s="183"/>
      <c r="C48" s="184"/>
      <c r="D48" s="187"/>
      <c r="E48" s="188"/>
      <c r="F48" s="190"/>
      <c r="J48" s="85" t="s">
        <v>55</v>
      </c>
      <c r="K48" s="89" t="s">
        <v>55</v>
      </c>
    </row>
    <row r="49" spans="1:11" ht="15.75" customHeight="1" x14ac:dyDescent="0.25">
      <c r="A49" s="81"/>
      <c r="B49" s="175"/>
      <c r="C49" s="176"/>
      <c r="D49" s="177"/>
      <c r="E49" s="178"/>
      <c r="F49" s="82"/>
      <c r="J49" s="86"/>
      <c r="K49" s="92"/>
    </row>
    <row r="50" spans="1:11" s="79" customFormat="1" ht="30" hidden="1" customHeight="1" x14ac:dyDescent="0.25">
      <c r="A50" s="83" t="str">
        <f>'Cons Subsidies Accrual-Rounded'!$B$13</f>
        <v>Metropolitan Mass Transportation Operating Assistance (MMTOA)</v>
      </c>
      <c r="B50" s="122">
        <f>'Cons Subsidies Accrual-Rounded'!$J$13</f>
        <v>0</v>
      </c>
      <c r="C50" s="124"/>
      <c r="D50" s="101" t="str">
        <f>IF(ISERROR('Cons Subsidies Accrual-Rounded'!$J$13/'Cons Subsidies Accrual-Rounded'!$H$13),"HIDE ",IF('Cons Subsidies Accrual-Rounded'!$J$13/'Cons Subsidies Accrual-Rounded'!$H$13=0,"HIDE ",IF('Cons Subsidies Accrual-Rounded'!$J$13/'Cons Subsidies Accrual-Rounded'!$H$13&gt;1,"&gt; 100%",IF('Cons Subsidies Accrual-Rounded'!$J$13/'Cons Subsidies Accrual-Rounded'!$H$13&lt;-1,"&gt; (100%)",'Cons Subsidies Accrual-Rounded'!$J$13/'Cons Subsidies Accrual-Rounded'!$H$13))))</f>
        <v xml:space="preserve">HIDE </v>
      </c>
      <c r="E50" s="102"/>
      <c r="F50" s="90"/>
      <c r="J50" s="87">
        <f>IF(EXACT(A50,'Cons Subsidies Accrual-Rounded'!$B$13)=TRUE,IF(ISERROR('Cons Subsidies Accrual-Rounded'!$J$13/'Cons Subsidies Accrual-Rounded'!$H$13),"NO VAR",'Cons Subsidies Accrual-Rounded'!$J$13/'Cons Subsidies Accrual-Rounded'!$H$13))</f>
        <v>0</v>
      </c>
      <c r="K50" s="93" t="str">
        <f t="shared" ref="K50:K54" si="3">IF(J50="NO VAR","NO VAR",(IF(J50=FALSE,"INCORRECT LINE BEING PICKED UP","OK")))</f>
        <v>OK</v>
      </c>
    </row>
    <row r="51" spans="1:11" s="79" customFormat="1" ht="30" customHeight="1" x14ac:dyDescent="0.25">
      <c r="A51" s="83" t="str">
        <f>'Cons Subsidies Accrual-Rounded'!$B$14</f>
        <v>Petroleum Business Tax (PBT)</v>
      </c>
      <c r="B51" s="122">
        <f>'Cons Subsidies Accrual-Rounded'!$J$14</f>
        <v>18.903844899426758</v>
      </c>
      <c r="C51" s="124"/>
      <c r="D51" s="101">
        <f>IF(ISERROR('Cons Subsidies Accrual-Rounded'!$J$14/'Cons Subsidies Accrual-Rounded'!$H$14),"HIDE ",IF('Cons Subsidies Accrual-Rounded'!$J$14/'Cons Subsidies Accrual-Rounded'!$H$14=0,"HIDE ",IF('Cons Subsidies Accrual-Rounded'!$J$14/'Cons Subsidies Accrual-Rounded'!$H$14&gt;1,"&gt; 100%",IF('Cons Subsidies Accrual-Rounded'!$J$14/'Cons Subsidies Accrual-Rounded'!$H$14&lt;-1,"&gt; (100%)",'Cons Subsidies Accrual-Rounded'!$J$14/'Cons Subsidies Accrual-Rounded'!$H$14))))</f>
        <v>6.3562236630470739E-2</v>
      </c>
      <c r="E51" s="102"/>
      <c r="F51" s="90" t="s">
        <v>82</v>
      </c>
      <c r="J51" s="87">
        <f>IF(EXACT(A51,'Cons Subsidies Accrual-Rounded'!$B$14)=TRUE,IF(ISERROR('Cons Subsidies Accrual-Rounded'!$J$14/'Cons Subsidies Accrual-Rounded'!$H$14),"NO VAR",'Cons Subsidies Accrual-Rounded'!$J$14/'Cons Subsidies Accrual-Rounded'!$H$14))</f>
        <v>6.3562236630470739E-2</v>
      </c>
      <c r="K51" s="93" t="str">
        <f t="shared" si="3"/>
        <v>OK</v>
      </c>
    </row>
    <row r="52" spans="1:11" s="79" customFormat="1" ht="30" customHeight="1" x14ac:dyDescent="0.25">
      <c r="A52" s="83" t="str">
        <f>'Cons Subsidies Accrual-Rounded'!$B$15</f>
        <v>MRT(b)-1 (Gross)</v>
      </c>
      <c r="B52" s="122">
        <f>'Cons Subsidies Accrual-Rounded'!$J$15</f>
        <v>26.666018886036142</v>
      </c>
      <c r="C52" s="124"/>
      <c r="D52" s="101">
        <f>IF(ISERROR('Cons Subsidies Accrual-Rounded'!$J$15/'Cons Subsidies Accrual-Rounded'!$H$15),"HIDE ",IF('Cons Subsidies Accrual-Rounded'!$J$15/'Cons Subsidies Accrual-Rounded'!$H$15=0,"HIDE ",IF('Cons Subsidies Accrual-Rounded'!$J$15/'Cons Subsidies Accrual-Rounded'!$H$15&gt;1,"&gt; 100%",IF('Cons Subsidies Accrual-Rounded'!$J$15/'Cons Subsidies Accrual-Rounded'!$H$15&lt;-1,"&gt; (100%)",'Cons Subsidies Accrual-Rounded'!$J$15/'Cons Subsidies Accrual-Rounded'!$H$15))))</f>
        <v>0.16155397373497213</v>
      </c>
      <c r="E52" s="102"/>
      <c r="F52" s="90" t="s">
        <v>82</v>
      </c>
      <c r="J52" s="87">
        <f>IF(EXACT(A52,'Cons Subsidies Accrual-Rounded'!$B$15)=TRUE,IF(ISERROR('Cons Subsidies Accrual-Rounded'!$J$15/'Cons Subsidies Accrual-Rounded'!$H$15),"NO VAR",'Cons Subsidies Accrual-Rounded'!$J$15/'Cons Subsidies Accrual-Rounded'!$H$15))</f>
        <v>0.16155397373497213</v>
      </c>
      <c r="K52" s="93" t="str">
        <f t="shared" si="3"/>
        <v>OK</v>
      </c>
    </row>
    <row r="53" spans="1:11" s="79" customFormat="1" ht="30" customHeight="1" x14ac:dyDescent="0.25">
      <c r="A53" s="83" t="str">
        <f>'Cons Subsidies Accrual-Rounded'!$B$16</f>
        <v>MRT(b)-2 (Gross)</v>
      </c>
      <c r="B53" s="122">
        <f>'Cons Subsidies Accrual-Rounded'!$J$16</f>
        <v>19.97843713510521</v>
      </c>
      <c r="C53" s="124"/>
      <c r="D53" s="101">
        <f>IF(ISERROR('Cons Subsidies Accrual-Rounded'!$J$16/'Cons Subsidies Accrual-Rounded'!$H$16),"HIDE ",IF('Cons Subsidies Accrual-Rounded'!$J$16/'Cons Subsidies Accrual-Rounded'!$H$16=0,"HIDE ",IF('Cons Subsidies Accrual-Rounded'!$J$16/'Cons Subsidies Accrual-Rounded'!$H$16&gt;1,"&gt; 100%",IF('Cons Subsidies Accrual-Rounded'!$J$16/'Cons Subsidies Accrual-Rounded'!$H$16&lt;-1,"&gt; (100%)",'Cons Subsidies Accrual-Rounded'!$J$16/'Cons Subsidies Accrual-Rounded'!$H$16))))</f>
        <v>0.26291000467956305</v>
      </c>
      <c r="E53" s="102"/>
      <c r="F53" s="90" t="s">
        <v>82</v>
      </c>
      <c r="J53" s="87">
        <f>IF(EXACT(A53,'Cons Subsidies Accrual-Rounded'!$B$16)=TRUE,IF(ISERROR('Cons Subsidies Accrual-Rounded'!$J$16/'Cons Subsidies Accrual-Rounded'!$H$16),"NO VAR",'Cons Subsidies Accrual-Rounded'!$J$16/'Cons Subsidies Accrual-Rounded'!$H$16))</f>
        <v>0.26291000467956305</v>
      </c>
      <c r="K53" s="93" t="str">
        <f t="shared" si="3"/>
        <v>OK</v>
      </c>
    </row>
    <row r="54" spans="1:11" s="79" customFormat="1" ht="30" hidden="1" customHeight="1" x14ac:dyDescent="0.25">
      <c r="A54" s="83" t="str">
        <f>'Cons Subsidies Accrual-Rounded'!$B$17</f>
        <v>Other MRT(b) Adjustments</v>
      </c>
      <c r="B54" s="122">
        <f>'Cons Subsidies Accrual-Rounded'!$J$17</f>
        <v>0</v>
      </c>
      <c r="C54" s="124"/>
      <c r="D54" s="101" t="str">
        <f>IF(ISERROR('Cons Subsidies Accrual-Rounded'!$J$17/'Cons Subsidies Accrual-Rounded'!$H$17),"HIDE ",IF('Cons Subsidies Accrual-Rounded'!$J$17/'Cons Subsidies Accrual-Rounded'!$H$17=0,"HIDE ",IF('Cons Subsidies Accrual-Rounded'!$J$17/'Cons Subsidies Accrual-Rounded'!$H$17&gt;1,"&gt; 100%",IF('Cons Subsidies Accrual-Rounded'!$J$17/'Cons Subsidies Accrual-Rounded'!$H$17&lt;-1,"&gt; (100%)",'Cons Subsidies Accrual-Rounded'!$J$17/'Cons Subsidies Accrual-Rounded'!$H$17))))</f>
        <v xml:space="preserve">HIDE </v>
      </c>
      <c r="E54" s="102"/>
      <c r="F54" s="90"/>
      <c r="J54" s="87" t="str">
        <f>IF(EXACT(A54,'Cons Subsidies Accrual-Rounded'!$B$17)=TRUE,IF(ISERROR('Cons Subsidies Accrual-Rounded'!$J$17/'Cons Subsidies Accrual-Rounded'!$H$17),"NO VAR",'Cons Subsidies Accrual-Rounded'!$J$17/'Cons Subsidies Accrual-Rounded'!$H$17))</f>
        <v>NO VAR</v>
      </c>
      <c r="K54" s="93" t="str">
        <f t="shared" si="3"/>
        <v>NO VAR</v>
      </c>
    </row>
    <row r="55" spans="1:11" s="79" customFormat="1" ht="30" customHeight="1" x14ac:dyDescent="0.25">
      <c r="A55" s="83" t="str">
        <f>'Cons Subsidies Accrual-Rounded'!$B$18</f>
        <v>Urban Tax</v>
      </c>
      <c r="B55" s="122">
        <f>'Cons Subsidies Accrual-Rounded'!$J$18</f>
        <v>0.52856016749998957</v>
      </c>
      <c r="C55" s="124"/>
      <c r="D55" s="101">
        <f>IF(ISERROR('Cons Subsidies Accrual-Rounded'!$J$18/'Cons Subsidies Accrual-Rounded'!$H$18),"HIDE ",IF('Cons Subsidies Accrual-Rounded'!$J$18/'Cons Subsidies Accrual-Rounded'!$H$18=0,"HIDE ",IF('Cons Subsidies Accrual-Rounded'!$J$18/'Cons Subsidies Accrual-Rounded'!$H$18&gt;1,"&gt; 100%",IF('Cons Subsidies Accrual-Rounded'!$J$18/'Cons Subsidies Accrual-Rounded'!$H$18&lt;-1,"&gt; (100%)",'Cons Subsidies Accrual-Rounded'!$J$18/'Cons Subsidies Accrual-Rounded'!$H$18))))</f>
        <v>2.2442069758300755E-3</v>
      </c>
      <c r="E55" s="102"/>
      <c r="F55" s="90" t="s">
        <v>82</v>
      </c>
      <c r="J55" s="87">
        <f>IF(EXACT(A55,'Cons Subsidies Accrual-Rounded'!$B$18)=TRUE,IF(ISERROR('Cons Subsidies Accrual-Rounded'!$J$18/'Cons Subsidies Accrual-Rounded'!$H$18),"NO VAR",'Cons Subsidies Accrual-Rounded'!$J$18/'Cons Subsidies Accrual-Rounded'!$H$18))</f>
        <v>2.2442069758300755E-3</v>
      </c>
      <c r="K55" s="93" t="str">
        <f>IF(J55="NO VAR","NO VAR",(IF(J55=FALSE,"INCORRECT LINE BEING PICKED UP","OK")))</f>
        <v>OK</v>
      </c>
    </row>
    <row r="56" spans="1:11" s="79" customFormat="1" ht="30" customHeight="1" x14ac:dyDescent="0.25">
      <c r="A56" s="83" t="str">
        <f>'Cons Subsidies Accrual-Rounded'!$B$23</f>
        <v>Payroll Mobility Tax (PMT)</v>
      </c>
      <c r="B56" s="122">
        <f>'Cons Subsidies Accrual-Rounded'!$J$23</f>
        <v>188.55706156781127</v>
      </c>
      <c r="C56" s="124"/>
      <c r="D56" s="101">
        <f>IF(ISERROR('Cons Subsidies Accrual-Rounded'!$J$23/'Cons Subsidies Accrual-Rounded'!$H$23),"HIDE ",IF('Cons Subsidies Accrual-Rounded'!$J$23/'Cons Subsidies Accrual-Rounded'!$H$23=0,"HIDE ",IF('Cons Subsidies Accrual-Rounded'!$J$23/'Cons Subsidies Accrual-Rounded'!$H$23&gt;1,"&gt; 100%",IF('Cons Subsidies Accrual-Rounded'!$J$23/'Cons Subsidies Accrual-Rounded'!$H$23&lt;-1,"&gt; (100%)",'Cons Subsidies Accrual-Rounded'!$J$23/'Cons Subsidies Accrual-Rounded'!$H$23))))</f>
        <v>0.23538094574085211</v>
      </c>
      <c r="E56" s="102"/>
      <c r="F56" s="90" t="s">
        <v>82</v>
      </c>
      <c r="J56" s="87">
        <f>IF(EXACT(A56,'Cons Subsidies Accrual-Rounded'!$B$23)=TRUE,IF(ISERROR('Cons Subsidies Accrual-Rounded'!$J$23/'Cons Subsidies Accrual-Rounded'!$H$23),"NO VAR",'Cons Subsidies Accrual-Rounded'!$J$23/'Cons Subsidies Accrual-Rounded'!$H$23))</f>
        <v>0.23538094574085211</v>
      </c>
      <c r="K56" s="93" t="str">
        <f t="shared" ref="K56:K81" si="4">IF(J56="NO VAR","NO VAR",(IF(J56=FALSE,"INCORRECT LINE BEING PICKED UP","OK")))</f>
        <v>OK</v>
      </c>
    </row>
    <row r="57" spans="1:11" s="79" customFormat="1" ht="30" customHeight="1" x14ac:dyDescent="0.25">
      <c r="A57" s="83" t="str">
        <f>'Cons Subsidies Accrual-Rounded'!$B$24</f>
        <v>Payroll Mobility Tax Replacement Funds</v>
      </c>
      <c r="B57" s="122">
        <f>'Cons Subsidies Accrual-Rounded'!$J$24</f>
        <v>-39.08</v>
      </c>
      <c r="C57" s="124"/>
      <c r="D57" s="101">
        <f>IF(ISERROR('Cons Subsidies Accrual-Rounded'!$J$24/'Cons Subsidies Accrual-Rounded'!$H$24),"HIDE ",IF('Cons Subsidies Accrual-Rounded'!$J$24/'Cons Subsidies Accrual-Rounded'!$H$24=0,"HIDE ",IF('Cons Subsidies Accrual-Rounded'!$J$24/'Cons Subsidies Accrual-Rounded'!$H$24&gt;1,"&gt; 100%",IF('Cons Subsidies Accrual-Rounded'!$J$24/'Cons Subsidies Accrual-Rounded'!$H$24&lt;-1,"&gt; (100%)",'Cons Subsidies Accrual-Rounded'!$J$24/'Cons Subsidies Accrual-Rounded'!$H$24))))</f>
        <v>-1</v>
      </c>
      <c r="E57" s="102"/>
      <c r="F57" s="90" t="s">
        <v>83</v>
      </c>
      <c r="J57" s="87">
        <f>IF(EXACT(A57,'Cons Subsidies Accrual-Rounded'!$B$24)=TRUE,IF(ISERROR('Cons Subsidies Accrual-Rounded'!$J$24/'Cons Subsidies Accrual-Rounded'!$H$24),"NO VAR",'Cons Subsidies Accrual-Rounded'!$J$24/'Cons Subsidies Accrual-Rounded'!$H$24))</f>
        <v>-1</v>
      </c>
      <c r="K57" s="93" t="str">
        <f t="shared" si="4"/>
        <v>OK</v>
      </c>
    </row>
    <row r="58" spans="1:11" s="79" customFormat="1" ht="30" customHeight="1" x14ac:dyDescent="0.25">
      <c r="A58" s="83" t="str">
        <f>'Cons Subsidies Accrual-Rounded'!$B$25</f>
        <v>MTA Aid</v>
      </c>
      <c r="B58" s="122">
        <f>'Cons Subsidies Accrual-Rounded'!$J$25</f>
        <v>-53.893672741899351</v>
      </c>
      <c r="C58" s="124"/>
      <c r="D58" s="101">
        <f>IF(ISERROR('Cons Subsidies Accrual-Rounded'!$J$25/'Cons Subsidies Accrual-Rounded'!$H$25),"HIDE ",IF('Cons Subsidies Accrual-Rounded'!$J$25/'Cons Subsidies Accrual-Rounded'!$H$25=0,"HIDE ",IF('Cons Subsidies Accrual-Rounded'!$J$25/'Cons Subsidies Accrual-Rounded'!$H$25&gt;1,"&gt; 100%",IF('Cons Subsidies Accrual-Rounded'!$J$25/'Cons Subsidies Accrual-Rounded'!$H$25&lt;-1,"&gt; (100%)",'Cons Subsidies Accrual-Rounded'!$J$25/'Cons Subsidies Accrual-Rounded'!$H$25))))</f>
        <v>-0.36139242277261613</v>
      </c>
      <c r="E58" s="102"/>
      <c r="F58" s="90" t="s">
        <v>84</v>
      </c>
      <c r="J58" s="87">
        <f>IF(EXACT(A58,'Cons Subsidies Accrual-Rounded'!$B$25)=TRUE,IF(ISERROR('Cons Subsidies Accrual-Rounded'!$J$25/'Cons Subsidies Accrual-Rounded'!$H$25),"NO VAR",'Cons Subsidies Accrual-Rounded'!$J$25/'Cons Subsidies Accrual-Rounded'!$H$25))</f>
        <v>-0.36139242277261613</v>
      </c>
      <c r="K58" s="93" t="str">
        <f t="shared" si="4"/>
        <v>OK</v>
      </c>
    </row>
    <row r="59" spans="1:11" s="79" customFormat="1" ht="30" customHeight="1" x14ac:dyDescent="0.25">
      <c r="A59" s="83" t="str">
        <f>'Cons Subsidies Accrual-Rounded'!$B$31</f>
        <v>Subway Action Plan Account</v>
      </c>
      <c r="B59" s="123">
        <f>'Cons Subsidies Accrual-Rounded'!$J$31</f>
        <v>-11.383492207499984</v>
      </c>
      <c r="C59" s="124"/>
      <c r="D59" s="101">
        <f>IF(ISERROR('Cons Subsidies Accrual-Rounded'!$J$31/'Cons Subsidies Accrual-Rounded'!$H$31),"HIDE ",IF('Cons Subsidies Accrual-Rounded'!$J$31/'Cons Subsidies Accrual-Rounded'!$H$31=0,"HIDE ",IF('Cons Subsidies Accrual-Rounded'!$J$31/'Cons Subsidies Accrual-Rounded'!$H$31&gt;1,"&gt; 100%",IF('Cons Subsidies Accrual-Rounded'!$J$31/'Cons Subsidies Accrual-Rounded'!$H$31&lt;-1,"&gt; (100%)",'Cons Subsidies Accrual-Rounded'!$J$31/'Cons Subsidies Accrual-Rounded'!$H$31))))</f>
        <v>-6.2048065786182507E-2</v>
      </c>
      <c r="E59" s="102"/>
      <c r="F59" s="90" t="s">
        <v>82</v>
      </c>
      <c r="J59" s="87">
        <f>IF(EXACT(A59,'Cons Subsidies Accrual-Rounded'!$B$31)=TRUE,IF(ISERROR('Cons Subsidies Accrual-Rounded'!$J$31/'Cons Subsidies Accrual-Rounded'!$H$31),"NO VAR",'Cons Subsidies Accrual-Rounded'!$J$31/'Cons Subsidies Accrual-Rounded'!$H$31))</f>
        <v>-6.2048065786182507E-2</v>
      </c>
      <c r="K59" s="93" t="str">
        <f t="shared" si="4"/>
        <v>OK</v>
      </c>
    </row>
    <row r="60" spans="1:11" s="79" customFormat="1" ht="30" hidden="1" customHeight="1" x14ac:dyDescent="0.25">
      <c r="A60" s="83" t="str">
        <f>'Cons Subsidies Accrual-Rounded'!$B$32</f>
        <v>Outerborough Transportation Account</v>
      </c>
      <c r="B60" s="123">
        <f>'Cons Subsidies Accrual-Rounded'!$J$32</f>
        <v>0</v>
      </c>
      <c r="C60" s="124"/>
      <c r="D60" s="101" t="str">
        <f>IF(ISERROR('Cons Subsidies Accrual-Rounded'!$J$32/'Cons Subsidies Accrual-Rounded'!$H$32),"HIDE ",IF('Cons Subsidies Accrual-Rounded'!$J$32/'Cons Subsidies Accrual-Rounded'!$H$32=0,"HIDE ",IF('Cons Subsidies Accrual-Rounded'!$J$32/'Cons Subsidies Accrual-Rounded'!$H$32&gt;1,"&gt; 100%",IF('Cons Subsidies Accrual-Rounded'!$J$32/'Cons Subsidies Accrual-Rounded'!$H$32&lt;-1,"&gt; (100%)",'Cons Subsidies Accrual-Rounded'!$J$32/'Cons Subsidies Accrual-Rounded'!$H$32))))</f>
        <v xml:space="preserve">HIDE </v>
      </c>
      <c r="E60" s="102"/>
      <c r="F60" s="90"/>
      <c r="J60" s="87" t="str">
        <f>IF(EXACT(A60,'Cons Subsidies Accrual-Rounded'!$B$32)=TRUE,IF(ISERROR('Cons Subsidies Accrual-Rounded'!$J$32/'Cons Subsidies Accrual-Rounded'!$H$32),"NO VAR",'Cons Subsidies Accrual-Rounded'!$J$32/'Cons Subsidies Accrual-Rounded'!$H$32))</f>
        <v>NO VAR</v>
      </c>
      <c r="K60" s="93" t="str">
        <f t="shared" si="4"/>
        <v>NO VAR</v>
      </c>
    </row>
    <row r="61" spans="1:11" s="79" customFormat="1" ht="30" hidden="1" customHeight="1" x14ac:dyDescent="0.25">
      <c r="A61" s="83" t="str">
        <f>'Cons Subsidies Accrual-Rounded'!$B$33</f>
        <v>Less: Assumed Capital or Member Project</v>
      </c>
      <c r="B61" s="123">
        <f>'Cons Subsidies Accrual-Rounded'!$J$33</f>
        <v>0</v>
      </c>
      <c r="C61" s="124"/>
      <c r="D61" s="101" t="str">
        <f>IF(ISERROR('Cons Subsidies Accrual-Rounded'!$J$33/'Cons Subsidies Accrual-Rounded'!$H$33),"HIDE ",IF('Cons Subsidies Accrual-Rounded'!$J$33/'Cons Subsidies Accrual-Rounded'!$H$33=0,"HIDE ",IF('Cons Subsidies Accrual-Rounded'!$J$33/'Cons Subsidies Accrual-Rounded'!$H$33&gt;1,"&gt; 100%",IF('Cons Subsidies Accrual-Rounded'!$J$33/'Cons Subsidies Accrual-Rounded'!$H$33&lt;-1,"&gt; (100%)",'Cons Subsidies Accrual-Rounded'!$J$33/'Cons Subsidies Accrual-Rounded'!$H$33))))</f>
        <v xml:space="preserve">HIDE </v>
      </c>
      <c r="E61" s="102"/>
      <c r="F61" s="90"/>
      <c r="J61" s="87" t="str">
        <f>IF(EXACT(A61,'Cons Subsidies Accrual-Rounded'!$B$33)=TRUE,IF(ISERROR('Cons Subsidies Accrual-Rounded'!$J$33/'Cons Subsidies Accrual-Rounded'!$H$33),"NO VAR",'Cons Subsidies Accrual-Rounded'!$J$33/'Cons Subsidies Accrual-Rounded'!$H$33))</f>
        <v>NO VAR</v>
      </c>
      <c r="K61" s="93" t="str">
        <f t="shared" si="4"/>
        <v>NO VAR</v>
      </c>
    </row>
    <row r="62" spans="1:11" s="79" customFormat="1" ht="30" hidden="1" customHeight="1" x14ac:dyDescent="0.25">
      <c r="A62" s="83" t="str">
        <f>'Cons Subsidies Accrual-Rounded'!$B$34</f>
        <v>General Transportation Account</v>
      </c>
      <c r="B62" s="123">
        <f>'Cons Subsidies Accrual-Rounded'!$J$34</f>
        <v>0</v>
      </c>
      <c r="C62" s="124"/>
      <c r="D62" s="101" t="str">
        <f>IF(ISERROR('Cons Subsidies Accrual-Rounded'!$J$34/'Cons Subsidies Accrual-Rounded'!$H$34),"HIDE ",IF('Cons Subsidies Accrual-Rounded'!$J$34/'Cons Subsidies Accrual-Rounded'!$H$34=0,"HIDE ",IF('Cons Subsidies Accrual-Rounded'!$J$34/'Cons Subsidies Accrual-Rounded'!$H$34&gt;1,"&gt; 100%",IF('Cons Subsidies Accrual-Rounded'!$J$34/'Cons Subsidies Accrual-Rounded'!$H$34&lt;-1,"&gt; (100%)",'Cons Subsidies Accrual-Rounded'!$J$34/'Cons Subsidies Accrual-Rounded'!$H$34))))</f>
        <v xml:space="preserve">HIDE </v>
      </c>
      <c r="E62" s="102"/>
      <c r="F62" s="90"/>
      <c r="J62" s="87" t="str">
        <f>IF(EXACT(A62,'Cons Subsidies Accrual-Rounded'!$B$34)=TRUE,IF(ISERROR('Cons Subsidies Accrual-Rounded'!$J$34/'Cons Subsidies Accrual-Rounded'!$H$34),"NO VAR",'Cons Subsidies Accrual-Rounded'!$J$34/'Cons Subsidies Accrual-Rounded'!$H$34))</f>
        <v>NO VAR</v>
      </c>
      <c r="K62" s="93" t="str">
        <f t="shared" si="4"/>
        <v>NO VAR</v>
      </c>
    </row>
    <row r="63" spans="1:11" s="79" customFormat="1" ht="30" hidden="1" customHeight="1" x14ac:dyDescent="0.25">
      <c r="A63" s="83" t="str">
        <f>'Cons Subsidies Accrual-Rounded'!$B$35</f>
        <v>Less: Transfer to Committed to Capital</v>
      </c>
      <c r="B63" s="123">
        <f>'Cons Subsidies Accrual-Rounded'!$J$35</f>
        <v>0</v>
      </c>
      <c r="C63" s="124"/>
      <c r="D63" s="101" t="str">
        <f>IF(ISERROR('Cons Subsidies Accrual-Rounded'!$J$35/'Cons Subsidies Accrual-Rounded'!$H$35),"HIDE ",IF('Cons Subsidies Accrual-Rounded'!$J$35/'Cons Subsidies Accrual-Rounded'!$H$35=0,"HIDE ",IF('Cons Subsidies Accrual-Rounded'!$J$35/'Cons Subsidies Accrual-Rounded'!$H$35&gt;1,"&gt; 100%",IF('Cons Subsidies Accrual-Rounded'!$J$35/'Cons Subsidies Accrual-Rounded'!$H$35&lt;-1,"&gt; (100%)",'Cons Subsidies Accrual-Rounded'!$J$35/'Cons Subsidies Accrual-Rounded'!$H$35))))</f>
        <v xml:space="preserve">HIDE </v>
      </c>
      <c r="E63" s="102"/>
      <c r="F63" s="90"/>
      <c r="J63" s="87" t="str">
        <f>IF(EXACT(A63,'Cons Subsidies Accrual-Rounded'!$B$35)=TRUE,IF(ISERROR('Cons Subsidies Accrual-Rounded'!$J$35/'Cons Subsidies Accrual-Rounded'!$H$35),"NO VAR",'Cons Subsidies Accrual-Rounded'!$J$35/'Cons Subsidies Accrual-Rounded'!$H$35))</f>
        <v>NO VAR</v>
      </c>
      <c r="K63" s="93" t="str">
        <f t="shared" si="4"/>
        <v>NO VAR</v>
      </c>
    </row>
    <row r="64" spans="1:11" s="79" customFormat="1" ht="30" hidden="1" customHeight="1" x14ac:dyDescent="0.25">
      <c r="A64" s="83" t="str">
        <f>'Cons Subsidies Accrual-Rounded'!$B$37</f>
        <v>Central Business District Tolling Program (CBDTP)</v>
      </c>
      <c r="B64" s="123">
        <f>'Cons Subsidies Accrual-Rounded'!$J$37</f>
        <v>0</v>
      </c>
      <c r="C64" s="124"/>
      <c r="D64" s="101" t="str">
        <f>IF(ISERROR('Cons Subsidies Accrual-Rounded'!$J$37/'Cons Subsidies Accrual-Rounded'!$H$37),"HIDE ",IF('Cons Subsidies Accrual-Rounded'!$J$37/'Cons Subsidies Accrual-Rounded'!$H$37=0,"HIDE ",IF('Cons Subsidies Accrual-Rounded'!$J$37/'Cons Subsidies Accrual-Rounded'!$H$37&gt;1,"&gt; 100%",IF('Cons Subsidies Accrual-Rounded'!$J$37/'Cons Subsidies Accrual-Rounded'!$H$37&lt;-1,"&gt; (100%)",'Cons Subsidies Accrual-Rounded'!$J$37/'Cons Subsidies Accrual-Rounded'!$H$37))))</f>
        <v xml:space="preserve">HIDE </v>
      </c>
      <c r="E64" s="102"/>
      <c r="F64" s="90"/>
      <c r="J64" s="87" t="str">
        <f>IF(EXACT(A64,'Cons Subsidies Accrual-Rounded'!$B$37)=TRUE,IF(ISERROR('Cons Subsidies Accrual-Rounded'!$J$37/'Cons Subsidies Accrual-Rounded'!$H$37),"NO VAR",'Cons Subsidies Accrual-Rounded'!$J$37/'Cons Subsidies Accrual-Rounded'!$H$37))</f>
        <v>NO VAR</v>
      </c>
      <c r="K64" s="93" t="str">
        <f t="shared" si="4"/>
        <v>NO VAR</v>
      </c>
    </row>
    <row r="65" spans="1:18" s="79" customFormat="1" ht="30" customHeight="1" x14ac:dyDescent="0.25">
      <c r="A65" s="83" t="str">
        <f>'Cons Subsidies Accrual-Rounded'!$B$38</f>
        <v>Real Property Transfer Tax Surcharge (Mansion)</v>
      </c>
      <c r="B65" s="123">
        <f>'Cons Subsidies Accrual-Rounded'!$J$38</f>
        <v>-24.435426422857134</v>
      </c>
      <c r="C65" s="124"/>
      <c r="D65" s="101">
        <f>IF(ISERROR('Cons Subsidies Accrual-Rounded'!$J$38/'Cons Subsidies Accrual-Rounded'!$H$38),"HIDE ",IF('Cons Subsidies Accrual-Rounded'!$J$38/'Cons Subsidies Accrual-Rounded'!$H$38=0,"HIDE ",IF('Cons Subsidies Accrual-Rounded'!$J$38/'Cons Subsidies Accrual-Rounded'!$H$38&gt;1,"&gt; 100%",IF('Cons Subsidies Accrual-Rounded'!$J$38/'Cons Subsidies Accrual-Rounded'!$H$38&lt;-1,"&gt; (100%)",'Cons Subsidies Accrual-Rounded'!$J$38/'Cons Subsidies Accrual-Rounded'!$H$38))))</f>
        <v>-0.17548117753689141</v>
      </c>
      <c r="E65" s="102"/>
      <c r="F65" s="90" t="s">
        <v>82</v>
      </c>
      <c r="J65" s="87">
        <f>IF(EXACT(A65,'Cons Subsidies Accrual-Rounded'!$B$38)=TRUE,IF(ISERROR('Cons Subsidies Accrual-Rounded'!$J$38/'Cons Subsidies Accrual-Rounded'!$H$38),"NO VAR",'Cons Subsidies Accrual-Rounded'!$J$38/'Cons Subsidies Accrual-Rounded'!$H$38))</f>
        <v>-0.17548117753689141</v>
      </c>
      <c r="K65" s="93" t="str">
        <f t="shared" si="4"/>
        <v>OK</v>
      </c>
    </row>
    <row r="66" spans="1:18" s="79" customFormat="1" ht="30" customHeight="1" x14ac:dyDescent="0.25">
      <c r="A66" s="83" t="str">
        <f>'Cons Subsidies Accrual-Rounded'!$B$39</f>
        <v>Internet Marketplace Tax</v>
      </c>
      <c r="B66" s="123">
        <f>'Cons Subsidies Accrual-Rounded'!$J$39</f>
        <v>-14.107380234166769</v>
      </c>
      <c r="C66" s="124"/>
      <c r="D66" s="101">
        <f>IF(ISERROR('Cons Subsidies Accrual-Rounded'!$J$39/'Cons Subsidies Accrual-Rounded'!$H$39),"HIDE ",IF('Cons Subsidies Accrual-Rounded'!$J$39/'Cons Subsidies Accrual-Rounded'!$H$39=0,"HIDE ",IF('Cons Subsidies Accrual-Rounded'!$J$39/'Cons Subsidies Accrual-Rounded'!$H$39&gt;1,"&gt; 100%",IF('Cons Subsidies Accrual-Rounded'!$J$39/'Cons Subsidies Accrual-Rounded'!$H$39&lt;-1,"&gt; (100%)",'Cons Subsidies Accrual-Rounded'!$J$39/'Cons Subsidies Accrual-Rounded'!$H$39))))</f>
        <v>-0.10264338612081764</v>
      </c>
      <c r="E66" s="102"/>
      <c r="F66" s="90" t="s">
        <v>82</v>
      </c>
      <c r="J66" s="87">
        <f>IF(EXACT(A66,'Cons Subsidies Accrual-Rounded'!$B$39)=TRUE,IF(ISERROR('Cons Subsidies Accrual-Rounded'!$J$39/'Cons Subsidies Accrual-Rounded'!$H$39),"NO VAR",'Cons Subsidies Accrual-Rounded'!$J$39/'Cons Subsidies Accrual-Rounded'!$H$39))</f>
        <v>-0.10264338612081764</v>
      </c>
      <c r="K66" s="93" t="str">
        <f t="shared" si="4"/>
        <v>OK</v>
      </c>
    </row>
    <row r="67" spans="1:18" s="79" customFormat="1" ht="30" customHeight="1" x14ac:dyDescent="0.25">
      <c r="A67" s="83" t="str">
        <f>'Cons Subsidies Accrual-Rounded'!$B$40</f>
        <v>Less: Transfer to CBDTP Capital Lockbox</v>
      </c>
      <c r="B67" s="123">
        <f>'Cons Subsidies Accrual-Rounded'!$J$40</f>
        <v>38.542806681309656</v>
      </c>
      <c r="C67" s="124"/>
      <c r="D67" s="101">
        <f>IF(ISERROR('Cons Subsidies Accrual-Rounded'!$J$40/'Cons Subsidies Accrual-Rounded'!$H$40),"HIDE ",IF('Cons Subsidies Accrual-Rounded'!$J$40/'Cons Subsidies Accrual-Rounded'!$H$40=0,"HIDE ",IF('Cons Subsidies Accrual-Rounded'!$J$40/'Cons Subsidies Accrual-Rounded'!$H$40&gt;1,"&gt; 100%",IF('Cons Subsidies Accrual-Rounded'!$J$40/'Cons Subsidies Accrual-Rounded'!$H$40&lt;-1,"&gt; (100%)",'Cons Subsidies Accrual-Rounded'!$J$40/'Cons Subsidies Accrual-Rounded'!$H$40))))</f>
        <v>-0.13930018176603345</v>
      </c>
      <c r="E67" s="102"/>
      <c r="F67" s="90" t="s">
        <v>82</v>
      </c>
      <c r="J67" s="87">
        <f>IF(EXACT(A67,'Cons Subsidies Accrual-Rounded'!$B$40)=TRUE,IF(ISERROR('Cons Subsidies Accrual-Rounded'!$J$40/'Cons Subsidies Accrual-Rounded'!$H$40),"NO VAR",'Cons Subsidies Accrual-Rounded'!$J$40/'Cons Subsidies Accrual-Rounded'!$H$40))</f>
        <v>-0.13930018176603345</v>
      </c>
      <c r="K67" s="93" t="str">
        <f t="shared" si="4"/>
        <v>OK</v>
      </c>
    </row>
    <row r="68" spans="1:18" s="79" customFormat="1" ht="30" hidden="1" customHeight="1" x14ac:dyDescent="0.25">
      <c r="A68" s="83" t="str">
        <f>'Cons Subsidies Accrual-Rounded'!$B$44</f>
        <v>State Operating Assistance</v>
      </c>
      <c r="B68" s="123">
        <f>'Cons Subsidies Accrual-Rounded'!$J$44</f>
        <v>0</v>
      </c>
      <c r="C68" s="125"/>
      <c r="D68" s="101" t="str">
        <f>IF(ISERROR('Cons Subsidies Accrual-Rounded'!$J$44/'Cons Subsidies Accrual-Rounded'!$H$44),"HIDE ",IF('Cons Subsidies Accrual-Rounded'!$J$44/'Cons Subsidies Accrual-Rounded'!$H$44=0,"HIDE ",IF('Cons Subsidies Accrual-Rounded'!$J$44/'Cons Subsidies Accrual-Rounded'!$H$44&gt;1,"&gt; 100%",IF('Cons Subsidies Accrual-Rounded'!$J$44/'Cons Subsidies Accrual-Rounded'!$H$44&lt;-1,"&gt; (100%)",'Cons Subsidies Accrual-Rounded'!$J$44/'Cons Subsidies Accrual-Rounded'!$H$44))))</f>
        <v xml:space="preserve">HIDE </v>
      </c>
      <c r="E68" s="102"/>
      <c r="F68" s="91"/>
      <c r="J68" s="87">
        <f>IF(EXACT(A68,'Cons Subsidies Accrual-Rounded'!$B$44)=TRUE,IF(ISERROR('Cons Subsidies Accrual-Rounded'!$J$44/'Cons Subsidies Accrual-Rounded'!$H$44),"NO VAR",'Cons Subsidies Accrual-Rounded'!$J$44/'Cons Subsidies Accrual-Rounded'!$H$44))</f>
        <v>0</v>
      </c>
      <c r="K68" s="93" t="str">
        <f t="shared" si="4"/>
        <v>OK</v>
      </c>
    </row>
    <row r="69" spans="1:18" s="79" customFormat="1" ht="30" customHeight="1" x14ac:dyDescent="0.25">
      <c r="A69" s="83" t="str">
        <f>'Cons Subsidies Accrual-Rounded'!$B$50</f>
        <v>New York City</v>
      </c>
      <c r="B69" s="123">
        <f>'Cons Subsidies Accrual-Rounded'!$J$50</f>
        <v>-123.79670150000001</v>
      </c>
      <c r="C69" s="125"/>
      <c r="D69" s="101">
        <f>IF(ISERROR('[1]Cons Subsidies Accrual-Rounded'!$J$50/'[1]Cons Subsidies Accrual-Rounded'!$H$50),"HIDE ",IF('[1]Cons Subsidies Accrual-Rounded'!$J$50/'[1]Cons Subsidies Accrual-Rounded'!$H$50=0,"HIDE ",IF('[1]Cons Subsidies Accrual-Rounded'!$J$50/'[1]Cons Subsidies Accrual-Rounded'!$H$50&gt;1,"&gt; 100%",IF('[1]Cons Subsidies Accrual-Rounded'!$J$50/'[1]Cons Subsidies Accrual-Rounded'!$H$50&lt;-1,"&gt; (100%)",'[1]Cons Subsidies Accrual-Rounded'!$J$50/'[1]Cons Subsidies Accrual-Rounded'!$H$50))))</f>
        <v>-0.98510268610403506</v>
      </c>
      <c r="E69" s="102"/>
      <c r="F69" s="91" t="s">
        <v>85</v>
      </c>
      <c r="J69" s="87">
        <f>IF(EXACT(A69,'Cons Subsidies Accrual-Rounded'!$B$50)=TRUE,IF(ISERROR('Cons Subsidies Accrual-Rounded'!$J$50/'Cons Subsidies Accrual-Rounded'!$H$50),"NO VAR",'Cons Subsidies Accrual-Rounded'!$J$50/'Cons Subsidies Accrual-Rounded'!$H$50))</f>
        <v>-0.98510268610403506</v>
      </c>
      <c r="K69" s="93" t="str">
        <f t="shared" si="4"/>
        <v>OK</v>
      </c>
    </row>
    <row r="70" spans="1:18" s="79" customFormat="1" ht="30" hidden="1" customHeight="1" x14ac:dyDescent="0.25">
      <c r="A70" s="83" t="str">
        <f>'Cons Subsidies Accrual-Rounded'!$B$51</f>
        <v>Nassau County</v>
      </c>
      <c r="B70" s="123">
        <f>'Cons Subsidies Accrual-Rounded'!$J$51</f>
        <v>0</v>
      </c>
      <c r="C70" s="125"/>
      <c r="D70" s="101" t="str">
        <f>IF(ISERROR('Cons Subsidies Accrual-Rounded'!$J$51/'Cons Subsidies Accrual-Rounded'!$H$51),"HIDE ",IF('Cons Subsidies Accrual-Rounded'!$J$51/'Cons Subsidies Accrual-Rounded'!$H$51=0,"HIDE ",IF('Cons Subsidies Accrual-Rounded'!$J$51/'Cons Subsidies Accrual-Rounded'!$H$51&gt;1,"&gt; 100%",IF('Cons Subsidies Accrual-Rounded'!$J$51/'Cons Subsidies Accrual-Rounded'!$H$51&lt;-1,"&gt; (100%)",'Cons Subsidies Accrual-Rounded'!$J$51/'Cons Subsidies Accrual-Rounded'!$H$51))))</f>
        <v xml:space="preserve">HIDE </v>
      </c>
      <c r="E70" s="102"/>
      <c r="F70" s="91"/>
      <c r="J70" s="87" t="b">
        <f>IF(EXACT(A75,'Cons Subsidies Accrual-Rounded'!$B$51)=TRUE,IF(ISERROR('Cons Subsidies Accrual-Rounded'!$J$51/'Cons Subsidies Accrual-Rounded'!$H$51),"NO VAR",'Cons Subsidies Accrual-Rounded'!$J$51/'Cons Subsidies Accrual-Rounded'!$H$51))</f>
        <v>0</v>
      </c>
      <c r="K70" s="93" t="str">
        <f>IF(J75="NO VAR","NO VAR",(IF(J75=FALSE,"INCORRECT LINE BEING PICKED UP","OK")))</f>
        <v>OK</v>
      </c>
    </row>
    <row r="71" spans="1:18" s="79" customFormat="1" ht="30" hidden="1" customHeight="1" x14ac:dyDescent="0.25">
      <c r="A71" s="83" t="str">
        <f>'Cons Subsidies Accrual-Rounded'!$B$52</f>
        <v>Suffolk County</v>
      </c>
      <c r="B71" s="123">
        <f>'Cons Subsidies Accrual-Rounded'!$J$52</f>
        <v>0</v>
      </c>
      <c r="C71" s="125"/>
      <c r="D71" s="101" t="str">
        <f>IF(ISERROR('Cons Subsidies Accrual-Rounded'!$J$52/'Cons Subsidies Accrual-Rounded'!$H$52),"HIDE ",IF('Cons Subsidies Accrual-Rounded'!$J$52/'Cons Subsidies Accrual-Rounded'!$H$52=0,"HIDE ",IF('Cons Subsidies Accrual-Rounded'!$J$52/'Cons Subsidies Accrual-Rounded'!$H$52&gt;1,"&gt; 100%",IF('Cons Subsidies Accrual-Rounded'!$J$52/'Cons Subsidies Accrual-Rounded'!$H$52&lt;-1,"&gt; (100%)",'Cons Subsidies Accrual-Rounded'!$J$52/'Cons Subsidies Accrual-Rounded'!$H$52))))</f>
        <v xml:space="preserve">HIDE </v>
      </c>
      <c r="E71" s="102"/>
      <c r="F71" s="91"/>
      <c r="J71" s="87">
        <f>IF(EXACT(A71,'Cons Subsidies Accrual-Rounded'!$B$52)=TRUE,IF(ISERROR('Cons Subsidies Accrual-Rounded'!$J$52/'Cons Subsidies Accrual-Rounded'!$H$52),"NO VAR",'Cons Subsidies Accrual-Rounded'!$J$52/'Cons Subsidies Accrual-Rounded'!$H$52))</f>
        <v>0</v>
      </c>
      <c r="K71" s="93" t="str">
        <f t="shared" si="4"/>
        <v>OK</v>
      </c>
    </row>
    <row r="72" spans="1:18" s="79" customFormat="1" ht="30" hidden="1" customHeight="1" x14ac:dyDescent="0.25">
      <c r="A72" s="83" t="str">
        <f>'Cons Subsidies Accrual-Rounded'!$B$53</f>
        <v>Westchester County</v>
      </c>
      <c r="B72" s="123">
        <f>'Cons Subsidies Accrual-Rounded'!$J$53</f>
        <v>0</v>
      </c>
      <c r="C72" s="125"/>
      <c r="D72" s="101" t="str">
        <f>IF(ISERROR('Cons Subsidies Accrual-Rounded'!$J$53/'Cons Subsidies Accrual-Rounded'!$H$53),"HIDE ",IF('Cons Subsidies Accrual-Rounded'!$J$53/'Cons Subsidies Accrual-Rounded'!$H$53=0,"HIDE ",IF('Cons Subsidies Accrual-Rounded'!$J$53/'Cons Subsidies Accrual-Rounded'!$H$53&gt;1,"&gt; 100%",IF('Cons Subsidies Accrual-Rounded'!$J$53/'Cons Subsidies Accrual-Rounded'!$H$53&lt;-1,"&gt; (100%)",'Cons Subsidies Accrual-Rounded'!$J$53/'Cons Subsidies Accrual-Rounded'!$H$53))))</f>
        <v xml:space="preserve">HIDE </v>
      </c>
      <c r="E72" s="102"/>
      <c r="F72" s="91"/>
      <c r="J72" s="87">
        <f>IF(EXACT(A72,'Cons Subsidies Accrual-Rounded'!$B$53)=TRUE,IF(ISERROR('Cons Subsidies Accrual-Rounded'!$J$53/'Cons Subsidies Accrual-Rounded'!$H$53),"NO VAR",'Cons Subsidies Accrual-Rounded'!$J$53/'Cons Subsidies Accrual-Rounded'!$H$53))</f>
        <v>0</v>
      </c>
      <c r="K72" s="93" t="str">
        <f t="shared" si="4"/>
        <v>OK</v>
      </c>
    </row>
    <row r="73" spans="1:18" s="79" customFormat="1" ht="30" hidden="1" customHeight="1" x14ac:dyDescent="0.25">
      <c r="A73" s="83" t="str">
        <f>'Cons Subsidies Accrual-Rounded'!$B$54</f>
        <v>Putnam County</v>
      </c>
      <c r="B73" s="123">
        <f>'Cons Subsidies Accrual-Rounded'!$J$54</f>
        <v>0</v>
      </c>
      <c r="C73" s="125"/>
      <c r="D73" s="101" t="str">
        <f>IF(ISERROR('Cons Subsidies Accrual-Rounded'!$J$54/'Cons Subsidies Accrual-Rounded'!$H$54),"HIDE ",IF('Cons Subsidies Accrual-Rounded'!$J$54/'Cons Subsidies Accrual-Rounded'!$H$54=0,"HIDE ",IF('Cons Subsidies Accrual-Rounded'!$J$54/'Cons Subsidies Accrual-Rounded'!$H$54&gt;1,"&gt; 100%",IF('Cons Subsidies Accrual-Rounded'!$J$54/'Cons Subsidies Accrual-Rounded'!$H$54&lt;-1,"&gt; (100%)",'Cons Subsidies Accrual-Rounded'!$J$54/'Cons Subsidies Accrual-Rounded'!$H$54))))</f>
        <v xml:space="preserve">HIDE </v>
      </c>
      <c r="E73" s="102"/>
      <c r="F73" s="91"/>
      <c r="J73" s="87">
        <f>IF(EXACT(A73,'Cons Subsidies Accrual-Rounded'!$B$54)=TRUE,IF(ISERROR('Cons Subsidies Accrual-Rounded'!$J$54/'Cons Subsidies Accrual-Rounded'!$H$54),"NO VAR",'Cons Subsidies Accrual-Rounded'!$J$54/'Cons Subsidies Accrual-Rounded'!$H$54))</f>
        <v>0</v>
      </c>
      <c r="K73" s="93" t="str">
        <f t="shared" si="4"/>
        <v>OK</v>
      </c>
    </row>
    <row r="74" spans="1:18" ht="30" hidden="1" customHeight="1" x14ac:dyDescent="0.25">
      <c r="A74" s="83" t="str">
        <f>'Cons Subsidies Accrual-Rounded'!$B$55</f>
        <v>Dutchess County</v>
      </c>
      <c r="B74" s="123">
        <f>'Cons Subsidies Accrual-Rounded'!$J$55</f>
        <v>0</v>
      </c>
      <c r="C74" s="126"/>
      <c r="D74" s="101" t="str">
        <f>IF(ISERROR('Cons Subsidies Accrual-Rounded'!$J$55/'Cons Subsidies Accrual-Rounded'!$H$55),"HIDE ",IF('Cons Subsidies Accrual-Rounded'!$J$55/'Cons Subsidies Accrual-Rounded'!$H$55=0,"HIDE ",IF('Cons Subsidies Accrual-Rounded'!$J$55/'Cons Subsidies Accrual-Rounded'!$H$55&gt;1,"&gt; 100%",IF('Cons Subsidies Accrual-Rounded'!$J$55/'Cons Subsidies Accrual-Rounded'!$H$55&lt;-1,"&gt; (100%)",'Cons Subsidies Accrual-Rounded'!$J$55/'Cons Subsidies Accrual-Rounded'!$H$55))))</f>
        <v xml:space="preserve">HIDE </v>
      </c>
      <c r="E74" s="2"/>
      <c r="F74" s="94"/>
      <c r="J74" s="87">
        <f>IF(EXACT(A74,'Cons Subsidies Accrual-Rounded'!$B$55)=TRUE,IF(ISERROR('Cons Subsidies Accrual-Rounded'!$J$55/'Cons Subsidies Accrual-Rounded'!$H$55),"NO VAR",'Cons Subsidies Accrual-Rounded'!$J$55/'Cons Subsidies Accrual-Rounded'!$H$55))</f>
        <v>0</v>
      </c>
      <c r="K74" s="93" t="str">
        <f t="shared" si="4"/>
        <v>OK</v>
      </c>
    </row>
    <row r="75" spans="1:18" ht="30" hidden="1" customHeight="1" x14ac:dyDescent="0.25">
      <c r="A75" s="83" t="str">
        <f>'Cons Subsidies Accrual-Rounded'!$B$56</f>
        <v>Orange County</v>
      </c>
      <c r="B75" s="123">
        <f>'Cons Subsidies Accrual-Rounded'!$J$56</f>
        <v>0</v>
      </c>
      <c r="C75" s="126"/>
      <c r="D75" s="101" t="str">
        <f>IF(ISERROR('Cons Subsidies Accrual-Rounded'!$J$56/'Cons Subsidies Accrual-Rounded'!$H$56),"HIDE ",IF('Cons Subsidies Accrual-Rounded'!$J$56/'Cons Subsidies Accrual-Rounded'!$H$56=0,"HIDE ",IF('Cons Subsidies Accrual-Rounded'!$J$56/'Cons Subsidies Accrual-Rounded'!$H$56&gt;1,"&gt; 100%",IF('Cons Subsidies Accrual-Rounded'!$J$56/'Cons Subsidies Accrual-Rounded'!$H$56&lt;-1,"&gt; (100%)",'Cons Subsidies Accrual-Rounded'!$J$56/'Cons Subsidies Accrual-Rounded'!$H$56))))</f>
        <v xml:space="preserve">HIDE </v>
      </c>
      <c r="E75" s="2"/>
      <c r="F75" s="94"/>
      <c r="J75" s="87">
        <f>IF(EXACT(A75,'Cons Subsidies Accrual-Rounded'!$B$56)=TRUE,IF(ISERROR('Cons Subsidies Accrual-Rounded'!$J$56/'Cons Subsidies Accrual-Rounded'!$H$56),"NO VAR",'Cons Subsidies Accrual-Rounded'!$J$56/'Cons Subsidies Accrual-Rounded'!$H$56))</f>
        <v>0</v>
      </c>
      <c r="K75" s="93" t="str">
        <f t="shared" si="4"/>
        <v>OK</v>
      </c>
    </row>
    <row r="76" spans="1:18" ht="30" hidden="1" customHeight="1" x14ac:dyDescent="0.25">
      <c r="A76" s="83" t="str">
        <f>'Cons Subsidies Accrual-Rounded'!$B$57</f>
        <v>Rockland County</v>
      </c>
      <c r="B76" s="123">
        <f>'Cons Subsidies Accrual-Rounded'!$J$57</f>
        <v>0</v>
      </c>
      <c r="C76" s="126"/>
      <c r="D76" s="101" t="str">
        <f>IF(ISERROR('Cons Subsidies Accrual-Rounded'!$J$57/'Cons Subsidies Accrual-Rounded'!$H$57),"HIDE ",IF('Cons Subsidies Accrual-Rounded'!$J$57/'Cons Subsidies Accrual-Rounded'!$H$57=0,"HIDE ",IF('Cons Subsidies Accrual-Rounded'!$J$57/'Cons Subsidies Accrual-Rounded'!$H$57&gt;1,"&gt; 100%",IF('Cons Subsidies Accrual-Rounded'!$J$57/'Cons Subsidies Accrual-Rounded'!$H$57&lt;-1,"&gt; (100%)",'Cons Subsidies Accrual-Rounded'!$J$57/'Cons Subsidies Accrual-Rounded'!$H$57))))</f>
        <v xml:space="preserve">HIDE </v>
      </c>
      <c r="E76" s="2"/>
      <c r="F76" s="94"/>
      <c r="J76" s="87">
        <f>IF(EXACT(A76,'Cons Subsidies Accrual-Rounded'!$B$57)=TRUE,IF(ISERROR('Cons Subsidies Accrual-Rounded'!$J$57/'Cons Subsidies Accrual-Rounded'!$H$57),"NO VAR",'Cons Subsidies Accrual-Rounded'!$J$57/'Cons Subsidies Accrual-Rounded'!$H$57))</f>
        <v>0</v>
      </c>
      <c r="K76" s="93" t="str">
        <f t="shared" si="4"/>
        <v>OK</v>
      </c>
    </row>
    <row r="77" spans="1:18" ht="30" hidden="1" customHeight="1" x14ac:dyDescent="0.25">
      <c r="A77" s="83" t="str">
        <f>'Cons Subsidies Accrual-Rounded'!$B$58</f>
        <v>Station Maintenance</v>
      </c>
      <c r="B77" s="123">
        <f>'Cons Subsidies Accrual-Rounded'!$J$58</f>
        <v>-0.48318817221567656</v>
      </c>
      <c r="C77" s="126"/>
      <c r="D77" s="101">
        <f>IF(ISERROR('Cons Subsidies Accrual-Rounded'!$J$58/'Cons Subsidies Accrual-Rounded'!$H$58),"HIDE ",IF('Cons Subsidies Accrual-Rounded'!$J$58/'Cons Subsidies Accrual-Rounded'!$H$58=0,"HIDE ",IF('Cons Subsidies Accrual-Rounded'!$J$58/'Cons Subsidies Accrual-Rounded'!$H$58&gt;1,"&gt; 100%",IF('Cons Subsidies Accrual-Rounded'!$J$58/'Cons Subsidies Accrual-Rounded'!$H$58&lt;-1,"&gt; (100%)",'Cons Subsidies Accrual-Rounded'!$J$58/'Cons Subsidies Accrual-Rounded'!$H$58))))</f>
        <v>-4.1551397542210471E-3</v>
      </c>
      <c r="E77" s="2"/>
      <c r="F77" s="91"/>
      <c r="J77" s="87">
        <f>IF(EXACT(A77,'Cons Subsidies Accrual-Rounded'!$B$58)=TRUE,IF(ISERROR('Cons Subsidies Accrual-Rounded'!$J$58/'Cons Subsidies Accrual-Rounded'!$H$58),"NO VAR",'Cons Subsidies Accrual-Rounded'!$J$58/'Cons Subsidies Accrual-Rounded'!$H$58))</f>
        <v>-4.1551397542210471E-3</v>
      </c>
      <c r="K77" s="93" t="str">
        <f t="shared" si="4"/>
        <v>OK</v>
      </c>
    </row>
    <row r="78" spans="1:18" ht="30" customHeight="1" x14ac:dyDescent="0.25">
      <c r="A78" s="83" t="str">
        <f>'Cons Subsidies Accrual-Rounded'!$B$64</f>
        <v>City Subsidy for MTA Bus Company</v>
      </c>
      <c r="B78" s="123">
        <f>'Cons Subsidies Accrual-Rounded'!$J$64</f>
        <v>-79.126188679427472</v>
      </c>
      <c r="C78" s="125"/>
      <c r="D78" s="101">
        <f>IF(ISERROR('Cons Subsidies Accrual-Rounded'!$J$64/'Cons Subsidies Accrual-Rounded'!$H$64),"HIDE ",IF('Cons Subsidies Accrual-Rounded'!$J$64/'Cons Subsidies Accrual-Rounded'!$H$64=0,"HIDE ",IF('Cons Subsidies Accrual-Rounded'!$J$64/'Cons Subsidies Accrual-Rounded'!$H$64&gt;1,"&gt; 100%",IF('Cons Subsidies Accrual-Rounded'!$J$64/'Cons Subsidies Accrual-Rounded'!$H$64&lt;-1,"&gt; (100%)",'Cons Subsidies Accrual-Rounded'!$J$64/'Cons Subsidies Accrual-Rounded'!$H$64))))</f>
        <v>-0.41747982076897217</v>
      </c>
      <c r="E78" s="102"/>
      <c r="F78" s="91" t="s">
        <v>82</v>
      </c>
      <c r="G78" s="79"/>
      <c r="H78" s="79"/>
      <c r="I78" s="79"/>
      <c r="J78" s="87">
        <f>IF(EXACT(A78,'Cons Subsidies Accrual-Rounded'!$B$64)=TRUE,IF(ISERROR('Cons Subsidies Accrual-Rounded'!$J$64/'Cons Subsidies Accrual-Rounded'!$H$64),"NO VAR",'Cons Subsidies Accrual-Rounded'!$J$64/'Cons Subsidies Accrual-Rounded'!$H$64))</f>
        <v>-0.41747982076897217</v>
      </c>
      <c r="K78" s="93" t="str">
        <f t="shared" si="4"/>
        <v>OK</v>
      </c>
      <c r="L78" s="79"/>
      <c r="M78" s="79"/>
      <c r="N78" s="79"/>
      <c r="O78" s="79"/>
      <c r="P78" s="79"/>
      <c r="Q78" s="79"/>
      <c r="R78" s="79"/>
    </row>
    <row r="79" spans="1:18" ht="30" customHeight="1" x14ac:dyDescent="0.25">
      <c r="A79" s="83" t="str">
        <f>'Cons Subsidies Accrual-Rounded'!$B$65</f>
        <v>City Subsidy for Staten Island Railway</v>
      </c>
      <c r="B79" s="123">
        <f>'Cons Subsidies Accrual-Rounded'!$J$65</f>
        <v>-10.309107826306528</v>
      </c>
      <c r="C79" s="125"/>
      <c r="D79" s="101">
        <f>IF(ISERROR('Cons Subsidies Accrual-Rounded'!$J$65/'Cons Subsidies Accrual-Rounded'!$H$65),"HIDE ",IF('Cons Subsidies Accrual-Rounded'!$J$65/'Cons Subsidies Accrual-Rounded'!$H$65=0,"HIDE ",IF('Cons Subsidies Accrual-Rounded'!$J$65/'Cons Subsidies Accrual-Rounded'!$H$65&gt;1,"&gt; 100%",IF('Cons Subsidies Accrual-Rounded'!$J$65/'Cons Subsidies Accrual-Rounded'!$H$65&lt;-1,"&gt; (100%)",'Cons Subsidies Accrual-Rounded'!$J$65/'Cons Subsidies Accrual-Rounded'!$H$65))))</f>
        <v>-0.60217583864076496</v>
      </c>
      <c r="E79" s="102"/>
      <c r="F79" s="91" t="s">
        <v>82</v>
      </c>
      <c r="G79" s="79"/>
      <c r="H79" s="79"/>
      <c r="I79" s="79"/>
      <c r="J79" s="87">
        <f>IF(EXACT(A79,'Cons Subsidies Accrual-Rounded'!$B$65)=TRUE,IF(ISERROR('Cons Subsidies Accrual-Rounded'!$J$65/'Cons Subsidies Accrual-Rounded'!$H$65),"NO VAR",'Cons Subsidies Accrual-Rounded'!$J$65/'Cons Subsidies Accrual-Rounded'!$H$65))</f>
        <v>-0.60217583864076496</v>
      </c>
      <c r="K79" s="93" t="str">
        <f t="shared" si="4"/>
        <v>OK</v>
      </c>
      <c r="L79" s="79"/>
      <c r="M79" s="79"/>
      <c r="N79" s="79"/>
      <c r="O79" s="79"/>
      <c r="P79" s="79"/>
      <c r="Q79" s="79"/>
      <c r="R79" s="79"/>
    </row>
    <row r="80" spans="1:18" ht="30" customHeight="1" x14ac:dyDescent="0.25">
      <c r="A80" s="83" t="str">
        <f>'Cons Subsidies Accrual-Rounded'!$B$66</f>
        <v>CDOT Subsidy for Metro-North Railroad</v>
      </c>
      <c r="B80" s="123">
        <f>'Cons Subsidies Accrual-Rounded'!$J$66</f>
        <v>-6.6481887587341362</v>
      </c>
      <c r="C80" s="125"/>
      <c r="D80" s="101">
        <f>IF(ISERROR('Cons Subsidies Accrual-Rounded'!$J$66/'Cons Subsidies Accrual-Rounded'!$H$66),"HIDE ",IF('Cons Subsidies Accrual-Rounded'!$J$66/'Cons Subsidies Accrual-Rounded'!$H$66=0,"HIDE ",IF('Cons Subsidies Accrual-Rounded'!$J$66/'Cons Subsidies Accrual-Rounded'!$H$66&gt;1,"&gt; 100%",IF('Cons Subsidies Accrual-Rounded'!$J$66/'Cons Subsidies Accrual-Rounded'!$H$66&lt;-1,"&gt; (100%)",'Cons Subsidies Accrual-Rounded'!$J$66/'Cons Subsidies Accrual-Rounded'!$H$66))))</f>
        <v>-4.0365361899198038E-2</v>
      </c>
      <c r="E80" s="102"/>
      <c r="F80" s="91" t="s">
        <v>82</v>
      </c>
      <c r="G80" s="79"/>
      <c r="H80" s="79"/>
      <c r="I80" s="79"/>
      <c r="J80" s="87">
        <f>IF(EXACT(A80,'Cons Subsidies Accrual-Rounded'!$B$66)=TRUE,IF(ISERROR('Cons Subsidies Accrual-Rounded'!$J$66/'Cons Subsidies Accrual-Rounded'!$H$66),"NO VAR",'Cons Subsidies Accrual-Rounded'!$J$66/'Cons Subsidies Accrual-Rounded'!$H$66))</f>
        <v>-4.0365361899198038E-2</v>
      </c>
      <c r="K80" s="93" t="str">
        <f t="shared" si="4"/>
        <v>OK</v>
      </c>
      <c r="L80" s="79"/>
      <c r="M80" s="79"/>
      <c r="N80" s="79"/>
      <c r="O80" s="79"/>
      <c r="P80" s="79"/>
      <c r="Q80" s="79"/>
      <c r="R80" s="79"/>
    </row>
    <row r="81" spans="1:18" ht="29.25" customHeight="1" x14ac:dyDescent="0.25">
      <c r="A81" s="83" t="str">
        <f>'Cons Subsidies Accrual-Rounded'!$B$72</f>
        <v>B&amp;T Operating Surplus Transfer</v>
      </c>
      <c r="B81" s="123">
        <f>'Cons Subsidies Accrual-Rounded'!$J$72</f>
        <v>127.87565245199997</v>
      </c>
      <c r="C81" s="125"/>
      <c r="D81" s="101">
        <f>IF(ISERROR('Cons Subsidies Accrual-Rounded'!$J$72/'Cons Subsidies Accrual-Rounded'!$H$72),"HIDE ",IF('Cons Subsidies Accrual-Rounded'!$J$72/'Cons Subsidies Accrual-Rounded'!$H$72=0,"HIDE ",IF('Cons Subsidies Accrual-Rounded'!$J$72/'Cons Subsidies Accrual-Rounded'!$H$72&gt;1,"&gt; 100%",IF('Cons Subsidies Accrual-Rounded'!$J$72/'Cons Subsidies Accrual-Rounded'!$H$72&lt;-1,"&gt; (100%)",'Cons Subsidies Accrual-Rounded'!$J$72/'Cons Subsidies Accrual-Rounded'!$H$72))))</f>
        <v>0.88230138981945982</v>
      </c>
      <c r="E81" s="102"/>
      <c r="F81" s="91" t="s">
        <v>82</v>
      </c>
      <c r="G81" s="79"/>
      <c r="H81" s="79"/>
      <c r="I81" s="79"/>
      <c r="J81" s="87">
        <f>IF(EXACT(A81,'Cons Subsidies Accrual-Rounded'!$B$72)=TRUE,IF(ISERROR('Cons Subsidies Accrual-Rounded'!$J$72/'Cons Subsidies Accrual-Rounded'!$H$72),"NO VAR",'Cons Subsidies Accrual-Rounded'!$J$72/'Cons Subsidies Accrual-Rounded'!$H$72))</f>
        <v>0.88230138981945982</v>
      </c>
      <c r="K81" s="93" t="str">
        <f t="shared" si="4"/>
        <v>OK</v>
      </c>
      <c r="L81" s="79"/>
      <c r="M81" s="79"/>
      <c r="N81" s="79"/>
      <c r="O81" s="79"/>
      <c r="P81" s="79"/>
      <c r="Q81" s="79"/>
      <c r="R81" s="79"/>
    </row>
    <row r="82" spans="1:18" ht="6" customHeight="1" thickBot="1" x14ac:dyDescent="0.3">
      <c r="A82" s="98"/>
      <c r="B82" s="155"/>
      <c r="C82" s="156"/>
      <c r="D82" s="105"/>
      <c r="E82" s="106"/>
      <c r="F82" s="100"/>
    </row>
  </sheetData>
  <mergeCells count="20">
    <mergeCell ref="A47:A48"/>
    <mergeCell ref="B47:C48"/>
    <mergeCell ref="D47:E48"/>
    <mergeCell ref="F47:F48"/>
    <mergeCell ref="B49:C49"/>
    <mergeCell ref="D49:E49"/>
    <mergeCell ref="A1:F1"/>
    <mergeCell ref="A4:F4"/>
    <mergeCell ref="A2:F2"/>
    <mergeCell ref="A3:F3"/>
    <mergeCell ref="A5:F5"/>
    <mergeCell ref="A6:F6"/>
    <mergeCell ref="A45:F45"/>
    <mergeCell ref="B11:C11"/>
    <mergeCell ref="D11:E11"/>
    <mergeCell ref="A7:F7"/>
    <mergeCell ref="A9:A10"/>
    <mergeCell ref="B9:C10"/>
    <mergeCell ref="D9:E10"/>
    <mergeCell ref="F9:F10"/>
  </mergeCells>
  <conditionalFormatting sqref="A9:B9 D9 A10">
    <cfRule type="cellIs" dxfId="3092" priority="2649" operator="equal">
      <formula>"Hide No Variance"</formula>
    </cfRule>
  </conditionalFormatting>
  <conditionalFormatting sqref="B12:B18 B50:B56">
    <cfRule type="cellIs" dxfId="3091" priority="2647" operator="equal">
      <formula>"HIDE "</formula>
    </cfRule>
  </conditionalFormatting>
  <conditionalFormatting sqref="J44 J11:K21 J50:K59">
    <cfRule type="cellIs" dxfId="3090" priority="2646" operator="equal">
      <formula>"NO VAR"</formula>
    </cfRule>
  </conditionalFormatting>
  <conditionalFormatting sqref="J12:K21 J50:K59">
    <cfRule type="cellIs" dxfId="3089" priority="2645" operator="equal">
      <formula>"HIDE-NO VAR"</formula>
    </cfRule>
  </conditionalFormatting>
  <conditionalFormatting sqref="J12:K21 J50:K59">
    <cfRule type="cellIs" dxfId="3088" priority="2643" operator="equal">
      <formula>"ERROR "</formula>
    </cfRule>
  </conditionalFormatting>
  <conditionalFormatting sqref="J13">
    <cfRule type="cellIs" dxfId="3087" priority="2642" operator="equal">
      <formula>"NO VAR"</formula>
    </cfRule>
  </conditionalFormatting>
  <conditionalFormatting sqref="J13">
    <cfRule type="cellIs" dxfId="3086" priority="2640" operator="equal">
      <formula>"NO VAR"</formula>
    </cfRule>
  </conditionalFormatting>
  <conditionalFormatting sqref="J12">
    <cfRule type="cellIs" dxfId="3085" priority="2635" operator="equal">
      <formula>"HIDE-NO VAR"</formula>
    </cfRule>
  </conditionalFormatting>
  <conditionalFormatting sqref="J12">
    <cfRule type="cellIs" dxfId="3084" priority="2634" operator="equal">
      <formula>"NO VAR"</formula>
    </cfRule>
  </conditionalFormatting>
  <conditionalFormatting sqref="J12">
    <cfRule type="cellIs" dxfId="3083" priority="2633" operator="equal">
      <formula>"NO VAR"</formula>
    </cfRule>
  </conditionalFormatting>
  <conditionalFormatting sqref="J12">
    <cfRule type="cellIs" dxfId="3082" priority="2629" operator="equal">
      <formula>"HIDE-NO VAR"</formula>
    </cfRule>
  </conditionalFormatting>
  <conditionalFormatting sqref="J12">
    <cfRule type="cellIs" dxfId="3081" priority="2628" operator="equal">
      <formula>"NO VAR"</formula>
    </cfRule>
  </conditionalFormatting>
  <conditionalFormatting sqref="J12">
    <cfRule type="cellIs" dxfId="3080" priority="2627" operator="equal">
      <formula>"NO VAR"</formula>
    </cfRule>
  </conditionalFormatting>
  <conditionalFormatting sqref="J12">
    <cfRule type="cellIs" dxfId="3079" priority="2626" operator="equal">
      <formula>"HIDE-NO VAR"</formula>
    </cfRule>
  </conditionalFormatting>
  <conditionalFormatting sqref="J12">
    <cfRule type="cellIs" dxfId="3078" priority="2625" operator="equal">
      <formula>"NO VAR"</formula>
    </cfRule>
  </conditionalFormatting>
  <conditionalFormatting sqref="J12">
    <cfRule type="cellIs" dxfId="3077" priority="2624" operator="equal">
      <formula>"NO VAR"</formula>
    </cfRule>
  </conditionalFormatting>
  <conditionalFormatting sqref="J13">
    <cfRule type="cellIs" dxfId="3076" priority="2611" operator="equal">
      <formula>"HIDE-NO VAR"</formula>
    </cfRule>
  </conditionalFormatting>
  <conditionalFormatting sqref="J13">
    <cfRule type="cellIs" dxfId="3075" priority="2610" operator="equal">
      <formula>"HIDE-NO VAR"</formula>
    </cfRule>
  </conditionalFormatting>
  <conditionalFormatting sqref="J13">
    <cfRule type="cellIs" dxfId="3074" priority="2609" operator="equal">
      <formula>"NO VAR"</formula>
    </cfRule>
  </conditionalFormatting>
  <conditionalFormatting sqref="J13">
    <cfRule type="cellIs" dxfId="3073" priority="2608" operator="equal">
      <formula>"HIDE-NO VAR"</formula>
    </cfRule>
  </conditionalFormatting>
  <conditionalFormatting sqref="J13">
    <cfRule type="cellIs" dxfId="3072" priority="2607" operator="equal">
      <formula>"NO VAR"</formula>
    </cfRule>
  </conditionalFormatting>
  <conditionalFormatting sqref="J13">
    <cfRule type="cellIs" dxfId="3071" priority="2606" operator="equal">
      <formula>"HIDE-NO VAR"</formula>
    </cfRule>
  </conditionalFormatting>
  <conditionalFormatting sqref="J13">
    <cfRule type="cellIs" dxfId="3070" priority="2605" operator="equal">
      <formula>"NO VAR"</formula>
    </cfRule>
  </conditionalFormatting>
  <conditionalFormatting sqref="J13">
    <cfRule type="cellIs" dxfId="3069" priority="2604" operator="equal">
      <formula>"NO VAR"</formula>
    </cfRule>
  </conditionalFormatting>
  <conditionalFormatting sqref="K13">
    <cfRule type="cellIs" dxfId="3068" priority="2593" operator="equal">
      <formula>"HIDE-NO VAR"</formula>
    </cfRule>
  </conditionalFormatting>
  <conditionalFormatting sqref="K13">
    <cfRule type="cellIs" dxfId="3067" priority="2590" operator="equal">
      <formula>"NO VAR"</formula>
    </cfRule>
  </conditionalFormatting>
  <conditionalFormatting sqref="K13">
    <cfRule type="cellIs" dxfId="3066" priority="2588" operator="equal">
      <formula>"NO VAR"</formula>
    </cfRule>
  </conditionalFormatting>
  <conditionalFormatting sqref="K12">
    <cfRule type="cellIs" dxfId="3065" priority="2583" operator="equal">
      <formula>"HIDE-NO VAR"</formula>
    </cfRule>
  </conditionalFormatting>
  <conditionalFormatting sqref="K12">
    <cfRule type="cellIs" dxfId="3064" priority="2582" operator="equal">
      <formula>"NO VAR"</formula>
    </cfRule>
  </conditionalFormatting>
  <conditionalFormatting sqref="K12">
    <cfRule type="cellIs" dxfId="3063" priority="2581" operator="equal">
      <formula>"NO VAR"</formula>
    </cfRule>
  </conditionalFormatting>
  <conditionalFormatting sqref="K12">
    <cfRule type="cellIs" dxfId="3062" priority="2577" operator="equal">
      <formula>"HIDE-NO VAR"</formula>
    </cfRule>
  </conditionalFormatting>
  <conditionalFormatting sqref="K12">
    <cfRule type="cellIs" dxfId="3061" priority="2576" operator="equal">
      <formula>"NO VAR"</formula>
    </cfRule>
  </conditionalFormatting>
  <conditionalFormatting sqref="K12">
    <cfRule type="cellIs" dxfId="3060" priority="2575" operator="equal">
      <formula>"NO VAR"</formula>
    </cfRule>
  </conditionalFormatting>
  <conditionalFormatting sqref="K12">
    <cfRule type="cellIs" dxfId="3059" priority="2574" operator="equal">
      <formula>"HIDE-NO VAR"</formula>
    </cfRule>
  </conditionalFormatting>
  <conditionalFormatting sqref="K12">
    <cfRule type="cellIs" dxfId="3058" priority="2573" operator="equal">
      <formula>"NO VAR"</formula>
    </cfRule>
  </conditionalFormatting>
  <conditionalFormatting sqref="K12">
    <cfRule type="cellIs" dxfId="3057" priority="2572" operator="equal">
      <formula>"NO VAR"</formula>
    </cfRule>
  </conditionalFormatting>
  <conditionalFormatting sqref="K13">
    <cfRule type="cellIs" dxfId="3056" priority="2559" operator="equal">
      <formula>"HIDE-NO VAR"</formula>
    </cfRule>
  </conditionalFormatting>
  <conditionalFormatting sqref="K13">
    <cfRule type="cellIs" dxfId="3055" priority="2558" operator="equal">
      <formula>"HIDE-NO VAR"</formula>
    </cfRule>
  </conditionalFormatting>
  <conditionalFormatting sqref="K13">
    <cfRule type="cellIs" dxfId="3054" priority="2557" operator="equal">
      <formula>"NO VAR"</formula>
    </cfRule>
  </conditionalFormatting>
  <conditionalFormatting sqref="K13">
    <cfRule type="cellIs" dxfId="3053" priority="2556" operator="equal">
      <formula>"HIDE-NO VAR"</formula>
    </cfRule>
  </conditionalFormatting>
  <conditionalFormatting sqref="K13">
    <cfRule type="cellIs" dxfId="3052" priority="2555" operator="equal">
      <formula>"NO VAR"</formula>
    </cfRule>
  </conditionalFormatting>
  <conditionalFormatting sqref="K13">
    <cfRule type="cellIs" dxfId="3051" priority="2554" operator="equal">
      <formula>"HIDE-NO VAR"</formula>
    </cfRule>
  </conditionalFormatting>
  <conditionalFormatting sqref="K13">
    <cfRule type="cellIs" dxfId="3050" priority="2553" operator="equal">
      <formula>"NO VAR"</formula>
    </cfRule>
  </conditionalFormatting>
  <conditionalFormatting sqref="K13">
    <cfRule type="cellIs" dxfId="3049" priority="2552" operator="equal">
      <formula>"NO VAR"</formula>
    </cfRule>
  </conditionalFormatting>
  <conditionalFormatting sqref="K12:K21 K50:K59">
    <cfRule type="cellIs" dxfId="3048" priority="2533" operator="equal">
      <formula>"INCORRECT LINE BEING PICKED UP"</formula>
    </cfRule>
  </conditionalFormatting>
  <conditionalFormatting sqref="B19:B20">
    <cfRule type="cellIs" dxfId="3047" priority="2454" operator="equal">
      <formula>"HIDE "</formula>
    </cfRule>
  </conditionalFormatting>
  <conditionalFormatting sqref="B81">
    <cfRule type="cellIs" dxfId="3046" priority="240" operator="equal">
      <formula>"HIDE "</formula>
    </cfRule>
  </conditionalFormatting>
  <conditionalFormatting sqref="D12:D24 D50:D62 D26:D44 D64:D68 D70:D81">
    <cfRule type="cellIs" dxfId="3045" priority="239" operator="equal">
      <formula>"HIDE "</formula>
    </cfRule>
  </conditionalFormatting>
  <conditionalFormatting sqref="B22:B24 E22:E24">
    <cfRule type="cellIs" dxfId="3044" priority="2451" operator="equal">
      <formula>"HIDE "</formula>
    </cfRule>
  </conditionalFormatting>
  <conditionalFormatting sqref="J22:J24">
    <cfRule type="cellIs" dxfId="3043" priority="2449" operator="equal">
      <formula>"NO VAR"</formula>
    </cfRule>
  </conditionalFormatting>
  <conditionalFormatting sqref="J22:J24">
    <cfRule type="cellIs" dxfId="3042" priority="2448" operator="equal">
      <formula>"HIDE-NO VAR"</formula>
    </cfRule>
  </conditionalFormatting>
  <conditionalFormatting sqref="J22:J24">
    <cfRule type="cellIs" dxfId="3041" priority="2447" operator="equal">
      <formula>"ERROR "</formula>
    </cfRule>
  </conditionalFormatting>
  <conditionalFormatting sqref="J22:J24">
    <cfRule type="cellIs" dxfId="3040" priority="2446" operator="equal">
      <formula>"HIDE-NO VAR"</formula>
    </cfRule>
  </conditionalFormatting>
  <conditionalFormatting sqref="J22:J24">
    <cfRule type="cellIs" dxfId="3039" priority="2445" operator="equal">
      <formula>"HIDE-NO VAR"</formula>
    </cfRule>
  </conditionalFormatting>
  <conditionalFormatting sqref="J22:J24">
    <cfRule type="cellIs" dxfId="3038" priority="2444" operator="equal">
      <formula>"NO VAR"</formula>
    </cfRule>
  </conditionalFormatting>
  <conditionalFormatting sqref="J22:J24">
    <cfRule type="cellIs" dxfId="3037" priority="2443" operator="equal">
      <formula>"HIDE-NO VAR"</formula>
    </cfRule>
  </conditionalFormatting>
  <conditionalFormatting sqref="J22:J24">
    <cfRule type="cellIs" dxfId="3036" priority="2442" operator="equal">
      <formula>"NO VAR"</formula>
    </cfRule>
  </conditionalFormatting>
  <conditionalFormatting sqref="J22:J24">
    <cfRule type="cellIs" dxfId="3035" priority="2441" operator="equal">
      <formula>"HIDE-NO VAR"</formula>
    </cfRule>
  </conditionalFormatting>
  <conditionalFormatting sqref="J22:J24">
    <cfRule type="cellIs" dxfId="3034" priority="2440" operator="equal">
      <formula>"NO VAR"</formula>
    </cfRule>
  </conditionalFormatting>
  <conditionalFormatting sqref="J22:J24">
    <cfRule type="cellIs" dxfId="3033" priority="2439" operator="equal">
      <formula>"NO VAR"</formula>
    </cfRule>
  </conditionalFormatting>
  <conditionalFormatting sqref="J22:J24">
    <cfRule type="cellIs" dxfId="3032" priority="2438" operator="equal">
      <formula>"HIDE-NO VAR"</formula>
    </cfRule>
  </conditionalFormatting>
  <conditionalFormatting sqref="J22:J24">
    <cfRule type="cellIs" dxfId="3031" priority="2437" operator="equal">
      <formula>"NO VAR"</formula>
    </cfRule>
  </conditionalFormatting>
  <conditionalFormatting sqref="J22:J24">
    <cfRule type="cellIs" dxfId="3030" priority="2436" operator="equal">
      <formula>"NO VAR"</formula>
    </cfRule>
  </conditionalFormatting>
  <conditionalFormatting sqref="J22:J24">
    <cfRule type="cellIs" dxfId="3029" priority="2435" operator="equal">
      <formula>"HIDE-NO VAR"</formula>
    </cfRule>
  </conditionalFormatting>
  <conditionalFormatting sqref="J22:J24">
    <cfRule type="cellIs" dxfId="3028" priority="2434" operator="equal">
      <formula>"NO VAR"</formula>
    </cfRule>
  </conditionalFormatting>
  <conditionalFormatting sqref="J22:J24">
    <cfRule type="cellIs" dxfId="3027" priority="2433" operator="equal">
      <formula>"NO VAR"</formula>
    </cfRule>
  </conditionalFormatting>
  <conditionalFormatting sqref="J22:J24">
    <cfRule type="cellIs" dxfId="3026" priority="2432" operator="equal">
      <formula>"HIDE-NO VAR"</formula>
    </cfRule>
  </conditionalFormatting>
  <conditionalFormatting sqref="J22:J24">
    <cfRule type="cellIs" dxfId="3025" priority="2431" operator="equal">
      <formula>"NO VAR"</formula>
    </cfRule>
  </conditionalFormatting>
  <conditionalFormatting sqref="J22:J24">
    <cfRule type="cellIs" dxfId="3024" priority="2430" operator="equal">
      <formula>"NO VAR"</formula>
    </cfRule>
  </conditionalFormatting>
  <conditionalFormatting sqref="J22:J24">
    <cfRule type="cellIs" dxfId="3023" priority="2429" operator="equal">
      <formula>"HIDE-NO VAR"</formula>
    </cfRule>
  </conditionalFormatting>
  <conditionalFormatting sqref="J22:J24">
    <cfRule type="cellIs" dxfId="3022" priority="2428" operator="equal">
      <formula>"NO VAR"</formula>
    </cfRule>
  </conditionalFormatting>
  <conditionalFormatting sqref="J22:J24">
    <cfRule type="cellIs" dxfId="3021" priority="2427" operator="equal">
      <formula>"NO VAR"</formula>
    </cfRule>
  </conditionalFormatting>
  <conditionalFormatting sqref="J22:J24">
    <cfRule type="cellIs" dxfId="3020" priority="2426" operator="equal">
      <formula>"HIDE-NO VAR"</formula>
    </cfRule>
  </conditionalFormatting>
  <conditionalFormatting sqref="J22:J24">
    <cfRule type="cellIs" dxfId="3019" priority="2425" operator="equal">
      <formula>"NO VAR"</formula>
    </cfRule>
  </conditionalFormatting>
  <conditionalFormatting sqref="J22:J24">
    <cfRule type="cellIs" dxfId="3018" priority="2424" operator="equal">
      <formula>"NO VAR"</formula>
    </cfRule>
  </conditionalFormatting>
  <conditionalFormatting sqref="J22:J24">
    <cfRule type="cellIs" dxfId="3017" priority="2423" operator="equal">
      <formula>"HIDE-NO VAR"</formula>
    </cfRule>
  </conditionalFormatting>
  <conditionalFormatting sqref="J22:J24">
    <cfRule type="cellIs" dxfId="3016" priority="2422" operator="equal">
      <formula>"NO VAR"</formula>
    </cfRule>
  </conditionalFormatting>
  <conditionalFormatting sqref="J22:J24">
    <cfRule type="cellIs" dxfId="3015" priority="2421" operator="equal">
      <formula>"NO VAR"</formula>
    </cfRule>
  </conditionalFormatting>
  <conditionalFormatting sqref="J22:J24">
    <cfRule type="cellIs" dxfId="3014" priority="2420" operator="equal">
      <formula>"HIDE-NO VAR"</formula>
    </cfRule>
  </conditionalFormatting>
  <conditionalFormatting sqref="J22:J24">
    <cfRule type="cellIs" dxfId="3013" priority="2419" operator="equal">
      <formula>"NO VAR"</formula>
    </cfRule>
  </conditionalFormatting>
  <conditionalFormatting sqref="J22:J24">
    <cfRule type="cellIs" dxfId="3012" priority="2418" operator="equal">
      <formula>"NO VAR"</formula>
    </cfRule>
  </conditionalFormatting>
  <conditionalFormatting sqref="K22:K24">
    <cfRule type="cellIs" dxfId="3011" priority="2417" operator="equal">
      <formula>"NO VAR"</formula>
    </cfRule>
  </conditionalFormatting>
  <conditionalFormatting sqref="K22:K24">
    <cfRule type="cellIs" dxfId="3010" priority="2416" operator="equal">
      <formula>"HIDE-NO VAR"</formula>
    </cfRule>
  </conditionalFormatting>
  <conditionalFormatting sqref="K22:K24">
    <cfRule type="cellIs" dxfId="3009" priority="2415" operator="equal">
      <formula>"ERROR "</formula>
    </cfRule>
  </conditionalFormatting>
  <conditionalFormatting sqref="K22:K24">
    <cfRule type="cellIs" dxfId="3008" priority="2414" operator="equal">
      <formula>"HIDE-NO VAR"</formula>
    </cfRule>
  </conditionalFormatting>
  <conditionalFormatting sqref="K22:K24">
    <cfRule type="cellIs" dxfId="3007" priority="2413" operator="equal">
      <formula>"HIDE-NO VAR"</formula>
    </cfRule>
  </conditionalFormatting>
  <conditionalFormatting sqref="K22:K24">
    <cfRule type="cellIs" dxfId="3006" priority="2412" operator="equal">
      <formula>"NO VAR"</formula>
    </cfRule>
  </conditionalFormatting>
  <conditionalFormatting sqref="K22:K24">
    <cfRule type="cellIs" dxfId="3005" priority="2411" operator="equal">
      <formula>"HIDE-NO VAR"</formula>
    </cfRule>
  </conditionalFormatting>
  <conditionalFormatting sqref="K22:K24">
    <cfRule type="cellIs" dxfId="3004" priority="2410" operator="equal">
      <formula>"NO VAR"</formula>
    </cfRule>
  </conditionalFormatting>
  <conditionalFormatting sqref="K22:K24">
    <cfRule type="cellIs" dxfId="3003" priority="2409" operator="equal">
      <formula>"HIDE-NO VAR"</formula>
    </cfRule>
  </conditionalFormatting>
  <conditionalFormatting sqref="K22:K24">
    <cfRule type="cellIs" dxfId="3002" priority="2408" operator="equal">
      <formula>"NO VAR"</formula>
    </cfRule>
  </conditionalFormatting>
  <conditionalFormatting sqref="K22:K24">
    <cfRule type="cellIs" dxfId="3001" priority="2407" operator="equal">
      <formula>"NO VAR"</formula>
    </cfRule>
  </conditionalFormatting>
  <conditionalFormatting sqref="K22:K24">
    <cfRule type="cellIs" dxfId="3000" priority="2406" operator="equal">
      <formula>"HIDE-NO VAR"</formula>
    </cfRule>
  </conditionalFormatting>
  <conditionalFormatting sqref="K22:K24">
    <cfRule type="cellIs" dxfId="2999" priority="2405" operator="equal">
      <formula>"NO VAR"</formula>
    </cfRule>
  </conditionalFormatting>
  <conditionalFormatting sqref="K22:K24">
    <cfRule type="cellIs" dxfId="2998" priority="2404" operator="equal">
      <formula>"NO VAR"</formula>
    </cfRule>
  </conditionalFormatting>
  <conditionalFormatting sqref="K22:K24">
    <cfRule type="cellIs" dxfId="2997" priority="2403" operator="equal">
      <formula>"HIDE-NO VAR"</formula>
    </cfRule>
  </conditionalFormatting>
  <conditionalFormatting sqref="K22:K24">
    <cfRule type="cellIs" dxfId="2996" priority="2402" operator="equal">
      <formula>"NO VAR"</formula>
    </cfRule>
  </conditionalFormatting>
  <conditionalFormatting sqref="K22:K24">
    <cfRule type="cellIs" dxfId="2995" priority="2401" operator="equal">
      <formula>"NO VAR"</formula>
    </cfRule>
  </conditionalFormatting>
  <conditionalFormatting sqref="K22:K24">
    <cfRule type="cellIs" dxfId="2994" priority="2400" operator="equal">
      <formula>"HIDE-NO VAR"</formula>
    </cfRule>
  </conditionalFormatting>
  <conditionalFormatting sqref="K22:K24">
    <cfRule type="cellIs" dxfId="2993" priority="2399" operator="equal">
      <formula>"NO VAR"</formula>
    </cfRule>
  </conditionalFormatting>
  <conditionalFormatting sqref="K22:K24">
    <cfRule type="cellIs" dxfId="2992" priority="2398" operator="equal">
      <formula>"NO VAR"</formula>
    </cfRule>
  </conditionalFormatting>
  <conditionalFormatting sqref="K22:K24">
    <cfRule type="cellIs" dxfId="2991" priority="2397" operator="equal">
      <formula>"HIDE-NO VAR"</formula>
    </cfRule>
  </conditionalFormatting>
  <conditionalFormatting sqref="K22:K24">
    <cfRule type="cellIs" dxfId="2990" priority="2396" operator="equal">
      <formula>"NO VAR"</formula>
    </cfRule>
  </conditionalFormatting>
  <conditionalFormatting sqref="K22:K24">
    <cfRule type="cellIs" dxfId="2989" priority="2395" operator="equal">
      <formula>"NO VAR"</formula>
    </cfRule>
  </conditionalFormatting>
  <conditionalFormatting sqref="K22:K24">
    <cfRule type="cellIs" dxfId="2988" priority="2394" operator="equal">
      <formula>"HIDE-NO VAR"</formula>
    </cfRule>
  </conditionalFormatting>
  <conditionalFormatting sqref="K22:K24">
    <cfRule type="cellIs" dxfId="2987" priority="2393" operator="equal">
      <formula>"NO VAR"</formula>
    </cfRule>
  </conditionalFormatting>
  <conditionalFormatting sqref="K22:K24">
    <cfRule type="cellIs" dxfId="2986" priority="2392" operator="equal">
      <formula>"NO VAR"</formula>
    </cfRule>
  </conditionalFormatting>
  <conditionalFormatting sqref="K22:K24">
    <cfRule type="cellIs" dxfId="2985" priority="2391" operator="equal">
      <formula>"HIDE-NO VAR"</formula>
    </cfRule>
  </conditionalFormatting>
  <conditionalFormatting sqref="K22:K24">
    <cfRule type="cellIs" dxfId="2984" priority="2390" operator="equal">
      <formula>"NO VAR"</formula>
    </cfRule>
  </conditionalFormatting>
  <conditionalFormatting sqref="K22:K24">
    <cfRule type="cellIs" dxfId="2983" priority="2389" operator="equal">
      <formula>"NO VAR"</formula>
    </cfRule>
  </conditionalFormatting>
  <conditionalFormatting sqref="K22:K24">
    <cfRule type="cellIs" dxfId="2982" priority="2388" operator="equal">
      <formula>"HIDE-NO VAR"</formula>
    </cfRule>
  </conditionalFormatting>
  <conditionalFormatting sqref="K22:K24">
    <cfRule type="cellIs" dxfId="2981" priority="2387" operator="equal">
      <formula>"NO VAR"</formula>
    </cfRule>
  </conditionalFormatting>
  <conditionalFormatting sqref="K22:K24">
    <cfRule type="cellIs" dxfId="2980" priority="2386" operator="equal">
      <formula>"NO VAR"</formula>
    </cfRule>
  </conditionalFormatting>
  <conditionalFormatting sqref="K22:K24">
    <cfRule type="cellIs" dxfId="2979" priority="2385" operator="equal">
      <formula>"HIDE-NO VAR"</formula>
    </cfRule>
  </conditionalFormatting>
  <conditionalFormatting sqref="K22:K24">
    <cfRule type="cellIs" dxfId="2978" priority="2384" operator="equal">
      <formula>"NO VAR"</formula>
    </cfRule>
  </conditionalFormatting>
  <conditionalFormatting sqref="K22:K24">
    <cfRule type="cellIs" dxfId="2977" priority="2383" operator="equal">
      <formula>"NO VAR"</formula>
    </cfRule>
  </conditionalFormatting>
  <conditionalFormatting sqref="K22:K24">
    <cfRule type="cellIs" dxfId="2976" priority="2382" operator="equal">
      <formula>"HIDE-NO VAR"</formula>
    </cfRule>
  </conditionalFormatting>
  <conditionalFormatting sqref="K22:K24">
    <cfRule type="cellIs" dxfId="2975" priority="2381" operator="equal">
      <formula>"NO VAR"</formula>
    </cfRule>
  </conditionalFormatting>
  <conditionalFormatting sqref="K22:K24">
    <cfRule type="cellIs" dxfId="2974" priority="2380" operator="equal">
      <formula>"NO VAR"</formula>
    </cfRule>
  </conditionalFormatting>
  <conditionalFormatting sqref="K22:K24">
    <cfRule type="cellIs" dxfId="2973" priority="2379" operator="equal">
      <formula>"HIDE-NO VAR"</formula>
    </cfRule>
  </conditionalFormatting>
  <conditionalFormatting sqref="K22:K24">
    <cfRule type="cellIs" dxfId="2972" priority="2378" operator="equal">
      <formula>"NO VAR"</formula>
    </cfRule>
  </conditionalFormatting>
  <conditionalFormatting sqref="K22:K24">
    <cfRule type="cellIs" dxfId="2971" priority="2377" operator="equal">
      <formula>"NO VAR"</formula>
    </cfRule>
  </conditionalFormatting>
  <conditionalFormatting sqref="K22:K24">
    <cfRule type="cellIs" dxfId="2970" priority="2376" operator="equal">
      <formula>"INCORRECT LINE BEING PICKED UP"</formula>
    </cfRule>
  </conditionalFormatting>
  <conditionalFormatting sqref="B26 E26">
    <cfRule type="cellIs" dxfId="2969" priority="2375" operator="equal">
      <formula>"HIDE "</formula>
    </cfRule>
  </conditionalFormatting>
  <conditionalFormatting sqref="J26">
    <cfRule type="cellIs" dxfId="2968" priority="2373" operator="equal">
      <formula>"NO VAR"</formula>
    </cfRule>
  </conditionalFormatting>
  <conditionalFormatting sqref="J26">
    <cfRule type="cellIs" dxfId="2967" priority="2372" operator="equal">
      <formula>"HIDE-NO VAR"</formula>
    </cfRule>
  </conditionalFormatting>
  <conditionalFormatting sqref="J26">
    <cfRule type="cellIs" dxfId="2966" priority="2371" operator="equal">
      <formula>"ERROR "</formula>
    </cfRule>
  </conditionalFormatting>
  <conditionalFormatting sqref="J26">
    <cfRule type="cellIs" dxfId="2965" priority="2370" operator="equal">
      <formula>"HIDE-NO VAR"</formula>
    </cfRule>
  </conditionalFormatting>
  <conditionalFormatting sqref="J26">
    <cfRule type="cellIs" dxfId="2964" priority="2369" operator="equal">
      <formula>"HIDE-NO VAR"</formula>
    </cfRule>
  </conditionalFormatting>
  <conditionalFormatting sqref="J26">
    <cfRule type="cellIs" dxfId="2963" priority="2368" operator="equal">
      <formula>"NO VAR"</formula>
    </cfRule>
  </conditionalFormatting>
  <conditionalFormatting sqref="J26">
    <cfRule type="cellIs" dxfId="2962" priority="2367" operator="equal">
      <formula>"HIDE-NO VAR"</formula>
    </cfRule>
  </conditionalFormatting>
  <conditionalFormatting sqref="J26">
    <cfRule type="cellIs" dxfId="2961" priority="2366" operator="equal">
      <formula>"NO VAR"</formula>
    </cfRule>
  </conditionalFormatting>
  <conditionalFormatting sqref="J26">
    <cfRule type="cellIs" dxfId="2960" priority="2365" operator="equal">
      <formula>"HIDE-NO VAR"</formula>
    </cfRule>
  </conditionalFormatting>
  <conditionalFormatting sqref="J26">
    <cfRule type="cellIs" dxfId="2959" priority="2364" operator="equal">
      <formula>"NO VAR"</formula>
    </cfRule>
  </conditionalFormatting>
  <conditionalFormatting sqref="J26">
    <cfRule type="cellIs" dxfId="2958" priority="2363" operator="equal">
      <formula>"NO VAR"</formula>
    </cfRule>
  </conditionalFormatting>
  <conditionalFormatting sqref="J26">
    <cfRule type="cellIs" dxfId="2957" priority="2362" operator="equal">
      <formula>"HIDE-NO VAR"</formula>
    </cfRule>
  </conditionalFormatting>
  <conditionalFormatting sqref="J26">
    <cfRule type="cellIs" dxfId="2956" priority="2361" operator="equal">
      <formula>"NO VAR"</formula>
    </cfRule>
  </conditionalFormatting>
  <conditionalFormatting sqref="J26">
    <cfRule type="cellIs" dxfId="2955" priority="2360" operator="equal">
      <formula>"NO VAR"</formula>
    </cfRule>
  </conditionalFormatting>
  <conditionalFormatting sqref="J26">
    <cfRule type="cellIs" dxfId="2954" priority="2359" operator="equal">
      <formula>"HIDE-NO VAR"</formula>
    </cfRule>
  </conditionalFormatting>
  <conditionalFormatting sqref="J26">
    <cfRule type="cellIs" dxfId="2953" priority="2358" operator="equal">
      <formula>"NO VAR"</formula>
    </cfRule>
  </conditionalFormatting>
  <conditionalFormatting sqref="J26">
    <cfRule type="cellIs" dxfId="2952" priority="2357" operator="equal">
      <formula>"NO VAR"</formula>
    </cfRule>
  </conditionalFormatting>
  <conditionalFormatting sqref="J26">
    <cfRule type="cellIs" dxfId="2951" priority="2356" operator="equal">
      <formula>"HIDE-NO VAR"</formula>
    </cfRule>
  </conditionalFormatting>
  <conditionalFormatting sqref="J26">
    <cfRule type="cellIs" dxfId="2950" priority="2355" operator="equal">
      <formula>"NO VAR"</formula>
    </cfRule>
  </conditionalFormatting>
  <conditionalFormatting sqref="J26">
    <cfRule type="cellIs" dxfId="2949" priority="2354" operator="equal">
      <formula>"NO VAR"</formula>
    </cfRule>
  </conditionalFormatting>
  <conditionalFormatting sqref="J26">
    <cfRule type="cellIs" dxfId="2948" priority="2353" operator="equal">
      <formula>"HIDE-NO VAR"</formula>
    </cfRule>
  </conditionalFormatting>
  <conditionalFormatting sqref="J26">
    <cfRule type="cellIs" dxfId="2947" priority="2352" operator="equal">
      <formula>"NO VAR"</formula>
    </cfRule>
  </conditionalFormatting>
  <conditionalFormatting sqref="J26">
    <cfRule type="cellIs" dxfId="2946" priority="2351" operator="equal">
      <formula>"NO VAR"</formula>
    </cfRule>
  </conditionalFormatting>
  <conditionalFormatting sqref="J26">
    <cfRule type="cellIs" dxfId="2945" priority="2350" operator="equal">
      <formula>"HIDE-NO VAR"</formula>
    </cfRule>
  </conditionalFormatting>
  <conditionalFormatting sqref="J26">
    <cfRule type="cellIs" dxfId="2944" priority="2349" operator="equal">
      <formula>"NO VAR"</formula>
    </cfRule>
  </conditionalFormatting>
  <conditionalFormatting sqref="J26">
    <cfRule type="cellIs" dxfId="2943" priority="2348" operator="equal">
      <formula>"NO VAR"</formula>
    </cfRule>
  </conditionalFormatting>
  <conditionalFormatting sqref="J26">
    <cfRule type="cellIs" dxfId="2942" priority="2347" operator="equal">
      <formula>"HIDE-NO VAR"</formula>
    </cfRule>
  </conditionalFormatting>
  <conditionalFormatting sqref="J26">
    <cfRule type="cellIs" dxfId="2941" priority="2346" operator="equal">
      <formula>"NO VAR"</formula>
    </cfRule>
  </conditionalFormatting>
  <conditionalFormatting sqref="J26">
    <cfRule type="cellIs" dxfId="2940" priority="2345" operator="equal">
      <formula>"NO VAR"</formula>
    </cfRule>
  </conditionalFormatting>
  <conditionalFormatting sqref="J26">
    <cfRule type="cellIs" dxfId="2939" priority="2344" operator="equal">
      <formula>"HIDE-NO VAR"</formula>
    </cfRule>
  </conditionalFormatting>
  <conditionalFormatting sqref="J26">
    <cfRule type="cellIs" dxfId="2938" priority="2343" operator="equal">
      <formula>"NO VAR"</formula>
    </cfRule>
  </conditionalFormatting>
  <conditionalFormatting sqref="J26">
    <cfRule type="cellIs" dxfId="2937" priority="2342" operator="equal">
      <formula>"NO VAR"</formula>
    </cfRule>
  </conditionalFormatting>
  <conditionalFormatting sqref="K26">
    <cfRule type="cellIs" dxfId="2936" priority="2341" operator="equal">
      <formula>"NO VAR"</formula>
    </cfRule>
  </conditionalFormatting>
  <conditionalFormatting sqref="K26">
    <cfRule type="cellIs" dxfId="2935" priority="2340" operator="equal">
      <formula>"HIDE-NO VAR"</formula>
    </cfRule>
  </conditionalFormatting>
  <conditionalFormatting sqref="K26">
    <cfRule type="cellIs" dxfId="2934" priority="2339" operator="equal">
      <formula>"ERROR "</formula>
    </cfRule>
  </conditionalFormatting>
  <conditionalFormatting sqref="K26">
    <cfRule type="cellIs" dxfId="2933" priority="2338" operator="equal">
      <formula>"HIDE-NO VAR"</formula>
    </cfRule>
  </conditionalFormatting>
  <conditionalFormatting sqref="K26">
    <cfRule type="cellIs" dxfId="2932" priority="2337" operator="equal">
      <formula>"HIDE-NO VAR"</formula>
    </cfRule>
  </conditionalFormatting>
  <conditionalFormatting sqref="K26">
    <cfRule type="cellIs" dxfId="2931" priority="2336" operator="equal">
      <formula>"NO VAR"</formula>
    </cfRule>
  </conditionalFormatting>
  <conditionalFormatting sqref="K26">
    <cfRule type="cellIs" dxfId="2930" priority="2335" operator="equal">
      <formula>"HIDE-NO VAR"</formula>
    </cfRule>
  </conditionalFormatting>
  <conditionalFormatting sqref="K26">
    <cfRule type="cellIs" dxfId="2929" priority="2334" operator="equal">
      <formula>"NO VAR"</formula>
    </cfRule>
  </conditionalFormatting>
  <conditionalFormatting sqref="K26">
    <cfRule type="cellIs" dxfId="2928" priority="2333" operator="equal">
      <formula>"HIDE-NO VAR"</formula>
    </cfRule>
  </conditionalFormatting>
  <conditionalFormatting sqref="K26">
    <cfRule type="cellIs" dxfId="2927" priority="2332" operator="equal">
      <formula>"NO VAR"</formula>
    </cfRule>
  </conditionalFormatting>
  <conditionalFormatting sqref="K26">
    <cfRule type="cellIs" dxfId="2926" priority="2331" operator="equal">
      <formula>"NO VAR"</formula>
    </cfRule>
  </conditionalFormatting>
  <conditionalFormatting sqref="K26">
    <cfRule type="cellIs" dxfId="2925" priority="2330" operator="equal">
      <formula>"HIDE-NO VAR"</formula>
    </cfRule>
  </conditionalFormatting>
  <conditionalFormatting sqref="K26">
    <cfRule type="cellIs" dxfId="2924" priority="2329" operator="equal">
      <formula>"NO VAR"</formula>
    </cfRule>
  </conditionalFormatting>
  <conditionalFormatting sqref="K26">
    <cfRule type="cellIs" dxfId="2923" priority="2328" operator="equal">
      <formula>"NO VAR"</formula>
    </cfRule>
  </conditionalFormatting>
  <conditionalFormatting sqref="K26">
    <cfRule type="cellIs" dxfId="2922" priority="2327" operator="equal">
      <formula>"HIDE-NO VAR"</formula>
    </cfRule>
  </conditionalFormatting>
  <conditionalFormatting sqref="K26">
    <cfRule type="cellIs" dxfId="2921" priority="2326" operator="equal">
      <formula>"NO VAR"</formula>
    </cfRule>
  </conditionalFormatting>
  <conditionalFormatting sqref="K26">
    <cfRule type="cellIs" dxfId="2920" priority="2325" operator="equal">
      <formula>"NO VAR"</formula>
    </cfRule>
  </conditionalFormatting>
  <conditionalFormatting sqref="K26">
    <cfRule type="cellIs" dxfId="2919" priority="2324" operator="equal">
      <formula>"HIDE-NO VAR"</formula>
    </cfRule>
  </conditionalFormatting>
  <conditionalFormatting sqref="K26">
    <cfRule type="cellIs" dxfId="2918" priority="2323" operator="equal">
      <formula>"NO VAR"</formula>
    </cfRule>
  </conditionalFormatting>
  <conditionalFormatting sqref="K26">
    <cfRule type="cellIs" dxfId="2917" priority="2322" operator="equal">
      <formula>"NO VAR"</formula>
    </cfRule>
  </conditionalFormatting>
  <conditionalFormatting sqref="K26">
    <cfRule type="cellIs" dxfId="2916" priority="2321" operator="equal">
      <formula>"HIDE-NO VAR"</formula>
    </cfRule>
  </conditionalFormatting>
  <conditionalFormatting sqref="K26">
    <cfRule type="cellIs" dxfId="2915" priority="2320" operator="equal">
      <formula>"NO VAR"</formula>
    </cfRule>
  </conditionalFormatting>
  <conditionalFormatting sqref="K26">
    <cfRule type="cellIs" dxfId="2914" priority="2319" operator="equal">
      <formula>"NO VAR"</formula>
    </cfRule>
  </conditionalFormatting>
  <conditionalFormatting sqref="K26">
    <cfRule type="cellIs" dxfId="2913" priority="2318" operator="equal">
      <formula>"HIDE-NO VAR"</formula>
    </cfRule>
  </conditionalFormatting>
  <conditionalFormatting sqref="K26">
    <cfRule type="cellIs" dxfId="2912" priority="2317" operator="equal">
      <formula>"NO VAR"</formula>
    </cfRule>
  </conditionalFormatting>
  <conditionalFormatting sqref="K26">
    <cfRule type="cellIs" dxfId="2911" priority="2316" operator="equal">
      <formula>"NO VAR"</formula>
    </cfRule>
  </conditionalFormatting>
  <conditionalFormatting sqref="K26">
    <cfRule type="cellIs" dxfId="2910" priority="2315" operator="equal">
      <formula>"HIDE-NO VAR"</formula>
    </cfRule>
  </conditionalFormatting>
  <conditionalFormatting sqref="K26">
    <cfRule type="cellIs" dxfId="2909" priority="2314" operator="equal">
      <formula>"NO VAR"</formula>
    </cfRule>
  </conditionalFormatting>
  <conditionalFormatting sqref="K26">
    <cfRule type="cellIs" dxfId="2908" priority="2313" operator="equal">
      <formula>"NO VAR"</formula>
    </cfRule>
  </conditionalFormatting>
  <conditionalFormatting sqref="K26">
    <cfRule type="cellIs" dxfId="2907" priority="2312" operator="equal">
      <formula>"HIDE-NO VAR"</formula>
    </cfRule>
  </conditionalFormatting>
  <conditionalFormatting sqref="K26">
    <cfRule type="cellIs" dxfId="2906" priority="2311" operator="equal">
      <formula>"NO VAR"</formula>
    </cfRule>
  </conditionalFormatting>
  <conditionalFormatting sqref="K26">
    <cfRule type="cellIs" dxfId="2905" priority="2310" operator="equal">
      <formula>"NO VAR"</formula>
    </cfRule>
  </conditionalFormatting>
  <conditionalFormatting sqref="K26">
    <cfRule type="cellIs" dxfId="2904" priority="2309" operator="equal">
      <formula>"HIDE-NO VAR"</formula>
    </cfRule>
  </conditionalFormatting>
  <conditionalFormatting sqref="K26">
    <cfRule type="cellIs" dxfId="2903" priority="2308" operator="equal">
      <formula>"NO VAR"</formula>
    </cfRule>
  </conditionalFormatting>
  <conditionalFormatting sqref="K26">
    <cfRule type="cellIs" dxfId="2902" priority="2307" operator="equal">
      <formula>"NO VAR"</formula>
    </cfRule>
  </conditionalFormatting>
  <conditionalFormatting sqref="K26">
    <cfRule type="cellIs" dxfId="2901" priority="2306" operator="equal">
      <formula>"HIDE-NO VAR"</formula>
    </cfRule>
  </conditionalFormatting>
  <conditionalFormatting sqref="K26">
    <cfRule type="cellIs" dxfId="2900" priority="2305" operator="equal">
      <formula>"NO VAR"</formula>
    </cfRule>
  </conditionalFormatting>
  <conditionalFormatting sqref="K26">
    <cfRule type="cellIs" dxfId="2899" priority="2304" operator="equal">
      <formula>"NO VAR"</formula>
    </cfRule>
  </conditionalFormatting>
  <conditionalFormatting sqref="K26">
    <cfRule type="cellIs" dxfId="2898" priority="2303" operator="equal">
      <formula>"HIDE-NO VAR"</formula>
    </cfRule>
  </conditionalFormatting>
  <conditionalFormatting sqref="K26">
    <cfRule type="cellIs" dxfId="2897" priority="2302" operator="equal">
      <formula>"NO VAR"</formula>
    </cfRule>
  </conditionalFormatting>
  <conditionalFormatting sqref="K26">
    <cfRule type="cellIs" dxfId="2896" priority="2301" operator="equal">
      <formula>"NO VAR"</formula>
    </cfRule>
  </conditionalFormatting>
  <conditionalFormatting sqref="K26">
    <cfRule type="cellIs" dxfId="2895" priority="2300" operator="equal">
      <formula>"INCORRECT LINE BEING PICKED UP"</formula>
    </cfRule>
  </conditionalFormatting>
  <conditionalFormatting sqref="B27:B29 E27:E29">
    <cfRule type="cellIs" dxfId="2894" priority="2299" operator="equal">
      <formula>"HIDE "</formula>
    </cfRule>
  </conditionalFormatting>
  <conditionalFormatting sqref="J27:J29">
    <cfRule type="cellIs" dxfId="2893" priority="2297" operator="equal">
      <formula>"NO VAR"</formula>
    </cfRule>
  </conditionalFormatting>
  <conditionalFormatting sqref="J27:J29">
    <cfRule type="cellIs" dxfId="2892" priority="2296" operator="equal">
      <formula>"HIDE-NO VAR"</formula>
    </cfRule>
  </conditionalFormatting>
  <conditionalFormatting sqref="J27:J29">
    <cfRule type="cellIs" dxfId="2891" priority="2295" operator="equal">
      <formula>"ERROR "</formula>
    </cfRule>
  </conditionalFormatting>
  <conditionalFormatting sqref="J27:J29">
    <cfRule type="cellIs" dxfId="2890" priority="2294" operator="equal">
      <formula>"HIDE-NO VAR"</formula>
    </cfRule>
  </conditionalFormatting>
  <conditionalFormatting sqref="J27:J29">
    <cfRule type="cellIs" dxfId="2889" priority="2293" operator="equal">
      <formula>"HIDE-NO VAR"</formula>
    </cfRule>
  </conditionalFormatting>
  <conditionalFormatting sqref="J27:J29">
    <cfRule type="cellIs" dxfId="2888" priority="2292" operator="equal">
      <formula>"NO VAR"</formula>
    </cfRule>
  </conditionalFormatting>
  <conditionalFormatting sqref="J27:J29">
    <cfRule type="cellIs" dxfId="2887" priority="2291" operator="equal">
      <formula>"HIDE-NO VAR"</formula>
    </cfRule>
  </conditionalFormatting>
  <conditionalFormatting sqref="J27:J29">
    <cfRule type="cellIs" dxfId="2886" priority="2290" operator="equal">
      <formula>"NO VAR"</formula>
    </cfRule>
  </conditionalFormatting>
  <conditionalFormatting sqref="J27:J29">
    <cfRule type="cellIs" dxfId="2885" priority="2289" operator="equal">
      <formula>"HIDE-NO VAR"</formula>
    </cfRule>
  </conditionalFormatting>
  <conditionalFormatting sqref="J27:J29">
    <cfRule type="cellIs" dxfId="2884" priority="2288" operator="equal">
      <formula>"NO VAR"</formula>
    </cfRule>
  </conditionalFormatting>
  <conditionalFormatting sqref="J27:J29">
    <cfRule type="cellIs" dxfId="2883" priority="2287" operator="equal">
      <formula>"NO VAR"</formula>
    </cfRule>
  </conditionalFormatting>
  <conditionalFormatting sqref="J27:J29">
    <cfRule type="cellIs" dxfId="2882" priority="2286" operator="equal">
      <formula>"HIDE-NO VAR"</formula>
    </cfRule>
  </conditionalFormatting>
  <conditionalFormatting sqref="J27:J29">
    <cfRule type="cellIs" dxfId="2881" priority="2285" operator="equal">
      <formula>"NO VAR"</formula>
    </cfRule>
  </conditionalFormatting>
  <conditionalFormatting sqref="J27:J29">
    <cfRule type="cellIs" dxfId="2880" priority="2284" operator="equal">
      <formula>"NO VAR"</formula>
    </cfRule>
  </conditionalFormatting>
  <conditionalFormatting sqref="J27:J29">
    <cfRule type="cellIs" dxfId="2879" priority="2283" operator="equal">
      <formula>"HIDE-NO VAR"</formula>
    </cfRule>
  </conditionalFormatting>
  <conditionalFormatting sqref="J27:J29">
    <cfRule type="cellIs" dxfId="2878" priority="2282" operator="equal">
      <formula>"NO VAR"</formula>
    </cfRule>
  </conditionalFormatting>
  <conditionalFormatting sqref="J27:J29">
    <cfRule type="cellIs" dxfId="2877" priority="2281" operator="equal">
      <formula>"NO VAR"</formula>
    </cfRule>
  </conditionalFormatting>
  <conditionalFormatting sqref="J27:J29">
    <cfRule type="cellIs" dxfId="2876" priority="2280" operator="equal">
      <formula>"HIDE-NO VAR"</formula>
    </cfRule>
  </conditionalFormatting>
  <conditionalFormatting sqref="J27:J29">
    <cfRule type="cellIs" dxfId="2875" priority="2279" operator="equal">
      <formula>"NO VAR"</formula>
    </cfRule>
  </conditionalFormatting>
  <conditionalFormatting sqref="J27:J29">
    <cfRule type="cellIs" dxfId="2874" priority="2278" operator="equal">
      <formula>"NO VAR"</formula>
    </cfRule>
  </conditionalFormatting>
  <conditionalFormatting sqref="J27:J29">
    <cfRule type="cellIs" dxfId="2873" priority="2277" operator="equal">
      <formula>"HIDE-NO VAR"</formula>
    </cfRule>
  </conditionalFormatting>
  <conditionalFormatting sqref="J27:J29">
    <cfRule type="cellIs" dxfId="2872" priority="2276" operator="equal">
      <formula>"NO VAR"</formula>
    </cfRule>
  </conditionalFormatting>
  <conditionalFormatting sqref="J27:J29">
    <cfRule type="cellIs" dxfId="2871" priority="2275" operator="equal">
      <formula>"NO VAR"</formula>
    </cfRule>
  </conditionalFormatting>
  <conditionalFormatting sqref="J27:J29">
    <cfRule type="cellIs" dxfId="2870" priority="2274" operator="equal">
      <formula>"HIDE-NO VAR"</formula>
    </cfRule>
  </conditionalFormatting>
  <conditionalFormatting sqref="J27:J29">
    <cfRule type="cellIs" dxfId="2869" priority="2273" operator="equal">
      <formula>"NO VAR"</formula>
    </cfRule>
  </conditionalFormatting>
  <conditionalFormatting sqref="J27:J29">
    <cfRule type="cellIs" dxfId="2868" priority="2272" operator="equal">
      <formula>"NO VAR"</formula>
    </cfRule>
  </conditionalFormatting>
  <conditionalFormatting sqref="J27:J29">
    <cfRule type="cellIs" dxfId="2867" priority="2271" operator="equal">
      <formula>"HIDE-NO VAR"</formula>
    </cfRule>
  </conditionalFormatting>
  <conditionalFormatting sqref="J27:J29">
    <cfRule type="cellIs" dxfId="2866" priority="2270" operator="equal">
      <formula>"NO VAR"</formula>
    </cfRule>
  </conditionalFormatting>
  <conditionalFormatting sqref="J27:J29">
    <cfRule type="cellIs" dxfId="2865" priority="2269" operator="equal">
      <formula>"NO VAR"</formula>
    </cfRule>
  </conditionalFormatting>
  <conditionalFormatting sqref="J27:J29">
    <cfRule type="cellIs" dxfId="2864" priority="2268" operator="equal">
      <formula>"HIDE-NO VAR"</formula>
    </cfRule>
  </conditionalFormatting>
  <conditionalFormatting sqref="J27:J29">
    <cfRule type="cellIs" dxfId="2863" priority="2267" operator="equal">
      <formula>"NO VAR"</formula>
    </cfRule>
  </conditionalFormatting>
  <conditionalFormatting sqref="J27:J29">
    <cfRule type="cellIs" dxfId="2862" priority="2266" operator="equal">
      <formula>"NO VAR"</formula>
    </cfRule>
  </conditionalFormatting>
  <conditionalFormatting sqref="K27:K29">
    <cfRule type="cellIs" dxfId="2861" priority="2265" operator="equal">
      <formula>"NO VAR"</formula>
    </cfRule>
  </conditionalFormatting>
  <conditionalFormatting sqref="K27:K29">
    <cfRule type="cellIs" dxfId="2860" priority="2264" operator="equal">
      <formula>"HIDE-NO VAR"</formula>
    </cfRule>
  </conditionalFormatting>
  <conditionalFormatting sqref="K27:K29">
    <cfRule type="cellIs" dxfId="2859" priority="2263" operator="equal">
      <formula>"ERROR "</formula>
    </cfRule>
  </conditionalFormatting>
  <conditionalFormatting sqref="K27:K29">
    <cfRule type="cellIs" dxfId="2858" priority="2262" operator="equal">
      <formula>"HIDE-NO VAR"</formula>
    </cfRule>
  </conditionalFormatting>
  <conditionalFormatting sqref="K27:K29">
    <cfRule type="cellIs" dxfId="2857" priority="2261" operator="equal">
      <formula>"HIDE-NO VAR"</formula>
    </cfRule>
  </conditionalFormatting>
  <conditionalFormatting sqref="K27:K29">
    <cfRule type="cellIs" dxfId="2856" priority="2260" operator="equal">
      <formula>"NO VAR"</formula>
    </cfRule>
  </conditionalFormatting>
  <conditionalFormatting sqref="K27:K29">
    <cfRule type="cellIs" dxfId="2855" priority="2259" operator="equal">
      <formula>"HIDE-NO VAR"</formula>
    </cfRule>
  </conditionalFormatting>
  <conditionalFormatting sqref="K27:K29">
    <cfRule type="cellIs" dxfId="2854" priority="2258" operator="equal">
      <formula>"NO VAR"</formula>
    </cfRule>
  </conditionalFormatting>
  <conditionalFormatting sqref="K27:K29">
    <cfRule type="cellIs" dxfId="2853" priority="2257" operator="equal">
      <formula>"HIDE-NO VAR"</formula>
    </cfRule>
  </conditionalFormatting>
  <conditionalFormatting sqref="K27:K29">
    <cfRule type="cellIs" dxfId="2852" priority="2256" operator="equal">
      <formula>"NO VAR"</formula>
    </cfRule>
  </conditionalFormatting>
  <conditionalFormatting sqref="K27:K29">
    <cfRule type="cellIs" dxfId="2851" priority="2255" operator="equal">
      <formula>"NO VAR"</formula>
    </cfRule>
  </conditionalFormatting>
  <conditionalFormatting sqref="K27:K29">
    <cfRule type="cellIs" dxfId="2850" priority="2254" operator="equal">
      <formula>"HIDE-NO VAR"</formula>
    </cfRule>
  </conditionalFormatting>
  <conditionalFormatting sqref="K27:K29">
    <cfRule type="cellIs" dxfId="2849" priority="2253" operator="equal">
      <formula>"NO VAR"</formula>
    </cfRule>
  </conditionalFormatting>
  <conditionalFormatting sqref="K27:K29">
    <cfRule type="cellIs" dxfId="2848" priority="2252" operator="equal">
      <formula>"NO VAR"</formula>
    </cfRule>
  </conditionalFormatting>
  <conditionalFormatting sqref="K27:K29">
    <cfRule type="cellIs" dxfId="2847" priority="2251" operator="equal">
      <formula>"HIDE-NO VAR"</formula>
    </cfRule>
  </conditionalFormatting>
  <conditionalFormatting sqref="K27:K29">
    <cfRule type="cellIs" dxfId="2846" priority="2250" operator="equal">
      <formula>"NO VAR"</formula>
    </cfRule>
  </conditionalFormatting>
  <conditionalFormatting sqref="K27:K29">
    <cfRule type="cellIs" dxfId="2845" priority="2249" operator="equal">
      <formula>"NO VAR"</formula>
    </cfRule>
  </conditionalFormatting>
  <conditionalFormatting sqref="K27:K29">
    <cfRule type="cellIs" dxfId="2844" priority="2248" operator="equal">
      <formula>"HIDE-NO VAR"</formula>
    </cfRule>
  </conditionalFormatting>
  <conditionalFormatting sqref="K27:K29">
    <cfRule type="cellIs" dxfId="2843" priority="2247" operator="equal">
      <formula>"NO VAR"</formula>
    </cfRule>
  </conditionalFormatting>
  <conditionalFormatting sqref="K27:K29">
    <cfRule type="cellIs" dxfId="2842" priority="2246" operator="equal">
      <formula>"NO VAR"</formula>
    </cfRule>
  </conditionalFormatting>
  <conditionalFormatting sqref="K27:K29">
    <cfRule type="cellIs" dxfId="2841" priority="2245" operator="equal">
      <formula>"HIDE-NO VAR"</formula>
    </cfRule>
  </conditionalFormatting>
  <conditionalFormatting sqref="K27:K29">
    <cfRule type="cellIs" dxfId="2840" priority="2244" operator="equal">
      <formula>"NO VAR"</formula>
    </cfRule>
  </conditionalFormatting>
  <conditionalFormatting sqref="K27:K29">
    <cfRule type="cellIs" dxfId="2839" priority="2243" operator="equal">
      <formula>"NO VAR"</formula>
    </cfRule>
  </conditionalFormatting>
  <conditionalFormatting sqref="K27:K29">
    <cfRule type="cellIs" dxfId="2838" priority="2242" operator="equal">
      <formula>"HIDE-NO VAR"</formula>
    </cfRule>
  </conditionalFormatting>
  <conditionalFormatting sqref="K27:K29">
    <cfRule type="cellIs" dxfId="2837" priority="2241" operator="equal">
      <formula>"NO VAR"</formula>
    </cfRule>
  </conditionalFormatting>
  <conditionalFormatting sqref="K27:K29">
    <cfRule type="cellIs" dxfId="2836" priority="2240" operator="equal">
      <formula>"NO VAR"</formula>
    </cfRule>
  </conditionalFormatting>
  <conditionalFormatting sqref="K27:K29">
    <cfRule type="cellIs" dxfId="2835" priority="2239" operator="equal">
      <formula>"HIDE-NO VAR"</formula>
    </cfRule>
  </conditionalFormatting>
  <conditionalFormatting sqref="K27:K29">
    <cfRule type="cellIs" dxfId="2834" priority="2238" operator="equal">
      <formula>"NO VAR"</formula>
    </cfRule>
  </conditionalFormatting>
  <conditionalFormatting sqref="K27:K29">
    <cfRule type="cellIs" dxfId="2833" priority="2237" operator="equal">
      <formula>"NO VAR"</formula>
    </cfRule>
  </conditionalFormatting>
  <conditionalFormatting sqref="K27:K29">
    <cfRule type="cellIs" dxfId="2832" priority="2236" operator="equal">
      <formula>"HIDE-NO VAR"</formula>
    </cfRule>
  </conditionalFormatting>
  <conditionalFormatting sqref="K27:K29">
    <cfRule type="cellIs" dxfId="2831" priority="2235" operator="equal">
      <formula>"NO VAR"</formula>
    </cfRule>
  </conditionalFormatting>
  <conditionalFormatting sqref="K27:K29">
    <cfRule type="cellIs" dxfId="2830" priority="2234" operator="equal">
      <formula>"NO VAR"</formula>
    </cfRule>
  </conditionalFormatting>
  <conditionalFormatting sqref="K27:K29">
    <cfRule type="cellIs" dxfId="2829" priority="2233" operator="equal">
      <formula>"HIDE-NO VAR"</formula>
    </cfRule>
  </conditionalFormatting>
  <conditionalFormatting sqref="K27:K29">
    <cfRule type="cellIs" dxfId="2828" priority="2232" operator="equal">
      <formula>"NO VAR"</formula>
    </cfRule>
  </conditionalFormatting>
  <conditionalFormatting sqref="K27:K29">
    <cfRule type="cellIs" dxfId="2827" priority="2231" operator="equal">
      <formula>"NO VAR"</formula>
    </cfRule>
  </conditionalFormatting>
  <conditionalFormatting sqref="K27:K29">
    <cfRule type="cellIs" dxfId="2826" priority="2230" operator="equal">
      <formula>"HIDE-NO VAR"</formula>
    </cfRule>
  </conditionalFormatting>
  <conditionalFormatting sqref="K27:K29">
    <cfRule type="cellIs" dxfId="2825" priority="2229" operator="equal">
      <formula>"NO VAR"</formula>
    </cfRule>
  </conditionalFormatting>
  <conditionalFormatting sqref="K27:K29">
    <cfRule type="cellIs" dxfId="2824" priority="2228" operator="equal">
      <formula>"NO VAR"</formula>
    </cfRule>
  </conditionalFormatting>
  <conditionalFormatting sqref="K27:K29">
    <cfRule type="cellIs" dxfId="2823" priority="2227" operator="equal">
      <formula>"HIDE-NO VAR"</formula>
    </cfRule>
  </conditionalFormatting>
  <conditionalFormatting sqref="K27:K29">
    <cfRule type="cellIs" dxfId="2822" priority="2226" operator="equal">
      <formula>"NO VAR"</formula>
    </cfRule>
  </conditionalFormatting>
  <conditionalFormatting sqref="K27:K29">
    <cfRule type="cellIs" dxfId="2821" priority="2225" operator="equal">
      <formula>"NO VAR"</formula>
    </cfRule>
  </conditionalFormatting>
  <conditionalFormatting sqref="K27:K29">
    <cfRule type="cellIs" dxfId="2820" priority="2224" operator="equal">
      <formula>"INCORRECT LINE BEING PICKED UP"</formula>
    </cfRule>
  </conditionalFormatting>
  <conditionalFormatting sqref="B30">
    <cfRule type="cellIs" dxfId="2819" priority="2223" operator="equal">
      <formula>"HIDE "</formula>
    </cfRule>
  </conditionalFormatting>
  <conditionalFormatting sqref="B31:B38">
    <cfRule type="cellIs" dxfId="2818" priority="2221" operator="equal">
      <formula>"HIDE "</formula>
    </cfRule>
  </conditionalFormatting>
  <conditionalFormatting sqref="J30:J38">
    <cfRule type="cellIs" dxfId="2817" priority="2219" operator="equal">
      <formula>"NO VAR"</formula>
    </cfRule>
  </conditionalFormatting>
  <conditionalFormatting sqref="J30:J38">
    <cfRule type="cellIs" dxfId="2816" priority="2218" operator="equal">
      <formula>"HIDE-NO VAR"</formula>
    </cfRule>
  </conditionalFormatting>
  <conditionalFormatting sqref="J30:J38">
    <cfRule type="cellIs" dxfId="2815" priority="2217" operator="equal">
      <formula>"ERROR "</formula>
    </cfRule>
  </conditionalFormatting>
  <conditionalFormatting sqref="J30:J38">
    <cfRule type="cellIs" dxfId="2814" priority="2216" operator="equal">
      <formula>"HIDE-NO VAR"</formula>
    </cfRule>
  </conditionalFormatting>
  <conditionalFormatting sqref="J30:J38">
    <cfRule type="cellIs" dxfId="2813" priority="2215" operator="equal">
      <formula>"HIDE-NO VAR"</formula>
    </cfRule>
  </conditionalFormatting>
  <conditionalFormatting sqref="J30:J38">
    <cfRule type="cellIs" dxfId="2812" priority="2214" operator="equal">
      <formula>"NO VAR"</formula>
    </cfRule>
  </conditionalFormatting>
  <conditionalFormatting sqref="J30:J38">
    <cfRule type="cellIs" dxfId="2811" priority="2213" operator="equal">
      <formula>"HIDE-NO VAR"</formula>
    </cfRule>
  </conditionalFormatting>
  <conditionalFormatting sqref="J30:J38">
    <cfRule type="cellIs" dxfId="2810" priority="2212" operator="equal">
      <formula>"NO VAR"</formula>
    </cfRule>
  </conditionalFormatting>
  <conditionalFormatting sqref="J30:J38">
    <cfRule type="cellIs" dxfId="2809" priority="2211" operator="equal">
      <formula>"HIDE-NO VAR"</formula>
    </cfRule>
  </conditionalFormatting>
  <conditionalFormatting sqref="J30:J38">
    <cfRule type="cellIs" dxfId="2808" priority="2210" operator="equal">
      <formula>"NO VAR"</formula>
    </cfRule>
  </conditionalFormatting>
  <conditionalFormatting sqref="J30:J38">
    <cfRule type="cellIs" dxfId="2807" priority="2209" operator="equal">
      <formula>"NO VAR"</formula>
    </cfRule>
  </conditionalFormatting>
  <conditionalFormatting sqref="J30:J38">
    <cfRule type="cellIs" dxfId="2806" priority="2208" operator="equal">
      <formula>"HIDE-NO VAR"</formula>
    </cfRule>
  </conditionalFormatting>
  <conditionalFormatting sqref="J30:J38">
    <cfRule type="cellIs" dxfId="2805" priority="2207" operator="equal">
      <formula>"NO VAR"</formula>
    </cfRule>
  </conditionalFormatting>
  <conditionalFormatting sqref="J30:J38">
    <cfRule type="cellIs" dxfId="2804" priority="2206" operator="equal">
      <formula>"NO VAR"</formula>
    </cfRule>
  </conditionalFormatting>
  <conditionalFormatting sqref="J30:J38">
    <cfRule type="cellIs" dxfId="2803" priority="2205" operator="equal">
      <formula>"HIDE-NO VAR"</formula>
    </cfRule>
  </conditionalFormatting>
  <conditionalFormatting sqref="J30:J38">
    <cfRule type="cellIs" dxfId="2802" priority="2204" operator="equal">
      <formula>"NO VAR"</formula>
    </cfRule>
  </conditionalFormatting>
  <conditionalFormatting sqref="J30:J38">
    <cfRule type="cellIs" dxfId="2801" priority="2203" operator="equal">
      <formula>"NO VAR"</formula>
    </cfRule>
  </conditionalFormatting>
  <conditionalFormatting sqref="J30:J38">
    <cfRule type="cellIs" dxfId="2800" priority="2202" operator="equal">
      <formula>"HIDE-NO VAR"</formula>
    </cfRule>
  </conditionalFormatting>
  <conditionalFormatting sqref="J30:J38">
    <cfRule type="cellIs" dxfId="2799" priority="2201" operator="equal">
      <formula>"NO VAR"</formula>
    </cfRule>
  </conditionalFormatting>
  <conditionalFormatting sqref="J30:J38">
    <cfRule type="cellIs" dxfId="2798" priority="2200" operator="equal">
      <formula>"NO VAR"</formula>
    </cfRule>
  </conditionalFormatting>
  <conditionalFormatting sqref="J30:J38">
    <cfRule type="cellIs" dxfId="2797" priority="2199" operator="equal">
      <formula>"HIDE-NO VAR"</formula>
    </cfRule>
  </conditionalFormatting>
  <conditionalFormatting sqref="J30:J38">
    <cfRule type="cellIs" dxfId="2796" priority="2198" operator="equal">
      <formula>"NO VAR"</formula>
    </cfRule>
  </conditionalFormatting>
  <conditionalFormatting sqref="J30:J38">
    <cfRule type="cellIs" dxfId="2795" priority="2197" operator="equal">
      <formula>"NO VAR"</formula>
    </cfRule>
  </conditionalFormatting>
  <conditionalFormatting sqref="J30:J38">
    <cfRule type="cellIs" dxfId="2794" priority="2196" operator="equal">
      <formula>"HIDE-NO VAR"</formula>
    </cfRule>
  </conditionalFormatting>
  <conditionalFormatting sqref="J30:J38">
    <cfRule type="cellIs" dxfId="2793" priority="2195" operator="equal">
      <formula>"NO VAR"</formula>
    </cfRule>
  </conditionalFormatting>
  <conditionalFormatting sqref="J30:J38">
    <cfRule type="cellIs" dxfId="2792" priority="2194" operator="equal">
      <formula>"NO VAR"</formula>
    </cfRule>
  </conditionalFormatting>
  <conditionalFormatting sqref="J30:J38">
    <cfRule type="cellIs" dxfId="2791" priority="2193" operator="equal">
      <formula>"HIDE-NO VAR"</formula>
    </cfRule>
  </conditionalFormatting>
  <conditionalFormatting sqref="J30:J38">
    <cfRule type="cellIs" dxfId="2790" priority="2192" operator="equal">
      <formula>"NO VAR"</formula>
    </cfRule>
  </conditionalFormatting>
  <conditionalFormatting sqref="J30:J38">
    <cfRule type="cellIs" dxfId="2789" priority="2191" operator="equal">
      <formula>"NO VAR"</formula>
    </cfRule>
  </conditionalFormatting>
  <conditionalFormatting sqref="J30:J38">
    <cfRule type="cellIs" dxfId="2788" priority="2190" operator="equal">
      <formula>"HIDE-NO VAR"</formula>
    </cfRule>
  </conditionalFormatting>
  <conditionalFormatting sqref="J30:J38">
    <cfRule type="cellIs" dxfId="2787" priority="2189" operator="equal">
      <formula>"NO VAR"</formula>
    </cfRule>
  </conditionalFormatting>
  <conditionalFormatting sqref="J30:J38">
    <cfRule type="cellIs" dxfId="2786" priority="2188" operator="equal">
      <formula>"NO VAR"</formula>
    </cfRule>
  </conditionalFormatting>
  <conditionalFormatting sqref="K30:K38">
    <cfRule type="cellIs" dxfId="2785" priority="2187" operator="equal">
      <formula>"NO VAR"</formula>
    </cfRule>
  </conditionalFormatting>
  <conditionalFormatting sqref="K30:K38">
    <cfRule type="cellIs" dxfId="2784" priority="2186" operator="equal">
      <formula>"HIDE-NO VAR"</formula>
    </cfRule>
  </conditionalFormatting>
  <conditionalFormatting sqref="K30:K38">
    <cfRule type="cellIs" dxfId="2783" priority="2185" operator="equal">
      <formula>"ERROR "</formula>
    </cfRule>
  </conditionalFormatting>
  <conditionalFormatting sqref="K30:K38">
    <cfRule type="cellIs" dxfId="2782" priority="2184" operator="equal">
      <formula>"HIDE-NO VAR"</formula>
    </cfRule>
  </conditionalFormatting>
  <conditionalFormatting sqref="K30:K38">
    <cfRule type="cellIs" dxfId="2781" priority="2183" operator="equal">
      <formula>"HIDE-NO VAR"</formula>
    </cfRule>
  </conditionalFormatting>
  <conditionalFormatting sqref="K30:K38">
    <cfRule type="cellIs" dxfId="2780" priority="2182" operator="equal">
      <formula>"NO VAR"</formula>
    </cfRule>
  </conditionalFormatting>
  <conditionalFormatting sqref="K30:K38">
    <cfRule type="cellIs" dxfId="2779" priority="2181" operator="equal">
      <formula>"HIDE-NO VAR"</formula>
    </cfRule>
  </conditionalFormatting>
  <conditionalFormatting sqref="K30:K38">
    <cfRule type="cellIs" dxfId="2778" priority="2180" operator="equal">
      <formula>"NO VAR"</formula>
    </cfRule>
  </conditionalFormatting>
  <conditionalFormatting sqref="K30:K38">
    <cfRule type="cellIs" dxfId="2777" priority="2179" operator="equal">
      <formula>"HIDE-NO VAR"</formula>
    </cfRule>
  </conditionalFormatting>
  <conditionalFormatting sqref="K30:K38">
    <cfRule type="cellIs" dxfId="2776" priority="2178" operator="equal">
      <formula>"NO VAR"</formula>
    </cfRule>
  </conditionalFormatting>
  <conditionalFormatting sqref="K30:K38">
    <cfRule type="cellIs" dxfId="2775" priority="2177" operator="equal">
      <formula>"NO VAR"</formula>
    </cfRule>
  </conditionalFormatting>
  <conditionalFormatting sqref="K30:K38">
    <cfRule type="cellIs" dxfId="2774" priority="2176" operator="equal">
      <formula>"HIDE-NO VAR"</formula>
    </cfRule>
  </conditionalFormatting>
  <conditionalFormatting sqref="K30:K38">
    <cfRule type="cellIs" dxfId="2773" priority="2175" operator="equal">
      <formula>"NO VAR"</formula>
    </cfRule>
  </conditionalFormatting>
  <conditionalFormatting sqref="K30:K38">
    <cfRule type="cellIs" dxfId="2772" priority="2174" operator="equal">
      <formula>"NO VAR"</formula>
    </cfRule>
  </conditionalFormatting>
  <conditionalFormatting sqref="K30:K38">
    <cfRule type="cellIs" dxfId="2771" priority="2173" operator="equal">
      <formula>"HIDE-NO VAR"</formula>
    </cfRule>
  </conditionalFormatting>
  <conditionalFormatting sqref="K30:K38">
    <cfRule type="cellIs" dxfId="2770" priority="2172" operator="equal">
      <formula>"NO VAR"</formula>
    </cfRule>
  </conditionalFormatting>
  <conditionalFormatting sqref="K30:K38">
    <cfRule type="cellIs" dxfId="2769" priority="2171" operator="equal">
      <formula>"NO VAR"</formula>
    </cfRule>
  </conditionalFormatting>
  <conditionalFormatting sqref="K30:K38">
    <cfRule type="cellIs" dxfId="2768" priority="2170" operator="equal">
      <formula>"HIDE-NO VAR"</formula>
    </cfRule>
  </conditionalFormatting>
  <conditionalFormatting sqref="K30:K38">
    <cfRule type="cellIs" dxfId="2767" priority="2169" operator="equal">
      <formula>"NO VAR"</formula>
    </cfRule>
  </conditionalFormatting>
  <conditionalFormatting sqref="K30:K38">
    <cfRule type="cellIs" dxfId="2766" priority="2168" operator="equal">
      <formula>"NO VAR"</formula>
    </cfRule>
  </conditionalFormatting>
  <conditionalFormatting sqref="K30:K38">
    <cfRule type="cellIs" dxfId="2765" priority="2167" operator="equal">
      <formula>"HIDE-NO VAR"</formula>
    </cfRule>
  </conditionalFormatting>
  <conditionalFormatting sqref="K30:K38">
    <cfRule type="cellIs" dxfId="2764" priority="2166" operator="equal">
      <formula>"NO VAR"</formula>
    </cfRule>
  </conditionalFormatting>
  <conditionalFormatting sqref="K30:K38">
    <cfRule type="cellIs" dxfId="2763" priority="2165" operator="equal">
      <formula>"NO VAR"</formula>
    </cfRule>
  </conditionalFormatting>
  <conditionalFormatting sqref="K30:K38">
    <cfRule type="cellIs" dxfId="2762" priority="2164" operator="equal">
      <formula>"HIDE-NO VAR"</formula>
    </cfRule>
  </conditionalFormatting>
  <conditionalFormatting sqref="K30:K38">
    <cfRule type="cellIs" dxfId="2761" priority="2163" operator="equal">
      <formula>"NO VAR"</formula>
    </cfRule>
  </conditionalFormatting>
  <conditionalFormatting sqref="K30:K38">
    <cfRule type="cellIs" dxfId="2760" priority="2162" operator="equal">
      <formula>"NO VAR"</formula>
    </cfRule>
  </conditionalFormatting>
  <conditionalFormatting sqref="K30:K38">
    <cfRule type="cellIs" dxfId="2759" priority="2161" operator="equal">
      <formula>"HIDE-NO VAR"</formula>
    </cfRule>
  </conditionalFormatting>
  <conditionalFormatting sqref="K30:K38">
    <cfRule type="cellIs" dxfId="2758" priority="2160" operator="equal">
      <formula>"NO VAR"</formula>
    </cfRule>
  </conditionalFormatting>
  <conditionalFormatting sqref="K30:K38">
    <cfRule type="cellIs" dxfId="2757" priority="2159" operator="equal">
      <formula>"NO VAR"</formula>
    </cfRule>
  </conditionalFormatting>
  <conditionalFormatting sqref="K30:K38">
    <cfRule type="cellIs" dxfId="2756" priority="2158" operator="equal">
      <formula>"HIDE-NO VAR"</formula>
    </cfRule>
  </conditionalFormatting>
  <conditionalFormatting sqref="K30:K38">
    <cfRule type="cellIs" dxfId="2755" priority="2157" operator="equal">
      <formula>"NO VAR"</formula>
    </cfRule>
  </conditionalFormatting>
  <conditionalFormatting sqref="K30:K38">
    <cfRule type="cellIs" dxfId="2754" priority="2156" operator="equal">
      <formula>"NO VAR"</formula>
    </cfRule>
  </conditionalFormatting>
  <conditionalFormatting sqref="K30:K38">
    <cfRule type="cellIs" dxfId="2753" priority="2155" operator="equal">
      <formula>"HIDE-NO VAR"</formula>
    </cfRule>
  </conditionalFormatting>
  <conditionalFormatting sqref="K30:K38">
    <cfRule type="cellIs" dxfId="2752" priority="2154" operator="equal">
      <formula>"NO VAR"</formula>
    </cfRule>
  </conditionalFormatting>
  <conditionalFormatting sqref="K30:K38">
    <cfRule type="cellIs" dxfId="2751" priority="2153" operator="equal">
      <formula>"NO VAR"</formula>
    </cfRule>
  </conditionalFormatting>
  <conditionalFormatting sqref="K30:K38">
    <cfRule type="cellIs" dxfId="2750" priority="2152" operator="equal">
      <formula>"HIDE-NO VAR"</formula>
    </cfRule>
  </conditionalFormatting>
  <conditionalFormatting sqref="K30:K38">
    <cfRule type="cellIs" dxfId="2749" priority="2151" operator="equal">
      <formula>"NO VAR"</formula>
    </cfRule>
  </conditionalFormatting>
  <conditionalFormatting sqref="K30:K38">
    <cfRule type="cellIs" dxfId="2748" priority="2150" operator="equal">
      <formula>"NO VAR"</formula>
    </cfRule>
  </conditionalFormatting>
  <conditionalFormatting sqref="K30:K38">
    <cfRule type="cellIs" dxfId="2747" priority="2149" operator="equal">
      <formula>"HIDE-NO VAR"</formula>
    </cfRule>
  </conditionalFormatting>
  <conditionalFormatting sqref="K30:K38">
    <cfRule type="cellIs" dxfId="2746" priority="2148" operator="equal">
      <formula>"NO VAR"</formula>
    </cfRule>
  </conditionalFormatting>
  <conditionalFormatting sqref="K30:K38">
    <cfRule type="cellIs" dxfId="2745" priority="2147" operator="equal">
      <formula>"NO VAR"</formula>
    </cfRule>
  </conditionalFormatting>
  <conditionalFormatting sqref="K30:K38">
    <cfRule type="cellIs" dxfId="2744" priority="2146" operator="equal">
      <formula>"INCORRECT LINE BEING PICKED UP"</formula>
    </cfRule>
  </conditionalFormatting>
  <conditionalFormatting sqref="B39">
    <cfRule type="cellIs" dxfId="2743" priority="2145" operator="equal">
      <formula>"HIDE "</formula>
    </cfRule>
  </conditionalFormatting>
  <conditionalFormatting sqref="B40">
    <cfRule type="cellIs" dxfId="2742" priority="2143" operator="equal">
      <formula>"HIDE "</formula>
    </cfRule>
  </conditionalFormatting>
  <conditionalFormatting sqref="B41:B42">
    <cfRule type="cellIs" dxfId="2741" priority="2141" operator="equal">
      <formula>"HIDE "</formula>
    </cfRule>
  </conditionalFormatting>
  <conditionalFormatting sqref="J39">
    <cfRule type="cellIs" dxfId="2740" priority="2139" operator="equal">
      <formula>"NO VAR"</formula>
    </cfRule>
  </conditionalFormatting>
  <conditionalFormatting sqref="J39">
    <cfRule type="cellIs" dxfId="2739" priority="2138" operator="equal">
      <formula>"HIDE-NO VAR"</formula>
    </cfRule>
  </conditionalFormatting>
  <conditionalFormatting sqref="J39">
    <cfRule type="cellIs" dxfId="2738" priority="2137" operator="equal">
      <formula>"ERROR "</formula>
    </cfRule>
  </conditionalFormatting>
  <conditionalFormatting sqref="J39">
    <cfRule type="cellIs" dxfId="2737" priority="2136" operator="equal">
      <formula>"HIDE-NO VAR"</formula>
    </cfRule>
  </conditionalFormatting>
  <conditionalFormatting sqref="J39">
    <cfRule type="cellIs" dxfId="2736" priority="2135" operator="equal">
      <formula>"HIDE-NO VAR"</formula>
    </cfRule>
  </conditionalFormatting>
  <conditionalFormatting sqref="J39">
    <cfRule type="cellIs" dxfId="2735" priority="2134" operator="equal">
      <formula>"NO VAR"</formula>
    </cfRule>
  </conditionalFormatting>
  <conditionalFormatting sqref="J39">
    <cfRule type="cellIs" dxfId="2734" priority="2133" operator="equal">
      <formula>"HIDE-NO VAR"</formula>
    </cfRule>
  </conditionalFormatting>
  <conditionalFormatting sqref="J39">
    <cfRule type="cellIs" dxfId="2733" priority="2132" operator="equal">
      <formula>"NO VAR"</formula>
    </cfRule>
  </conditionalFormatting>
  <conditionalFormatting sqref="J39">
    <cfRule type="cellIs" dxfId="2732" priority="2131" operator="equal">
      <formula>"HIDE-NO VAR"</formula>
    </cfRule>
  </conditionalFormatting>
  <conditionalFormatting sqref="J39">
    <cfRule type="cellIs" dxfId="2731" priority="2130" operator="equal">
      <formula>"NO VAR"</formula>
    </cfRule>
  </conditionalFormatting>
  <conditionalFormatting sqref="J39">
    <cfRule type="cellIs" dxfId="2730" priority="2129" operator="equal">
      <formula>"NO VAR"</formula>
    </cfRule>
  </conditionalFormatting>
  <conditionalFormatting sqref="J39">
    <cfRule type="cellIs" dxfId="2729" priority="2128" operator="equal">
      <formula>"HIDE-NO VAR"</formula>
    </cfRule>
  </conditionalFormatting>
  <conditionalFormatting sqref="J39">
    <cfRule type="cellIs" dxfId="2728" priority="2127" operator="equal">
      <formula>"NO VAR"</formula>
    </cfRule>
  </conditionalFormatting>
  <conditionalFormatting sqref="J39">
    <cfRule type="cellIs" dxfId="2727" priority="2126" operator="equal">
      <formula>"NO VAR"</formula>
    </cfRule>
  </conditionalFormatting>
  <conditionalFormatting sqref="J39">
    <cfRule type="cellIs" dxfId="2726" priority="2125" operator="equal">
      <formula>"HIDE-NO VAR"</formula>
    </cfRule>
  </conditionalFormatting>
  <conditionalFormatting sqref="J39">
    <cfRule type="cellIs" dxfId="2725" priority="2124" operator="equal">
      <formula>"NO VAR"</formula>
    </cfRule>
  </conditionalFormatting>
  <conditionalFormatting sqref="J39">
    <cfRule type="cellIs" dxfId="2724" priority="2123" operator="equal">
      <formula>"NO VAR"</formula>
    </cfRule>
  </conditionalFormatting>
  <conditionalFormatting sqref="J39">
    <cfRule type="cellIs" dxfId="2723" priority="2122" operator="equal">
      <formula>"HIDE-NO VAR"</formula>
    </cfRule>
  </conditionalFormatting>
  <conditionalFormatting sqref="J39">
    <cfRule type="cellIs" dxfId="2722" priority="2121" operator="equal">
      <formula>"NO VAR"</formula>
    </cfRule>
  </conditionalFormatting>
  <conditionalFormatting sqref="J39">
    <cfRule type="cellIs" dxfId="2721" priority="2120" operator="equal">
      <formula>"NO VAR"</formula>
    </cfRule>
  </conditionalFormatting>
  <conditionalFormatting sqref="J39">
    <cfRule type="cellIs" dxfId="2720" priority="2119" operator="equal">
      <formula>"HIDE-NO VAR"</formula>
    </cfRule>
  </conditionalFormatting>
  <conditionalFormatting sqref="J39">
    <cfRule type="cellIs" dxfId="2719" priority="2118" operator="equal">
      <formula>"NO VAR"</formula>
    </cfRule>
  </conditionalFormatting>
  <conditionalFormatting sqref="J39">
    <cfRule type="cellIs" dxfId="2718" priority="2117" operator="equal">
      <formula>"NO VAR"</formula>
    </cfRule>
  </conditionalFormatting>
  <conditionalFormatting sqref="J39">
    <cfRule type="cellIs" dxfId="2717" priority="2116" operator="equal">
      <formula>"HIDE-NO VAR"</formula>
    </cfRule>
  </conditionalFormatting>
  <conditionalFormatting sqref="J39">
    <cfRule type="cellIs" dxfId="2716" priority="2115" operator="equal">
      <formula>"NO VAR"</formula>
    </cfRule>
  </conditionalFormatting>
  <conditionalFormatting sqref="J39">
    <cfRule type="cellIs" dxfId="2715" priority="2114" operator="equal">
      <formula>"NO VAR"</formula>
    </cfRule>
  </conditionalFormatting>
  <conditionalFormatting sqref="J39">
    <cfRule type="cellIs" dxfId="2714" priority="2113" operator="equal">
      <formula>"HIDE-NO VAR"</formula>
    </cfRule>
  </conditionalFormatting>
  <conditionalFormatting sqref="J39">
    <cfRule type="cellIs" dxfId="2713" priority="2112" operator="equal">
      <formula>"NO VAR"</formula>
    </cfRule>
  </conditionalFormatting>
  <conditionalFormatting sqref="J39">
    <cfRule type="cellIs" dxfId="2712" priority="2111" operator="equal">
      <formula>"NO VAR"</formula>
    </cfRule>
  </conditionalFormatting>
  <conditionalFormatting sqref="J39">
    <cfRule type="cellIs" dxfId="2711" priority="2110" operator="equal">
      <formula>"HIDE-NO VAR"</formula>
    </cfRule>
  </conditionalFormatting>
  <conditionalFormatting sqref="J39">
    <cfRule type="cellIs" dxfId="2710" priority="2109" operator="equal">
      <formula>"NO VAR"</formula>
    </cfRule>
  </conditionalFormatting>
  <conditionalFormatting sqref="J39">
    <cfRule type="cellIs" dxfId="2709" priority="2108" operator="equal">
      <formula>"NO VAR"</formula>
    </cfRule>
  </conditionalFormatting>
  <conditionalFormatting sqref="K39">
    <cfRule type="cellIs" dxfId="2708" priority="2107" operator="equal">
      <formula>"NO VAR"</formula>
    </cfRule>
  </conditionalFormatting>
  <conditionalFormatting sqref="K39">
    <cfRule type="cellIs" dxfId="2707" priority="2106" operator="equal">
      <formula>"HIDE-NO VAR"</formula>
    </cfRule>
  </conditionalFormatting>
  <conditionalFormatting sqref="K39">
    <cfRule type="cellIs" dxfId="2706" priority="2105" operator="equal">
      <formula>"ERROR "</formula>
    </cfRule>
  </conditionalFormatting>
  <conditionalFormatting sqref="K39">
    <cfRule type="cellIs" dxfId="2705" priority="2104" operator="equal">
      <formula>"HIDE-NO VAR"</formula>
    </cfRule>
  </conditionalFormatting>
  <conditionalFormatting sqref="K39">
    <cfRule type="cellIs" dxfId="2704" priority="2103" operator="equal">
      <formula>"HIDE-NO VAR"</formula>
    </cfRule>
  </conditionalFormatting>
  <conditionalFormatting sqref="K39">
    <cfRule type="cellIs" dxfId="2703" priority="2102" operator="equal">
      <formula>"NO VAR"</formula>
    </cfRule>
  </conditionalFormatting>
  <conditionalFormatting sqref="K39">
    <cfRule type="cellIs" dxfId="2702" priority="2101" operator="equal">
      <formula>"HIDE-NO VAR"</formula>
    </cfRule>
  </conditionalFormatting>
  <conditionalFormatting sqref="K39">
    <cfRule type="cellIs" dxfId="2701" priority="2100" operator="equal">
      <formula>"NO VAR"</formula>
    </cfRule>
  </conditionalFormatting>
  <conditionalFormatting sqref="K39">
    <cfRule type="cellIs" dxfId="2700" priority="2099" operator="equal">
      <formula>"HIDE-NO VAR"</formula>
    </cfRule>
  </conditionalFormatting>
  <conditionalFormatting sqref="K39">
    <cfRule type="cellIs" dxfId="2699" priority="2098" operator="equal">
      <formula>"NO VAR"</formula>
    </cfRule>
  </conditionalFormatting>
  <conditionalFormatting sqref="K39">
    <cfRule type="cellIs" dxfId="2698" priority="2097" operator="equal">
      <formula>"NO VAR"</formula>
    </cfRule>
  </conditionalFormatting>
  <conditionalFormatting sqref="K39">
    <cfRule type="cellIs" dxfId="2697" priority="2096" operator="equal">
      <formula>"HIDE-NO VAR"</formula>
    </cfRule>
  </conditionalFormatting>
  <conditionalFormatting sqref="K39">
    <cfRule type="cellIs" dxfId="2696" priority="2095" operator="equal">
      <formula>"NO VAR"</formula>
    </cfRule>
  </conditionalFormatting>
  <conditionalFormatting sqref="K39">
    <cfRule type="cellIs" dxfId="2695" priority="2094" operator="equal">
      <formula>"NO VAR"</formula>
    </cfRule>
  </conditionalFormatting>
  <conditionalFormatting sqref="K39">
    <cfRule type="cellIs" dxfId="2694" priority="2093" operator="equal">
      <formula>"HIDE-NO VAR"</formula>
    </cfRule>
  </conditionalFormatting>
  <conditionalFormatting sqref="K39">
    <cfRule type="cellIs" dxfId="2693" priority="2092" operator="equal">
      <formula>"NO VAR"</formula>
    </cfRule>
  </conditionalFormatting>
  <conditionalFormatting sqref="K39">
    <cfRule type="cellIs" dxfId="2692" priority="2091" operator="equal">
      <formula>"NO VAR"</formula>
    </cfRule>
  </conditionalFormatting>
  <conditionalFormatting sqref="K39">
    <cfRule type="cellIs" dxfId="2691" priority="2090" operator="equal">
      <formula>"HIDE-NO VAR"</formula>
    </cfRule>
  </conditionalFormatting>
  <conditionalFormatting sqref="K39">
    <cfRule type="cellIs" dxfId="2690" priority="2089" operator="equal">
      <formula>"NO VAR"</formula>
    </cfRule>
  </conditionalFormatting>
  <conditionalFormatting sqref="K39">
    <cfRule type="cellIs" dxfId="2689" priority="2088" operator="equal">
      <formula>"NO VAR"</formula>
    </cfRule>
  </conditionalFormatting>
  <conditionalFormatting sqref="K39">
    <cfRule type="cellIs" dxfId="2688" priority="2087" operator="equal">
      <formula>"HIDE-NO VAR"</formula>
    </cfRule>
  </conditionalFormatting>
  <conditionalFormatting sqref="K39">
    <cfRule type="cellIs" dxfId="2687" priority="2086" operator="equal">
      <formula>"NO VAR"</formula>
    </cfRule>
  </conditionalFormatting>
  <conditionalFormatting sqref="K39">
    <cfRule type="cellIs" dxfId="2686" priority="2085" operator="equal">
      <formula>"NO VAR"</formula>
    </cfRule>
  </conditionalFormatting>
  <conditionalFormatting sqref="K39">
    <cfRule type="cellIs" dxfId="2685" priority="2084" operator="equal">
      <formula>"HIDE-NO VAR"</formula>
    </cfRule>
  </conditionalFormatting>
  <conditionalFormatting sqref="K39">
    <cfRule type="cellIs" dxfId="2684" priority="2083" operator="equal">
      <formula>"NO VAR"</formula>
    </cfRule>
  </conditionalFormatting>
  <conditionalFormatting sqref="K39">
    <cfRule type="cellIs" dxfId="2683" priority="2082" operator="equal">
      <formula>"NO VAR"</formula>
    </cfRule>
  </conditionalFormatting>
  <conditionalFormatting sqref="K39">
    <cfRule type="cellIs" dxfId="2682" priority="2081" operator="equal">
      <formula>"HIDE-NO VAR"</formula>
    </cfRule>
  </conditionalFormatting>
  <conditionalFormatting sqref="K39">
    <cfRule type="cellIs" dxfId="2681" priority="2080" operator="equal">
      <formula>"NO VAR"</formula>
    </cfRule>
  </conditionalFormatting>
  <conditionalFormatting sqref="K39">
    <cfRule type="cellIs" dxfId="2680" priority="2079" operator="equal">
      <formula>"NO VAR"</formula>
    </cfRule>
  </conditionalFormatting>
  <conditionalFormatting sqref="K39">
    <cfRule type="cellIs" dxfId="2679" priority="2078" operator="equal">
      <formula>"HIDE-NO VAR"</formula>
    </cfRule>
  </conditionalFormatting>
  <conditionalFormatting sqref="K39">
    <cfRule type="cellIs" dxfId="2678" priority="2077" operator="equal">
      <formula>"NO VAR"</formula>
    </cfRule>
  </conditionalFormatting>
  <conditionalFormatting sqref="K39">
    <cfRule type="cellIs" dxfId="2677" priority="2076" operator="equal">
      <formula>"NO VAR"</formula>
    </cfRule>
  </conditionalFormatting>
  <conditionalFormatting sqref="K39">
    <cfRule type="cellIs" dxfId="2676" priority="2075" operator="equal">
      <formula>"HIDE-NO VAR"</formula>
    </cfRule>
  </conditionalFormatting>
  <conditionalFormatting sqref="K39">
    <cfRule type="cellIs" dxfId="2675" priority="2074" operator="equal">
      <formula>"NO VAR"</formula>
    </cfRule>
  </conditionalFormatting>
  <conditionalFormatting sqref="K39">
    <cfRule type="cellIs" dxfId="2674" priority="2073" operator="equal">
      <formula>"NO VAR"</formula>
    </cfRule>
  </conditionalFormatting>
  <conditionalFormatting sqref="K39">
    <cfRule type="cellIs" dxfId="2673" priority="2072" operator="equal">
      <formula>"HIDE-NO VAR"</formula>
    </cfRule>
  </conditionalFormatting>
  <conditionalFormatting sqref="K39">
    <cfRule type="cellIs" dxfId="2672" priority="2071" operator="equal">
      <formula>"NO VAR"</formula>
    </cfRule>
  </conditionalFormatting>
  <conditionalFormatting sqref="K39">
    <cfRule type="cellIs" dxfId="2671" priority="2070" operator="equal">
      <formula>"NO VAR"</formula>
    </cfRule>
  </conditionalFormatting>
  <conditionalFormatting sqref="K39">
    <cfRule type="cellIs" dxfId="2670" priority="2069" operator="equal">
      <formula>"HIDE-NO VAR"</formula>
    </cfRule>
  </conditionalFormatting>
  <conditionalFormatting sqref="K39">
    <cfRule type="cellIs" dxfId="2669" priority="2068" operator="equal">
      <formula>"NO VAR"</formula>
    </cfRule>
  </conditionalFormatting>
  <conditionalFormatting sqref="K39">
    <cfRule type="cellIs" dxfId="2668" priority="2067" operator="equal">
      <formula>"NO VAR"</formula>
    </cfRule>
  </conditionalFormatting>
  <conditionalFormatting sqref="K39">
    <cfRule type="cellIs" dxfId="2667" priority="2066" operator="equal">
      <formula>"INCORRECT LINE BEING PICKED UP"</formula>
    </cfRule>
  </conditionalFormatting>
  <conditionalFormatting sqref="J40">
    <cfRule type="cellIs" dxfId="2666" priority="2065" operator="equal">
      <formula>"NO VAR"</formula>
    </cfRule>
  </conditionalFormatting>
  <conditionalFormatting sqref="J40">
    <cfRule type="cellIs" dxfId="2665" priority="2064" operator="equal">
      <formula>"HIDE-NO VAR"</formula>
    </cfRule>
  </conditionalFormatting>
  <conditionalFormatting sqref="J40">
    <cfRule type="cellIs" dxfId="2664" priority="2063" operator="equal">
      <formula>"ERROR "</formula>
    </cfRule>
  </conditionalFormatting>
  <conditionalFormatting sqref="J40">
    <cfRule type="cellIs" dxfId="2663" priority="2062" operator="equal">
      <formula>"HIDE-NO VAR"</formula>
    </cfRule>
  </conditionalFormatting>
  <conditionalFormatting sqref="J40">
    <cfRule type="cellIs" dxfId="2662" priority="2061" operator="equal">
      <formula>"HIDE-NO VAR"</formula>
    </cfRule>
  </conditionalFormatting>
  <conditionalFormatting sqref="J40">
    <cfRule type="cellIs" dxfId="2661" priority="2060" operator="equal">
      <formula>"NO VAR"</formula>
    </cfRule>
  </conditionalFormatting>
  <conditionalFormatting sqref="J40">
    <cfRule type="cellIs" dxfId="2660" priority="2059" operator="equal">
      <formula>"HIDE-NO VAR"</formula>
    </cfRule>
  </conditionalFormatting>
  <conditionalFormatting sqref="J40">
    <cfRule type="cellIs" dxfId="2659" priority="2058" operator="equal">
      <formula>"NO VAR"</formula>
    </cfRule>
  </conditionalFormatting>
  <conditionalFormatting sqref="J40">
    <cfRule type="cellIs" dxfId="2658" priority="2057" operator="equal">
      <formula>"HIDE-NO VAR"</formula>
    </cfRule>
  </conditionalFormatting>
  <conditionalFormatting sqref="J40">
    <cfRule type="cellIs" dxfId="2657" priority="2056" operator="equal">
      <formula>"NO VAR"</formula>
    </cfRule>
  </conditionalFormatting>
  <conditionalFormatting sqref="J40">
    <cfRule type="cellIs" dxfId="2656" priority="2055" operator="equal">
      <formula>"NO VAR"</formula>
    </cfRule>
  </conditionalFormatting>
  <conditionalFormatting sqref="J40">
    <cfRule type="cellIs" dxfId="2655" priority="2054" operator="equal">
      <formula>"HIDE-NO VAR"</formula>
    </cfRule>
  </conditionalFormatting>
  <conditionalFormatting sqref="J40">
    <cfRule type="cellIs" dxfId="2654" priority="2053" operator="equal">
      <formula>"NO VAR"</formula>
    </cfRule>
  </conditionalFormatting>
  <conditionalFormatting sqref="J40">
    <cfRule type="cellIs" dxfId="2653" priority="2052" operator="equal">
      <formula>"NO VAR"</formula>
    </cfRule>
  </conditionalFormatting>
  <conditionalFormatting sqref="J40">
    <cfRule type="cellIs" dxfId="2652" priority="2051" operator="equal">
      <formula>"HIDE-NO VAR"</formula>
    </cfRule>
  </conditionalFormatting>
  <conditionalFormatting sqref="J40">
    <cfRule type="cellIs" dxfId="2651" priority="2050" operator="equal">
      <formula>"NO VAR"</formula>
    </cfRule>
  </conditionalFormatting>
  <conditionalFormatting sqref="J40">
    <cfRule type="cellIs" dxfId="2650" priority="2049" operator="equal">
      <formula>"NO VAR"</formula>
    </cfRule>
  </conditionalFormatting>
  <conditionalFormatting sqref="J40">
    <cfRule type="cellIs" dxfId="2649" priority="2048" operator="equal">
      <formula>"HIDE-NO VAR"</formula>
    </cfRule>
  </conditionalFormatting>
  <conditionalFormatting sqref="J40">
    <cfRule type="cellIs" dxfId="2648" priority="2047" operator="equal">
      <formula>"NO VAR"</formula>
    </cfRule>
  </conditionalFormatting>
  <conditionalFormatting sqref="J40">
    <cfRule type="cellIs" dxfId="2647" priority="2046" operator="equal">
      <formula>"NO VAR"</formula>
    </cfRule>
  </conditionalFormatting>
  <conditionalFormatting sqref="J40">
    <cfRule type="cellIs" dxfId="2646" priority="2045" operator="equal">
      <formula>"HIDE-NO VAR"</formula>
    </cfRule>
  </conditionalFormatting>
  <conditionalFormatting sqref="J40">
    <cfRule type="cellIs" dxfId="2645" priority="2044" operator="equal">
      <formula>"NO VAR"</formula>
    </cfRule>
  </conditionalFormatting>
  <conditionalFormatting sqref="J40">
    <cfRule type="cellIs" dxfId="2644" priority="2043" operator="equal">
      <formula>"NO VAR"</formula>
    </cfRule>
  </conditionalFormatting>
  <conditionalFormatting sqref="J40">
    <cfRule type="cellIs" dxfId="2643" priority="2042" operator="equal">
      <formula>"HIDE-NO VAR"</formula>
    </cfRule>
  </conditionalFormatting>
  <conditionalFormatting sqref="J40">
    <cfRule type="cellIs" dxfId="2642" priority="2041" operator="equal">
      <formula>"NO VAR"</formula>
    </cfRule>
  </conditionalFormatting>
  <conditionalFormatting sqref="J40">
    <cfRule type="cellIs" dxfId="2641" priority="2040" operator="equal">
      <formula>"NO VAR"</formula>
    </cfRule>
  </conditionalFormatting>
  <conditionalFormatting sqref="J40">
    <cfRule type="cellIs" dxfId="2640" priority="2039" operator="equal">
      <formula>"HIDE-NO VAR"</formula>
    </cfRule>
  </conditionalFormatting>
  <conditionalFormatting sqref="J40">
    <cfRule type="cellIs" dxfId="2639" priority="2038" operator="equal">
      <formula>"NO VAR"</formula>
    </cfRule>
  </conditionalFormatting>
  <conditionalFormatting sqref="J40">
    <cfRule type="cellIs" dxfId="2638" priority="2037" operator="equal">
      <formula>"NO VAR"</formula>
    </cfRule>
  </conditionalFormatting>
  <conditionalFormatting sqref="J40">
    <cfRule type="cellIs" dxfId="2637" priority="2036" operator="equal">
      <formula>"HIDE-NO VAR"</formula>
    </cfRule>
  </conditionalFormatting>
  <conditionalFormatting sqref="J40">
    <cfRule type="cellIs" dxfId="2636" priority="2035" operator="equal">
      <formula>"NO VAR"</formula>
    </cfRule>
  </conditionalFormatting>
  <conditionalFormatting sqref="J40">
    <cfRule type="cellIs" dxfId="2635" priority="2034" operator="equal">
      <formula>"NO VAR"</formula>
    </cfRule>
  </conditionalFormatting>
  <conditionalFormatting sqref="K40">
    <cfRule type="cellIs" dxfId="2634" priority="2033" operator="equal">
      <formula>"NO VAR"</formula>
    </cfRule>
  </conditionalFormatting>
  <conditionalFormatting sqref="K40">
    <cfRule type="cellIs" dxfId="2633" priority="2032" operator="equal">
      <formula>"HIDE-NO VAR"</formula>
    </cfRule>
  </conditionalFormatting>
  <conditionalFormatting sqref="K40">
    <cfRule type="cellIs" dxfId="2632" priority="2031" operator="equal">
      <formula>"ERROR "</formula>
    </cfRule>
  </conditionalFormatting>
  <conditionalFormatting sqref="K40">
    <cfRule type="cellIs" dxfId="2631" priority="2030" operator="equal">
      <formula>"HIDE-NO VAR"</formula>
    </cfRule>
  </conditionalFormatting>
  <conditionalFormatting sqref="K40">
    <cfRule type="cellIs" dxfId="2630" priority="2029" operator="equal">
      <formula>"HIDE-NO VAR"</formula>
    </cfRule>
  </conditionalFormatting>
  <conditionalFormatting sqref="K40">
    <cfRule type="cellIs" dxfId="2629" priority="2028" operator="equal">
      <formula>"NO VAR"</formula>
    </cfRule>
  </conditionalFormatting>
  <conditionalFormatting sqref="K40">
    <cfRule type="cellIs" dxfId="2628" priority="2027" operator="equal">
      <formula>"HIDE-NO VAR"</formula>
    </cfRule>
  </conditionalFormatting>
  <conditionalFormatting sqref="K40">
    <cfRule type="cellIs" dxfId="2627" priority="2026" operator="equal">
      <formula>"NO VAR"</formula>
    </cfRule>
  </conditionalFormatting>
  <conditionalFormatting sqref="K40">
    <cfRule type="cellIs" dxfId="2626" priority="2025" operator="equal">
      <formula>"HIDE-NO VAR"</formula>
    </cfRule>
  </conditionalFormatting>
  <conditionalFormatting sqref="K40">
    <cfRule type="cellIs" dxfId="2625" priority="2024" operator="equal">
      <formula>"NO VAR"</formula>
    </cfRule>
  </conditionalFormatting>
  <conditionalFormatting sqref="K40">
    <cfRule type="cellIs" dxfId="2624" priority="2023" operator="equal">
      <formula>"NO VAR"</formula>
    </cfRule>
  </conditionalFormatting>
  <conditionalFormatting sqref="K40">
    <cfRule type="cellIs" dxfId="2623" priority="2022" operator="equal">
      <formula>"HIDE-NO VAR"</formula>
    </cfRule>
  </conditionalFormatting>
  <conditionalFormatting sqref="K40">
    <cfRule type="cellIs" dxfId="2622" priority="2021" operator="equal">
      <formula>"NO VAR"</formula>
    </cfRule>
  </conditionalFormatting>
  <conditionalFormatting sqref="K40">
    <cfRule type="cellIs" dxfId="2621" priority="2020" operator="equal">
      <formula>"NO VAR"</formula>
    </cfRule>
  </conditionalFormatting>
  <conditionalFormatting sqref="K40">
    <cfRule type="cellIs" dxfId="2620" priority="2019" operator="equal">
      <formula>"HIDE-NO VAR"</formula>
    </cfRule>
  </conditionalFormatting>
  <conditionalFormatting sqref="K40">
    <cfRule type="cellIs" dxfId="2619" priority="2018" operator="equal">
      <formula>"NO VAR"</formula>
    </cfRule>
  </conditionalFormatting>
  <conditionalFormatting sqref="K40">
    <cfRule type="cellIs" dxfId="2618" priority="2017" operator="equal">
      <formula>"NO VAR"</formula>
    </cfRule>
  </conditionalFormatting>
  <conditionalFormatting sqref="K40">
    <cfRule type="cellIs" dxfId="2617" priority="2016" operator="equal">
      <formula>"HIDE-NO VAR"</formula>
    </cfRule>
  </conditionalFormatting>
  <conditionalFormatting sqref="K40">
    <cfRule type="cellIs" dxfId="2616" priority="2015" operator="equal">
      <formula>"NO VAR"</formula>
    </cfRule>
  </conditionalFormatting>
  <conditionalFormatting sqref="K40">
    <cfRule type="cellIs" dxfId="2615" priority="2014" operator="equal">
      <formula>"NO VAR"</formula>
    </cfRule>
  </conditionalFormatting>
  <conditionalFormatting sqref="K40">
    <cfRule type="cellIs" dxfId="2614" priority="2013" operator="equal">
      <formula>"HIDE-NO VAR"</formula>
    </cfRule>
  </conditionalFormatting>
  <conditionalFormatting sqref="K40">
    <cfRule type="cellIs" dxfId="2613" priority="2012" operator="equal">
      <formula>"NO VAR"</formula>
    </cfRule>
  </conditionalFormatting>
  <conditionalFormatting sqref="K40">
    <cfRule type="cellIs" dxfId="2612" priority="2011" operator="equal">
      <formula>"NO VAR"</formula>
    </cfRule>
  </conditionalFormatting>
  <conditionalFormatting sqref="K40">
    <cfRule type="cellIs" dxfId="2611" priority="2010" operator="equal">
      <formula>"HIDE-NO VAR"</formula>
    </cfRule>
  </conditionalFormatting>
  <conditionalFormatting sqref="K40">
    <cfRule type="cellIs" dxfId="2610" priority="2009" operator="equal">
      <formula>"NO VAR"</formula>
    </cfRule>
  </conditionalFormatting>
  <conditionalFormatting sqref="K40">
    <cfRule type="cellIs" dxfId="2609" priority="2008" operator="equal">
      <formula>"NO VAR"</formula>
    </cfRule>
  </conditionalFormatting>
  <conditionalFormatting sqref="K40">
    <cfRule type="cellIs" dxfId="2608" priority="2007" operator="equal">
      <formula>"HIDE-NO VAR"</formula>
    </cfRule>
  </conditionalFormatting>
  <conditionalFormatting sqref="K40">
    <cfRule type="cellIs" dxfId="2607" priority="2006" operator="equal">
      <formula>"NO VAR"</formula>
    </cfRule>
  </conditionalFormatting>
  <conditionalFormatting sqref="K40">
    <cfRule type="cellIs" dxfId="2606" priority="2005" operator="equal">
      <formula>"NO VAR"</formula>
    </cfRule>
  </conditionalFormatting>
  <conditionalFormatting sqref="K40">
    <cfRule type="cellIs" dxfId="2605" priority="2004" operator="equal">
      <formula>"HIDE-NO VAR"</formula>
    </cfRule>
  </conditionalFormatting>
  <conditionalFormatting sqref="K40">
    <cfRule type="cellIs" dxfId="2604" priority="2003" operator="equal">
      <formula>"NO VAR"</formula>
    </cfRule>
  </conditionalFormatting>
  <conditionalFormatting sqref="K40">
    <cfRule type="cellIs" dxfId="2603" priority="2002" operator="equal">
      <formula>"NO VAR"</formula>
    </cfRule>
  </conditionalFormatting>
  <conditionalFormatting sqref="K40">
    <cfRule type="cellIs" dxfId="2602" priority="2001" operator="equal">
      <formula>"HIDE-NO VAR"</formula>
    </cfRule>
  </conditionalFormatting>
  <conditionalFormatting sqref="K40">
    <cfRule type="cellIs" dxfId="2601" priority="2000" operator="equal">
      <formula>"NO VAR"</formula>
    </cfRule>
  </conditionalFormatting>
  <conditionalFormatting sqref="K40">
    <cfRule type="cellIs" dxfId="2600" priority="1999" operator="equal">
      <formula>"NO VAR"</formula>
    </cfRule>
  </conditionalFormatting>
  <conditionalFormatting sqref="K40">
    <cfRule type="cellIs" dxfId="2599" priority="1998" operator="equal">
      <formula>"HIDE-NO VAR"</formula>
    </cfRule>
  </conditionalFormatting>
  <conditionalFormatting sqref="K40">
    <cfRule type="cellIs" dxfId="2598" priority="1997" operator="equal">
      <formula>"NO VAR"</formula>
    </cfRule>
  </conditionalFormatting>
  <conditionalFormatting sqref="K40">
    <cfRule type="cellIs" dxfId="2597" priority="1996" operator="equal">
      <formula>"NO VAR"</formula>
    </cfRule>
  </conditionalFormatting>
  <conditionalFormatting sqref="K40">
    <cfRule type="cellIs" dxfId="2596" priority="1995" operator="equal">
      <formula>"HIDE-NO VAR"</formula>
    </cfRule>
  </conditionalFormatting>
  <conditionalFormatting sqref="K40">
    <cfRule type="cellIs" dxfId="2595" priority="1994" operator="equal">
      <formula>"NO VAR"</formula>
    </cfRule>
  </conditionalFormatting>
  <conditionalFormatting sqref="K40">
    <cfRule type="cellIs" dxfId="2594" priority="1993" operator="equal">
      <formula>"NO VAR"</formula>
    </cfRule>
  </conditionalFormatting>
  <conditionalFormatting sqref="K40">
    <cfRule type="cellIs" dxfId="2593" priority="1992" operator="equal">
      <formula>"INCORRECT LINE BEING PICKED UP"</formula>
    </cfRule>
  </conditionalFormatting>
  <conditionalFormatting sqref="J41 J43">
    <cfRule type="cellIs" dxfId="2592" priority="1991" operator="equal">
      <formula>"NO VAR"</formula>
    </cfRule>
  </conditionalFormatting>
  <conditionalFormatting sqref="J41 J43">
    <cfRule type="cellIs" dxfId="2591" priority="1990" operator="equal">
      <formula>"HIDE-NO VAR"</formula>
    </cfRule>
  </conditionalFormatting>
  <conditionalFormatting sqref="J41 J43">
    <cfRule type="cellIs" dxfId="2590" priority="1989" operator="equal">
      <formula>"ERROR "</formula>
    </cfRule>
  </conditionalFormatting>
  <conditionalFormatting sqref="J41 J43">
    <cfRule type="cellIs" dxfId="2589" priority="1988" operator="equal">
      <formula>"HIDE-NO VAR"</formula>
    </cfRule>
  </conditionalFormatting>
  <conditionalFormatting sqref="J41 J43">
    <cfRule type="cellIs" dxfId="2588" priority="1987" operator="equal">
      <formula>"HIDE-NO VAR"</formula>
    </cfRule>
  </conditionalFormatting>
  <conditionalFormatting sqref="J41 J43">
    <cfRule type="cellIs" dxfId="2587" priority="1986" operator="equal">
      <formula>"NO VAR"</formula>
    </cfRule>
  </conditionalFormatting>
  <conditionalFormatting sqref="J41 J43">
    <cfRule type="cellIs" dxfId="2586" priority="1985" operator="equal">
      <formula>"HIDE-NO VAR"</formula>
    </cfRule>
  </conditionalFormatting>
  <conditionalFormatting sqref="J41 J43">
    <cfRule type="cellIs" dxfId="2585" priority="1984" operator="equal">
      <formula>"NO VAR"</formula>
    </cfRule>
  </conditionalFormatting>
  <conditionalFormatting sqref="J41 J43">
    <cfRule type="cellIs" dxfId="2584" priority="1983" operator="equal">
      <formula>"HIDE-NO VAR"</formula>
    </cfRule>
  </conditionalFormatting>
  <conditionalFormatting sqref="J41 J43">
    <cfRule type="cellIs" dxfId="2583" priority="1982" operator="equal">
      <formula>"NO VAR"</formula>
    </cfRule>
  </conditionalFormatting>
  <conditionalFormatting sqref="J41 J43">
    <cfRule type="cellIs" dxfId="2582" priority="1981" operator="equal">
      <formula>"NO VAR"</formula>
    </cfRule>
  </conditionalFormatting>
  <conditionalFormatting sqref="J41 J43">
    <cfRule type="cellIs" dxfId="2581" priority="1980" operator="equal">
      <formula>"HIDE-NO VAR"</formula>
    </cfRule>
  </conditionalFormatting>
  <conditionalFormatting sqref="J41 J43">
    <cfRule type="cellIs" dxfId="2580" priority="1979" operator="equal">
      <formula>"NO VAR"</formula>
    </cfRule>
  </conditionalFormatting>
  <conditionalFormatting sqref="J41 J43">
    <cfRule type="cellIs" dxfId="2579" priority="1978" operator="equal">
      <formula>"NO VAR"</formula>
    </cfRule>
  </conditionalFormatting>
  <conditionalFormatting sqref="J41 J43">
    <cfRule type="cellIs" dxfId="2578" priority="1977" operator="equal">
      <formula>"HIDE-NO VAR"</formula>
    </cfRule>
  </conditionalFormatting>
  <conditionalFormatting sqref="J41 J43">
    <cfRule type="cellIs" dxfId="2577" priority="1976" operator="equal">
      <formula>"NO VAR"</formula>
    </cfRule>
  </conditionalFormatting>
  <conditionalFormatting sqref="J41 J43">
    <cfRule type="cellIs" dxfId="2576" priority="1975" operator="equal">
      <formula>"NO VAR"</formula>
    </cfRule>
  </conditionalFormatting>
  <conditionalFormatting sqref="J41 J43">
    <cfRule type="cellIs" dxfId="2575" priority="1974" operator="equal">
      <formula>"HIDE-NO VAR"</formula>
    </cfRule>
  </conditionalFormatting>
  <conditionalFormatting sqref="J41 J43">
    <cfRule type="cellIs" dxfId="2574" priority="1973" operator="equal">
      <formula>"NO VAR"</formula>
    </cfRule>
  </conditionalFormatting>
  <conditionalFormatting sqref="J41 J43">
    <cfRule type="cellIs" dxfId="2573" priority="1972" operator="equal">
      <formula>"NO VAR"</formula>
    </cfRule>
  </conditionalFormatting>
  <conditionalFormatting sqref="J41 J43">
    <cfRule type="cellIs" dxfId="2572" priority="1971" operator="equal">
      <formula>"HIDE-NO VAR"</formula>
    </cfRule>
  </conditionalFormatting>
  <conditionalFormatting sqref="J41 J43">
    <cfRule type="cellIs" dxfId="2571" priority="1970" operator="equal">
      <formula>"NO VAR"</formula>
    </cfRule>
  </conditionalFormatting>
  <conditionalFormatting sqref="J41 J43">
    <cfRule type="cellIs" dxfId="2570" priority="1969" operator="equal">
      <formula>"NO VAR"</formula>
    </cfRule>
  </conditionalFormatting>
  <conditionalFormatting sqref="J41 J43">
    <cfRule type="cellIs" dxfId="2569" priority="1968" operator="equal">
      <formula>"HIDE-NO VAR"</formula>
    </cfRule>
  </conditionalFormatting>
  <conditionalFormatting sqref="J41 J43">
    <cfRule type="cellIs" dxfId="2568" priority="1967" operator="equal">
      <formula>"NO VAR"</formula>
    </cfRule>
  </conditionalFormatting>
  <conditionalFormatting sqref="J41 J43">
    <cfRule type="cellIs" dxfId="2567" priority="1966" operator="equal">
      <formula>"NO VAR"</formula>
    </cfRule>
  </conditionalFormatting>
  <conditionalFormatting sqref="J41 J43">
    <cfRule type="cellIs" dxfId="2566" priority="1965" operator="equal">
      <formula>"HIDE-NO VAR"</formula>
    </cfRule>
  </conditionalFormatting>
  <conditionalFormatting sqref="J41 J43">
    <cfRule type="cellIs" dxfId="2565" priority="1964" operator="equal">
      <formula>"NO VAR"</formula>
    </cfRule>
  </conditionalFormatting>
  <conditionalFormatting sqref="J41 J43">
    <cfRule type="cellIs" dxfId="2564" priority="1963" operator="equal">
      <formula>"NO VAR"</formula>
    </cfRule>
  </conditionalFormatting>
  <conditionalFormatting sqref="J41 J43">
    <cfRule type="cellIs" dxfId="2563" priority="1962" operator="equal">
      <formula>"HIDE-NO VAR"</formula>
    </cfRule>
  </conditionalFormatting>
  <conditionalFormatting sqref="J41 J43">
    <cfRule type="cellIs" dxfId="2562" priority="1961" operator="equal">
      <formula>"NO VAR"</formula>
    </cfRule>
  </conditionalFormatting>
  <conditionalFormatting sqref="J41 J43">
    <cfRule type="cellIs" dxfId="2561" priority="1960" operator="equal">
      <formula>"NO VAR"</formula>
    </cfRule>
  </conditionalFormatting>
  <conditionalFormatting sqref="K41 K43">
    <cfRule type="cellIs" dxfId="2560" priority="1959" operator="equal">
      <formula>"NO VAR"</formula>
    </cfRule>
  </conditionalFormatting>
  <conditionalFormatting sqref="K41 K43">
    <cfRule type="cellIs" dxfId="2559" priority="1958" operator="equal">
      <formula>"HIDE-NO VAR"</formula>
    </cfRule>
  </conditionalFormatting>
  <conditionalFormatting sqref="K41 K43">
    <cfRule type="cellIs" dxfId="2558" priority="1957" operator="equal">
      <formula>"ERROR "</formula>
    </cfRule>
  </conditionalFormatting>
  <conditionalFormatting sqref="K41 K43">
    <cfRule type="cellIs" dxfId="2557" priority="1956" operator="equal">
      <formula>"HIDE-NO VAR"</formula>
    </cfRule>
  </conditionalFormatting>
  <conditionalFormatting sqref="K41 K43">
    <cfRule type="cellIs" dxfId="2556" priority="1955" operator="equal">
      <formula>"HIDE-NO VAR"</formula>
    </cfRule>
  </conditionalFormatting>
  <conditionalFormatting sqref="K41 K43">
    <cfRule type="cellIs" dxfId="2555" priority="1954" operator="equal">
      <formula>"NO VAR"</formula>
    </cfRule>
  </conditionalFormatting>
  <conditionalFormatting sqref="K41 K43">
    <cfRule type="cellIs" dxfId="2554" priority="1953" operator="equal">
      <formula>"HIDE-NO VAR"</formula>
    </cfRule>
  </conditionalFormatting>
  <conditionalFormatting sqref="K41 K43">
    <cfRule type="cellIs" dxfId="2553" priority="1952" operator="equal">
      <formula>"NO VAR"</formula>
    </cfRule>
  </conditionalFormatting>
  <conditionalFormatting sqref="K41 K43">
    <cfRule type="cellIs" dxfId="2552" priority="1951" operator="equal">
      <formula>"HIDE-NO VAR"</formula>
    </cfRule>
  </conditionalFormatting>
  <conditionalFormatting sqref="K41 K43">
    <cfRule type="cellIs" dxfId="2551" priority="1950" operator="equal">
      <formula>"NO VAR"</formula>
    </cfRule>
  </conditionalFormatting>
  <conditionalFormatting sqref="K41 K43">
    <cfRule type="cellIs" dxfId="2550" priority="1949" operator="equal">
      <formula>"NO VAR"</formula>
    </cfRule>
  </conditionalFormatting>
  <conditionalFormatting sqref="K41 K43">
    <cfRule type="cellIs" dxfId="2549" priority="1948" operator="equal">
      <formula>"HIDE-NO VAR"</formula>
    </cfRule>
  </conditionalFormatting>
  <conditionalFormatting sqref="K41 K43">
    <cfRule type="cellIs" dxfId="2548" priority="1947" operator="equal">
      <formula>"NO VAR"</formula>
    </cfRule>
  </conditionalFormatting>
  <conditionalFormatting sqref="K41 K43">
    <cfRule type="cellIs" dxfId="2547" priority="1946" operator="equal">
      <formula>"NO VAR"</formula>
    </cfRule>
  </conditionalFormatting>
  <conditionalFormatting sqref="K41 K43">
    <cfRule type="cellIs" dxfId="2546" priority="1945" operator="equal">
      <formula>"HIDE-NO VAR"</formula>
    </cfRule>
  </conditionalFormatting>
  <conditionalFormatting sqref="K41 K43">
    <cfRule type="cellIs" dxfId="2545" priority="1944" operator="equal">
      <formula>"NO VAR"</formula>
    </cfRule>
  </conditionalFormatting>
  <conditionalFormatting sqref="K41 K43">
    <cfRule type="cellIs" dxfId="2544" priority="1943" operator="equal">
      <formula>"NO VAR"</formula>
    </cfRule>
  </conditionalFormatting>
  <conditionalFormatting sqref="K41 K43">
    <cfRule type="cellIs" dxfId="2543" priority="1942" operator="equal">
      <formula>"HIDE-NO VAR"</formula>
    </cfRule>
  </conditionalFormatting>
  <conditionalFormatting sqref="K41 K43">
    <cfRule type="cellIs" dxfId="2542" priority="1941" operator="equal">
      <formula>"NO VAR"</formula>
    </cfRule>
  </conditionalFormatting>
  <conditionalFormatting sqref="K41 K43">
    <cfRule type="cellIs" dxfId="2541" priority="1940" operator="equal">
      <formula>"NO VAR"</formula>
    </cfRule>
  </conditionalFormatting>
  <conditionalFormatting sqref="K41 K43">
    <cfRule type="cellIs" dxfId="2540" priority="1939" operator="equal">
      <formula>"HIDE-NO VAR"</formula>
    </cfRule>
  </conditionalFormatting>
  <conditionalFormatting sqref="K41 K43">
    <cfRule type="cellIs" dxfId="2539" priority="1938" operator="equal">
      <formula>"NO VAR"</formula>
    </cfRule>
  </conditionalFormatting>
  <conditionalFormatting sqref="K41 K43">
    <cfRule type="cellIs" dxfId="2538" priority="1937" operator="equal">
      <formula>"NO VAR"</formula>
    </cfRule>
  </conditionalFormatting>
  <conditionalFormatting sqref="K41 K43">
    <cfRule type="cellIs" dxfId="2537" priority="1936" operator="equal">
      <formula>"HIDE-NO VAR"</formula>
    </cfRule>
  </conditionalFormatting>
  <conditionalFormatting sqref="K41 K43">
    <cfRule type="cellIs" dxfId="2536" priority="1935" operator="equal">
      <formula>"NO VAR"</formula>
    </cfRule>
  </conditionalFormatting>
  <conditionalFormatting sqref="K41 K43">
    <cfRule type="cellIs" dxfId="2535" priority="1934" operator="equal">
      <formula>"NO VAR"</formula>
    </cfRule>
  </conditionalFormatting>
  <conditionalFormatting sqref="K41 K43">
    <cfRule type="cellIs" dxfId="2534" priority="1933" operator="equal">
      <formula>"HIDE-NO VAR"</formula>
    </cfRule>
  </conditionalFormatting>
  <conditionalFormatting sqref="K41 K43">
    <cfRule type="cellIs" dxfId="2533" priority="1932" operator="equal">
      <formula>"NO VAR"</formula>
    </cfRule>
  </conditionalFormatting>
  <conditionalFormatting sqref="K41 K43">
    <cfRule type="cellIs" dxfId="2532" priority="1931" operator="equal">
      <formula>"NO VAR"</formula>
    </cfRule>
  </conditionalFormatting>
  <conditionalFormatting sqref="K41 K43">
    <cfRule type="cellIs" dxfId="2531" priority="1930" operator="equal">
      <formula>"HIDE-NO VAR"</formula>
    </cfRule>
  </conditionalFormatting>
  <conditionalFormatting sqref="K41 K43">
    <cfRule type="cellIs" dxfId="2530" priority="1929" operator="equal">
      <formula>"NO VAR"</formula>
    </cfRule>
  </conditionalFormatting>
  <conditionalFormatting sqref="K41 K43">
    <cfRule type="cellIs" dxfId="2529" priority="1928" operator="equal">
      <formula>"NO VAR"</formula>
    </cfRule>
  </conditionalFormatting>
  <conditionalFormatting sqref="K41 K43">
    <cfRule type="cellIs" dxfId="2528" priority="1927" operator="equal">
      <formula>"HIDE-NO VAR"</formula>
    </cfRule>
  </conditionalFormatting>
  <conditionalFormatting sqref="K41 K43">
    <cfRule type="cellIs" dxfId="2527" priority="1926" operator="equal">
      <formula>"NO VAR"</formula>
    </cfRule>
  </conditionalFormatting>
  <conditionalFormatting sqref="K41 K43">
    <cfRule type="cellIs" dxfId="2526" priority="1925" operator="equal">
      <formula>"NO VAR"</formula>
    </cfRule>
  </conditionalFormatting>
  <conditionalFormatting sqref="K41 K43">
    <cfRule type="cellIs" dxfId="2525" priority="1924" operator="equal">
      <formula>"HIDE-NO VAR"</formula>
    </cfRule>
  </conditionalFormatting>
  <conditionalFormatting sqref="K41 K43">
    <cfRule type="cellIs" dxfId="2524" priority="1923" operator="equal">
      <formula>"NO VAR"</formula>
    </cfRule>
  </conditionalFormatting>
  <conditionalFormatting sqref="K41 K43">
    <cfRule type="cellIs" dxfId="2523" priority="1922" operator="equal">
      <formula>"NO VAR"</formula>
    </cfRule>
  </conditionalFormatting>
  <conditionalFormatting sqref="K41 K43">
    <cfRule type="cellIs" dxfId="2522" priority="1921" operator="equal">
      <formula>"HIDE-NO VAR"</formula>
    </cfRule>
  </conditionalFormatting>
  <conditionalFormatting sqref="K41 K43">
    <cfRule type="cellIs" dxfId="2521" priority="1920" operator="equal">
      <formula>"NO VAR"</formula>
    </cfRule>
  </conditionalFormatting>
  <conditionalFormatting sqref="K41 K43">
    <cfRule type="cellIs" dxfId="2520" priority="1919" operator="equal">
      <formula>"NO VAR"</formula>
    </cfRule>
  </conditionalFormatting>
  <conditionalFormatting sqref="K41 K43">
    <cfRule type="cellIs" dxfId="2519" priority="1918" operator="equal">
      <formula>"INCORRECT LINE BEING PICKED UP"</formula>
    </cfRule>
  </conditionalFormatting>
  <conditionalFormatting sqref="J42">
    <cfRule type="cellIs" dxfId="2518" priority="1917" operator="equal">
      <formula>"NO VAR"</formula>
    </cfRule>
  </conditionalFormatting>
  <conditionalFormatting sqref="J42">
    <cfRule type="cellIs" dxfId="2517" priority="1916" operator="equal">
      <formula>"HIDE-NO VAR"</formula>
    </cfRule>
  </conditionalFormatting>
  <conditionalFormatting sqref="J42">
    <cfRule type="cellIs" dxfId="2516" priority="1915" operator="equal">
      <formula>"ERROR "</formula>
    </cfRule>
  </conditionalFormatting>
  <conditionalFormatting sqref="J42">
    <cfRule type="cellIs" dxfId="2515" priority="1914" operator="equal">
      <formula>"HIDE-NO VAR"</formula>
    </cfRule>
  </conditionalFormatting>
  <conditionalFormatting sqref="J42">
    <cfRule type="cellIs" dxfId="2514" priority="1913" operator="equal">
      <formula>"HIDE-NO VAR"</formula>
    </cfRule>
  </conditionalFormatting>
  <conditionalFormatting sqref="J42">
    <cfRule type="cellIs" dxfId="2513" priority="1912" operator="equal">
      <formula>"NO VAR"</formula>
    </cfRule>
  </conditionalFormatting>
  <conditionalFormatting sqref="J42">
    <cfRule type="cellIs" dxfId="2512" priority="1911" operator="equal">
      <formula>"HIDE-NO VAR"</formula>
    </cfRule>
  </conditionalFormatting>
  <conditionalFormatting sqref="J42">
    <cfRule type="cellIs" dxfId="2511" priority="1910" operator="equal">
      <formula>"NO VAR"</formula>
    </cfRule>
  </conditionalFormatting>
  <conditionalFormatting sqref="J42">
    <cfRule type="cellIs" dxfId="2510" priority="1909" operator="equal">
      <formula>"HIDE-NO VAR"</formula>
    </cfRule>
  </conditionalFormatting>
  <conditionalFormatting sqref="J42">
    <cfRule type="cellIs" dxfId="2509" priority="1908" operator="equal">
      <formula>"NO VAR"</formula>
    </cfRule>
  </conditionalFormatting>
  <conditionalFormatting sqref="J42">
    <cfRule type="cellIs" dxfId="2508" priority="1907" operator="equal">
      <formula>"NO VAR"</formula>
    </cfRule>
  </conditionalFormatting>
  <conditionalFormatting sqref="J42">
    <cfRule type="cellIs" dxfId="2507" priority="1906" operator="equal">
      <formula>"HIDE-NO VAR"</formula>
    </cfRule>
  </conditionalFormatting>
  <conditionalFormatting sqref="J42">
    <cfRule type="cellIs" dxfId="2506" priority="1905" operator="equal">
      <formula>"NO VAR"</formula>
    </cfRule>
  </conditionalFormatting>
  <conditionalFormatting sqref="J42">
    <cfRule type="cellIs" dxfId="2505" priority="1904" operator="equal">
      <formula>"NO VAR"</formula>
    </cfRule>
  </conditionalFormatting>
  <conditionalFormatting sqref="J42">
    <cfRule type="cellIs" dxfId="2504" priority="1903" operator="equal">
      <formula>"HIDE-NO VAR"</formula>
    </cfRule>
  </conditionalFormatting>
  <conditionalFormatting sqref="J42">
    <cfRule type="cellIs" dxfId="2503" priority="1902" operator="equal">
      <formula>"NO VAR"</formula>
    </cfRule>
  </conditionalFormatting>
  <conditionalFormatting sqref="J42">
    <cfRule type="cellIs" dxfId="2502" priority="1901" operator="equal">
      <formula>"NO VAR"</formula>
    </cfRule>
  </conditionalFormatting>
  <conditionalFormatting sqref="J42">
    <cfRule type="cellIs" dxfId="2501" priority="1900" operator="equal">
      <formula>"HIDE-NO VAR"</formula>
    </cfRule>
  </conditionalFormatting>
  <conditionalFormatting sqref="J42">
    <cfRule type="cellIs" dxfId="2500" priority="1899" operator="equal">
      <formula>"NO VAR"</formula>
    </cfRule>
  </conditionalFormatting>
  <conditionalFormatting sqref="J42">
    <cfRule type="cellIs" dxfId="2499" priority="1898" operator="equal">
      <formula>"NO VAR"</formula>
    </cfRule>
  </conditionalFormatting>
  <conditionalFormatting sqref="J42">
    <cfRule type="cellIs" dxfId="2498" priority="1897" operator="equal">
      <formula>"HIDE-NO VAR"</formula>
    </cfRule>
  </conditionalFormatting>
  <conditionalFormatting sqref="J42">
    <cfRule type="cellIs" dxfId="2497" priority="1896" operator="equal">
      <formula>"NO VAR"</formula>
    </cfRule>
  </conditionalFormatting>
  <conditionalFormatting sqref="J42">
    <cfRule type="cellIs" dxfId="2496" priority="1895" operator="equal">
      <formula>"NO VAR"</formula>
    </cfRule>
  </conditionalFormatting>
  <conditionalFormatting sqref="J42">
    <cfRule type="cellIs" dxfId="2495" priority="1894" operator="equal">
      <formula>"HIDE-NO VAR"</formula>
    </cfRule>
  </conditionalFormatting>
  <conditionalFormatting sqref="J42">
    <cfRule type="cellIs" dxfId="2494" priority="1893" operator="equal">
      <formula>"NO VAR"</formula>
    </cfRule>
  </conditionalFormatting>
  <conditionalFormatting sqref="J42">
    <cfRule type="cellIs" dxfId="2493" priority="1892" operator="equal">
      <formula>"NO VAR"</formula>
    </cfRule>
  </conditionalFormatting>
  <conditionalFormatting sqref="J42">
    <cfRule type="cellIs" dxfId="2492" priority="1891" operator="equal">
      <formula>"HIDE-NO VAR"</formula>
    </cfRule>
  </conditionalFormatting>
  <conditionalFormatting sqref="J42">
    <cfRule type="cellIs" dxfId="2491" priority="1890" operator="equal">
      <formula>"NO VAR"</formula>
    </cfRule>
  </conditionalFormatting>
  <conditionalFormatting sqref="J42">
    <cfRule type="cellIs" dxfId="2490" priority="1889" operator="equal">
      <formula>"NO VAR"</formula>
    </cfRule>
  </conditionalFormatting>
  <conditionalFormatting sqref="J42">
    <cfRule type="cellIs" dxfId="2489" priority="1888" operator="equal">
      <formula>"HIDE-NO VAR"</formula>
    </cfRule>
  </conditionalFormatting>
  <conditionalFormatting sqref="J42">
    <cfRule type="cellIs" dxfId="2488" priority="1887" operator="equal">
      <formula>"NO VAR"</formula>
    </cfRule>
  </conditionalFormatting>
  <conditionalFormatting sqref="J42">
    <cfRule type="cellIs" dxfId="2487" priority="1886" operator="equal">
      <formula>"NO VAR"</formula>
    </cfRule>
  </conditionalFormatting>
  <conditionalFormatting sqref="K42">
    <cfRule type="cellIs" dxfId="2486" priority="1885" operator="equal">
      <formula>"NO VAR"</formula>
    </cfRule>
  </conditionalFormatting>
  <conditionalFormatting sqref="K42">
    <cfRule type="cellIs" dxfId="2485" priority="1884" operator="equal">
      <formula>"HIDE-NO VAR"</formula>
    </cfRule>
  </conditionalFormatting>
  <conditionalFormatting sqref="K42">
    <cfRule type="cellIs" dxfId="2484" priority="1883" operator="equal">
      <formula>"ERROR "</formula>
    </cfRule>
  </conditionalFormatting>
  <conditionalFormatting sqref="K42">
    <cfRule type="cellIs" dxfId="2483" priority="1882" operator="equal">
      <formula>"HIDE-NO VAR"</formula>
    </cfRule>
  </conditionalFormatting>
  <conditionalFormatting sqref="K42">
    <cfRule type="cellIs" dxfId="2482" priority="1881" operator="equal">
      <formula>"HIDE-NO VAR"</formula>
    </cfRule>
  </conditionalFormatting>
  <conditionalFormatting sqref="K42">
    <cfRule type="cellIs" dxfId="2481" priority="1880" operator="equal">
      <formula>"NO VAR"</formula>
    </cfRule>
  </conditionalFormatting>
  <conditionalFormatting sqref="K42">
    <cfRule type="cellIs" dxfId="2480" priority="1879" operator="equal">
      <formula>"HIDE-NO VAR"</formula>
    </cfRule>
  </conditionalFormatting>
  <conditionalFormatting sqref="K42">
    <cfRule type="cellIs" dxfId="2479" priority="1878" operator="equal">
      <formula>"NO VAR"</formula>
    </cfRule>
  </conditionalFormatting>
  <conditionalFormatting sqref="K42">
    <cfRule type="cellIs" dxfId="2478" priority="1877" operator="equal">
      <formula>"HIDE-NO VAR"</formula>
    </cfRule>
  </conditionalFormatting>
  <conditionalFormatting sqref="K42">
    <cfRule type="cellIs" dxfId="2477" priority="1876" operator="equal">
      <formula>"NO VAR"</formula>
    </cfRule>
  </conditionalFormatting>
  <conditionalFormatting sqref="K42">
    <cfRule type="cellIs" dxfId="2476" priority="1875" operator="equal">
      <formula>"NO VAR"</formula>
    </cfRule>
  </conditionalFormatting>
  <conditionalFormatting sqref="K42">
    <cfRule type="cellIs" dxfId="2475" priority="1874" operator="equal">
      <formula>"HIDE-NO VAR"</formula>
    </cfRule>
  </conditionalFormatting>
  <conditionalFormatting sqref="K42">
    <cfRule type="cellIs" dxfId="2474" priority="1873" operator="equal">
      <formula>"NO VAR"</formula>
    </cfRule>
  </conditionalFormatting>
  <conditionalFormatting sqref="K42">
    <cfRule type="cellIs" dxfId="2473" priority="1872" operator="equal">
      <formula>"NO VAR"</formula>
    </cfRule>
  </conditionalFormatting>
  <conditionalFormatting sqref="K42">
    <cfRule type="cellIs" dxfId="2472" priority="1871" operator="equal">
      <formula>"HIDE-NO VAR"</formula>
    </cfRule>
  </conditionalFormatting>
  <conditionalFormatting sqref="K42">
    <cfRule type="cellIs" dxfId="2471" priority="1870" operator="equal">
      <formula>"NO VAR"</formula>
    </cfRule>
  </conditionalFormatting>
  <conditionalFormatting sqref="K42">
    <cfRule type="cellIs" dxfId="2470" priority="1869" operator="equal">
      <formula>"NO VAR"</formula>
    </cfRule>
  </conditionalFormatting>
  <conditionalFormatting sqref="K42">
    <cfRule type="cellIs" dxfId="2469" priority="1868" operator="equal">
      <formula>"HIDE-NO VAR"</formula>
    </cfRule>
  </conditionalFormatting>
  <conditionalFormatting sqref="K42">
    <cfRule type="cellIs" dxfId="2468" priority="1867" operator="equal">
      <formula>"NO VAR"</formula>
    </cfRule>
  </conditionalFormatting>
  <conditionalFormatting sqref="K42">
    <cfRule type="cellIs" dxfId="2467" priority="1866" operator="equal">
      <formula>"NO VAR"</formula>
    </cfRule>
  </conditionalFormatting>
  <conditionalFormatting sqref="K42">
    <cfRule type="cellIs" dxfId="2466" priority="1865" operator="equal">
      <formula>"HIDE-NO VAR"</formula>
    </cfRule>
  </conditionalFormatting>
  <conditionalFormatting sqref="K42">
    <cfRule type="cellIs" dxfId="2465" priority="1864" operator="equal">
      <formula>"NO VAR"</formula>
    </cfRule>
  </conditionalFormatting>
  <conditionalFormatting sqref="K42">
    <cfRule type="cellIs" dxfId="2464" priority="1863" operator="equal">
      <formula>"NO VAR"</formula>
    </cfRule>
  </conditionalFormatting>
  <conditionalFormatting sqref="K42">
    <cfRule type="cellIs" dxfId="2463" priority="1862" operator="equal">
      <formula>"HIDE-NO VAR"</formula>
    </cfRule>
  </conditionalFormatting>
  <conditionalFormatting sqref="K42">
    <cfRule type="cellIs" dxfId="2462" priority="1861" operator="equal">
      <formula>"NO VAR"</formula>
    </cfRule>
  </conditionalFormatting>
  <conditionalFormatting sqref="K42">
    <cfRule type="cellIs" dxfId="2461" priority="1860" operator="equal">
      <formula>"NO VAR"</formula>
    </cfRule>
  </conditionalFormatting>
  <conditionalFormatting sqref="K42">
    <cfRule type="cellIs" dxfId="2460" priority="1859" operator="equal">
      <formula>"HIDE-NO VAR"</formula>
    </cfRule>
  </conditionalFormatting>
  <conditionalFormatting sqref="K42">
    <cfRule type="cellIs" dxfId="2459" priority="1858" operator="equal">
      <formula>"NO VAR"</formula>
    </cfRule>
  </conditionalFormatting>
  <conditionalFormatting sqref="K42">
    <cfRule type="cellIs" dxfId="2458" priority="1857" operator="equal">
      <formula>"NO VAR"</formula>
    </cfRule>
  </conditionalFormatting>
  <conditionalFormatting sqref="K42">
    <cfRule type="cellIs" dxfId="2457" priority="1856" operator="equal">
      <formula>"HIDE-NO VAR"</formula>
    </cfRule>
  </conditionalFormatting>
  <conditionalFormatting sqref="K42">
    <cfRule type="cellIs" dxfId="2456" priority="1855" operator="equal">
      <formula>"NO VAR"</formula>
    </cfRule>
  </conditionalFormatting>
  <conditionalFormatting sqref="K42">
    <cfRule type="cellIs" dxfId="2455" priority="1854" operator="equal">
      <formula>"NO VAR"</formula>
    </cfRule>
  </conditionalFormatting>
  <conditionalFormatting sqref="K42">
    <cfRule type="cellIs" dxfId="2454" priority="1853" operator="equal">
      <formula>"HIDE-NO VAR"</formula>
    </cfRule>
  </conditionalFormatting>
  <conditionalFormatting sqref="K42">
    <cfRule type="cellIs" dxfId="2453" priority="1852" operator="equal">
      <formula>"NO VAR"</formula>
    </cfRule>
  </conditionalFormatting>
  <conditionalFormatting sqref="K42">
    <cfRule type="cellIs" dxfId="2452" priority="1851" operator="equal">
      <formula>"NO VAR"</formula>
    </cfRule>
  </conditionalFormatting>
  <conditionalFormatting sqref="K42">
    <cfRule type="cellIs" dxfId="2451" priority="1850" operator="equal">
      <formula>"HIDE-NO VAR"</formula>
    </cfRule>
  </conditionalFormatting>
  <conditionalFormatting sqref="K42">
    <cfRule type="cellIs" dxfId="2450" priority="1849" operator="equal">
      <formula>"NO VAR"</formula>
    </cfRule>
  </conditionalFormatting>
  <conditionalFormatting sqref="K42">
    <cfRule type="cellIs" dxfId="2449" priority="1848" operator="equal">
      <formula>"NO VAR"</formula>
    </cfRule>
  </conditionalFormatting>
  <conditionalFormatting sqref="K42">
    <cfRule type="cellIs" dxfId="2448" priority="1847" operator="equal">
      <formula>"HIDE-NO VAR"</formula>
    </cfRule>
  </conditionalFormatting>
  <conditionalFormatting sqref="K42">
    <cfRule type="cellIs" dxfId="2447" priority="1846" operator="equal">
      <formula>"NO VAR"</formula>
    </cfRule>
  </conditionalFormatting>
  <conditionalFormatting sqref="K42">
    <cfRule type="cellIs" dxfId="2446" priority="1845" operator="equal">
      <formula>"NO VAR"</formula>
    </cfRule>
  </conditionalFormatting>
  <conditionalFormatting sqref="K42">
    <cfRule type="cellIs" dxfId="2445" priority="1844" operator="equal">
      <formula>"INCORRECT LINE BEING PICKED UP"</formula>
    </cfRule>
  </conditionalFormatting>
  <conditionalFormatting sqref="B43">
    <cfRule type="cellIs" dxfId="2444" priority="1843" operator="equal">
      <formula>"HIDE "</formula>
    </cfRule>
  </conditionalFormatting>
  <conditionalFormatting sqref="A47:B47 D47 A48">
    <cfRule type="cellIs" dxfId="2443" priority="1841" operator="equal">
      <formula>"Hide No Variance"</formula>
    </cfRule>
  </conditionalFormatting>
  <conditionalFormatting sqref="D49:E49">
    <cfRule type="cellIs" dxfId="2442" priority="1840" operator="equal">
      <formula>"HIDE "</formula>
    </cfRule>
  </conditionalFormatting>
  <conditionalFormatting sqref="J49">
    <cfRule type="cellIs" dxfId="2441" priority="1838" operator="equal">
      <formula>"NO VAR"</formula>
    </cfRule>
  </conditionalFormatting>
  <conditionalFormatting sqref="J51">
    <cfRule type="cellIs" dxfId="2440" priority="1036" operator="equal">
      <formula>"HIDE-NO VAR"</formula>
    </cfRule>
  </conditionalFormatting>
  <conditionalFormatting sqref="J51">
    <cfRule type="cellIs" dxfId="2439" priority="1033" operator="equal">
      <formula>"NO VAR"</formula>
    </cfRule>
  </conditionalFormatting>
  <conditionalFormatting sqref="J51">
    <cfRule type="cellIs" dxfId="2438" priority="1031" operator="equal">
      <formula>"NO VAR"</formula>
    </cfRule>
  </conditionalFormatting>
  <conditionalFormatting sqref="J50">
    <cfRule type="cellIs" dxfId="2437" priority="1026" operator="equal">
      <formula>"HIDE-NO VAR"</formula>
    </cfRule>
  </conditionalFormatting>
  <conditionalFormatting sqref="J50">
    <cfRule type="cellIs" dxfId="2436" priority="1025" operator="equal">
      <formula>"NO VAR"</formula>
    </cfRule>
  </conditionalFormatting>
  <conditionalFormatting sqref="J50">
    <cfRule type="cellIs" dxfId="2435" priority="1024" operator="equal">
      <formula>"NO VAR"</formula>
    </cfRule>
  </conditionalFormatting>
  <conditionalFormatting sqref="J50">
    <cfRule type="cellIs" dxfId="2434" priority="1020" operator="equal">
      <formula>"HIDE-NO VAR"</formula>
    </cfRule>
  </conditionalFormatting>
  <conditionalFormatting sqref="J50">
    <cfRule type="cellIs" dxfId="2433" priority="1019" operator="equal">
      <formula>"NO VAR"</formula>
    </cfRule>
  </conditionalFormatting>
  <conditionalFormatting sqref="J50">
    <cfRule type="cellIs" dxfId="2432" priority="1018" operator="equal">
      <formula>"NO VAR"</formula>
    </cfRule>
  </conditionalFormatting>
  <conditionalFormatting sqref="J50">
    <cfRule type="cellIs" dxfId="2431" priority="1017" operator="equal">
      <formula>"HIDE-NO VAR"</formula>
    </cfRule>
  </conditionalFormatting>
  <conditionalFormatting sqref="J50">
    <cfRule type="cellIs" dxfId="2430" priority="1016" operator="equal">
      <formula>"NO VAR"</formula>
    </cfRule>
  </conditionalFormatting>
  <conditionalFormatting sqref="J50">
    <cfRule type="cellIs" dxfId="2429" priority="1015" operator="equal">
      <formula>"NO VAR"</formula>
    </cfRule>
  </conditionalFormatting>
  <conditionalFormatting sqref="J51">
    <cfRule type="cellIs" dxfId="2428" priority="1002" operator="equal">
      <formula>"HIDE-NO VAR"</formula>
    </cfRule>
  </conditionalFormatting>
  <conditionalFormatting sqref="J51">
    <cfRule type="cellIs" dxfId="2427" priority="1001" operator="equal">
      <formula>"HIDE-NO VAR"</formula>
    </cfRule>
  </conditionalFormatting>
  <conditionalFormatting sqref="J51">
    <cfRule type="cellIs" dxfId="2426" priority="1000" operator="equal">
      <formula>"NO VAR"</formula>
    </cfRule>
  </conditionalFormatting>
  <conditionalFormatting sqref="J51">
    <cfRule type="cellIs" dxfId="2425" priority="999" operator="equal">
      <formula>"HIDE-NO VAR"</formula>
    </cfRule>
  </conditionalFormatting>
  <conditionalFormatting sqref="J51">
    <cfRule type="cellIs" dxfId="2424" priority="998" operator="equal">
      <formula>"NO VAR"</formula>
    </cfRule>
  </conditionalFormatting>
  <conditionalFormatting sqref="J51">
    <cfRule type="cellIs" dxfId="2423" priority="997" operator="equal">
      <formula>"HIDE-NO VAR"</formula>
    </cfRule>
  </conditionalFormatting>
  <conditionalFormatting sqref="J51">
    <cfRule type="cellIs" dxfId="2422" priority="996" operator="equal">
      <formula>"NO VAR"</formula>
    </cfRule>
  </conditionalFormatting>
  <conditionalFormatting sqref="J51">
    <cfRule type="cellIs" dxfId="2421" priority="995" operator="equal">
      <formula>"NO VAR"</formula>
    </cfRule>
  </conditionalFormatting>
  <conditionalFormatting sqref="K49">
    <cfRule type="cellIs" dxfId="2420" priority="1786" operator="equal">
      <formula>"NO VAR"</formula>
    </cfRule>
  </conditionalFormatting>
  <conditionalFormatting sqref="K51">
    <cfRule type="cellIs" dxfId="2419" priority="984" operator="equal">
      <formula>"HIDE-NO VAR"</formula>
    </cfRule>
  </conditionalFormatting>
  <conditionalFormatting sqref="K51">
    <cfRule type="cellIs" dxfId="2418" priority="981" operator="equal">
      <formula>"NO VAR"</formula>
    </cfRule>
  </conditionalFormatting>
  <conditionalFormatting sqref="K51">
    <cfRule type="cellIs" dxfId="2417" priority="979" operator="equal">
      <formula>"NO VAR"</formula>
    </cfRule>
  </conditionalFormatting>
  <conditionalFormatting sqref="K50">
    <cfRule type="cellIs" dxfId="2416" priority="974" operator="equal">
      <formula>"HIDE-NO VAR"</formula>
    </cfRule>
  </conditionalFormatting>
  <conditionalFormatting sqref="K50">
    <cfRule type="cellIs" dxfId="2415" priority="973" operator="equal">
      <formula>"NO VAR"</formula>
    </cfRule>
  </conditionalFormatting>
  <conditionalFormatting sqref="K50">
    <cfRule type="cellIs" dxfId="2414" priority="972" operator="equal">
      <formula>"NO VAR"</formula>
    </cfRule>
  </conditionalFormatting>
  <conditionalFormatting sqref="K50">
    <cfRule type="cellIs" dxfId="2413" priority="968" operator="equal">
      <formula>"HIDE-NO VAR"</formula>
    </cfRule>
  </conditionalFormatting>
  <conditionalFormatting sqref="K50">
    <cfRule type="cellIs" dxfId="2412" priority="967" operator="equal">
      <formula>"NO VAR"</formula>
    </cfRule>
  </conditionalFormatting>
  <conditionalFormatting sqref="K50">
    <cfRule type="cellIs" dxfId="2411" priority="966" operator="equal">
      <formula>"NO VAR"</formula>
    </cfRule>
  </conditionalFormatting>
  <conditionalFormatting sqref="K50">
    <cfRule type="cellIs" dxfId="2410" priority="965" operator="equal">
      <formula>"HIDE-NO VAR"</formula>
    </cfRule>
  </conditionalFormatting>
  <conditionalFormatting sqref="K50">
    <cfRule type="cellIs" dxfId="2409" priority="964" operator="equal">
      <formula>"NO VAR"</formula>
    </cfRule>
  </conditionalFormatting>
  <conditionalFormatting sqref="K50">
    <cfRule type="cellIs" dxfId="2408" priority="963" operator="equal">
      <formula>"NO VAR"</formula>
    </cfRule>
  </conditionalFormatting>
  <conditionalFormatting sqref="K51">
    <cfRule type="cellIs" dxfId="2407" priority="950" operator="equal">
      <formula>"HIDE-NO VAR"</formula>
    </cfRule>
  </conditionalFormatting>
  <conditionalFormatting sqref="K51">
    <cfRule type="cellIs" dxfId="2406" priority="949" operator="equal">
      <formula>"HIDE-NO VAR"</formula>
    </cfRule>
  </conditionalFormatting>
  <conditionalFormatting sqref="K51">
    <cfRule type="cellIs" dxfId="2405" priority="948" operator="equal">
      <formula>"NO VAR"</formula>
    </cfRule>
  </conditionalFormatting>
  <conditionalFormatting sqref="K51">
    <cfRule type="cellIs" dxfId="2404" priority="947" operator="equal">
      <formula>"HIDE-NO VAR"</formula>
    </cfRule>
  </conditionalFormatting>
  <conditionalFormatting sqref="K51">
    <cfRule type="cellIs" dxfId="2403" priority="946" operator="equal">
      <formula>"NO VAR"</formula>
    </cfRule>
  </conditionalFormatting>
  <conditionalFormatting sqref="K51">
    <cfRule type="cellIs" dxfId="2402" priority="945" operator="equal">
      <formula>"HIDE-NO VAR"</formula>
    </cfRule>
  </conditionalFormatting>
  <conditionalFormatting sqref="K51">
    <cfRule type="cellIs" dxfId="2401" priority="944" operator="equal">
      <formula>"NO VAR"</formula>
    </cfRule>
  </conditionalFormatting>
  <conditionalFormatting sqref="K51">
    <cfRule type="cellIs" dxfId="2400" priority="943" operator="equal">
      <formula>"NO VAR"</formula>
    </cfRule>
  </conditionalFormatting>
  <conditionalFormatting sqref="B57:B58">
    <cfRule type="cellIs" dxfId="2399" priority="848" operator="equal">
      <formula>"HIDE "</formula>
    </cfRule>
  </conditionalFormatting>
  <conditionalFormatting sqref="B60:B62 E60:E62">
    <cfRule type="cellIs" dxfId="2398" priority="847" operator="equal">
      <formula>"HIDE "</formula>
    </cfRule>
  </conditionalFormatting>
  <conditionalFormatting sqref="J60:J62">
    <cfRule type="cellIs" dxfId="2397" priority="845" operator="equal">
      <formula>"NO VAR"</formula>
    </cfRule>
  </conditionalFormatting>
  <conditionalFormatting sqref="J60:J62">
    <cfRule type="cellIs" dxfId="2396" priority="844" operator="equal">
      <formula>"HIDE-NO VAR"</formula>
    </cfRule>
  </conditionalFormatting>
  <conditionalFormatting sqref="J60:J62">
    <cfRule type="cellIs" dxfId="2395" priority="843" operator="equal">
      <formula>"ERROR "</formula>
    </cfRule>
  </conditionalFormatting>
  <conditionalFormatting sqref="J60:J62">
    <cfRule type="cellIs" dxfId="2394" priority="842" operator="equal">
      <formula>"HIDE-NO VAR"</formula>
    </cfRule>
  </conditionalFormatting>
  <conditionalFormatting sqref="J60:J62">
    <cfRule type="cellIs" dxfId="2393" priority="841" operator="equal">
      <formula>"HIDE-NO VAR"</formula>
    </cfRule>
  </conditionalFormatting>
  <conditionalFormatting sqref="J60:J62">
    <cfRule type="cellIs" dxfId="2392" priority="840" operator="equal">
      <formula>"NO VAR"</formula>
    </cfRule>
  </conditionalFormatting>
  <conditionalFormatting sqref="J60:J62">
    <cfRule type="cellIs" dxfId="2391" priority="839" operator="equal">
      <formula>"HIDE-NO VAR"</formula>
    </cfRule>
  </conditionalFormatting>
  <conditionalFormatting sqref="J60:J62">
    <cfRule type="cellIs" dxfId="2390" priority="838" operator="equal">
      <formula>"NO VAR"</formula>
    </cfRule>
  </conditionalFormatting>
  <conditionalFormatting sqref="J60:J62">
    <cfRule type="cellIs" dxfId="2389" priority="837" operator="equal">
      <formula>"HIDE-NO VAR"</formula>
    </cfRule>
  </conditionalFormatting>
  <conditionalFormatting sqref="J60:J62">
    <cfRule type="cellIs" dxfId="2388" priority="836" operator="equal">
      <formula>"NO VAR"</formula>
    </cfRule>
  </conditionalFormatting>
  <conditionalFormatting sqref="J60:J62">
    <cfRule type="cellIs" dxfId="2387" priority="835" operator="equal">
      <formula>"NO VAR"</formula>
    </cfRule>
  </conditionalFormatting>
  <conditionalFormatting sqref="J60:J62">
    <cfRule type="cellIs" dxfId="2386" priority="834" operator="equal">
      <formula>"HIDE-NO VAR"</formula>
    </cfRule>
  </conditionalFormatting>
  <conditionalFormatting sqref="J60:J62">
    <cfRule type="cellIs" dxfId="2385" priority="833" operator="equal">
      <formula>"NO VAR"</formula>
    </cfRule>
  </conditionalFormatting>
  <conditionalFormatting sqref="J60:J62">
    <cfRule type="cellIs" dxfId="2384" priority="832" operator="equal">
      <formula>"NO VAR"</formula>
    </cfRule>
  </conditionalFormatting>
  <conditionalFormatting sqref="J60:J62">
    <cfRule type="cellIs" dxfId="2383" priority="831" operator="equal">
      <formula>"HIDE-NO VAR"</formula>
    </cfRule>
  </conditionalFormatting>
  <conditionalFormatting sqref="J60:J62">
    <cfRule type="cellIs" dxfId="2382" priority="830" operator="equal">
      <formula>"NO VAR"</formula>
    </cfRule>
  </conditionalFormatting>
  <conditionalFormatting sqref="J60:J62">
    <cfRule type="cellIs" dxfId="2381" priority="829" operator="equal">
      <formula>"NO VAR"</formula>
    </cfRule>
  </conditionalFormatting>
  <conditionalFormatting sqref="J60:J62">
    <cfRule type="cellIs" dxfId="2380" priority="828" operator="equal">
      <formula>"HIDE-NO VAR"</formula>
    </cfRule>
  </conditionalFormatting>
  <conditionalFormatting sqref="J60:J62">
    <cfRule type="cellIs" dxfId="2379" priority="827" operator="equal">
      <formula>"NO VAR"</formula>
    </cfRule>
  </conditionalFormatting>
  <conditionalFormatting sqref="J60:J62">
    <cfRule type="cellIs" dxfId="2378" priority="826" operator="equal">
      <formula>"NO VAR"</formula>
    </cfRule>
  </conditionalFormatting>
  <conditionalFormatting sqref="J60:J62">
    <cfRule type="cellIs" dxfId="2377" priority="825" operator="equal">
      <formula>"HIDE-NO VAR"</formula>
    </cfRule>
  </conditionalFormatting>
  <conditionalFormatting sqref="J60:J62">
    <cfRule type="cellIs" dxfId="2376" priority="824" operator="equal">
      <formula>"NO VAR"</formula>
    </cfRule>
  </conditionalFormatting>
  <conditionalFormatting sqref="J60:J62">
    <cfRule type="cellIs" dxfId="2375" priority="823" operator="equal">
      <formula>"NO VAR"</formula>
    </cfRule>
  </conditionalFormatting>
  <conditionalFormatting sqref="J60:J62">
    <cfRule type="cellIs" dxfId="2374" priority="822" operator="equal">
      <formula>"HIDE-NO VAR"</formula>
    </cfRule>
  </conditionalFormatting>
  <conditionalFormatting sqref="J60:J62">
    <cfRule type="cellIs" dxfId="2373" priority="821" operator="equal">
      <formula>"NO VAR"</formula>
    </cfRule>
  </conditionalFormatting>
  <conditionalFormatting sqref="J60:J62">
    <cfRule type="cellIs" dxfId="2372" priority="820" operator="equal">
      <formula>"NO VAR"</formula>
    </cfRule>
  </conditionalFormatting>
  <conditionalFormatting sqref="J60:J62">
    <cfRule type="cellIs" dxfId="2371" priority="819" operator="equal">
      <formula>"HIDE-NO VAR"</formula>
    </cfRule>
  </conditionalFormatting>
  <conditionalFormatting sqref="J60:J62">
    <cfRule type="cellIs" dxfId="2370" priority="818" operator="equal">
      <formula>"NO VAR"</formula>
    </cfRule>
  </conditionalFormatting>
  <conditionalFormatting sqref="J60:J62">
    <cfRule type="cellIs" dxfId="2369" priority="817" operator="equal">
      <formula>"NO VAR"</formula>
    </cfRule>
  </conditionalFormatting>
  <conditionalFormatting sqref="J60:J62">
    <cfRule type="cellIs" dxfId="2368" priority="816" operator="equal">
      <formula>"HIDE-NO VAR"</formula>
    </cfRule>
  </conditionalFormatting>
  <conditionalFormatting sqref="J60:J62">
    <cfRule type="cellIs" dxfId="2367" priority="815" operator="equal">
      <formula>"NO VAR"</formula>
    </cfRule>
  </conditionalFormatting>
  <conditionalFormatting sqref="J60:J62">
    <cfRule type="cellIs" dxfId="2366" priority="814" operator="equal">
      <formula>"NO VAR"</formula>
    </cfRule>
  </conditionalFormatting>
  <conditionalFormatting sqref="K60:K62">
    <cfRule type="cellIs" dxfId="2365" priority="813" operator="equal">
      <formula>"NO VAR"</formula>
    </cfRule>
  </conditionalFormatting>
  <conditionalFormatting sqref="K60:K62">
    <cfRule type="cellIs" dxfId="2364" priority="812" operator="equal">
      <formula>"HIDE-NO VAR"</formula>
    </cfRule>
  </conditionalFormatting>
  <conditionalFormatting sqref="K60:K62">
    <cfRule type="cellIs" dxfId="2363" priority="811" operator="equal">
      <formula>"ERROR "</formula>
    </cfRule>
  </conditionalFormatting>
  <conditionalFormatting sqref="K60:K62">
    <cfRule type="cellIs" dxfId="2362" priority="810" operator="equal">
      <formula>"HIDE-NO VAR"</formula>
    </cfRule>
  </conditionalFormatting>
  <conditionalFormatting sqref="K60:K62">
    <cfRule type="cellIs" dxfId="2361" priority="809" operator="equal">
      <formula>"HIDE-NO VAR"</formula>
    </cfRule>
  </conditionalFormatting>
  <conditionalFormatting sqref="K60:K62">
    <cfRule type="cellIs" dxfId="2360" priority="808" operator="equal">
      <formula>"NO VAR"</formula>
    </cfRule>
  </conditionalFormatting>
  <conditionalFormatting sqref="K60:K62">
    <cfRule type="cellIs" dxfId="2359" priority="807" operator="equal">
      <formula>"HIDE-NO VAR"</formula>
    </cfRule>
  </conditionalFormatting>
  <conditionalFormatting sqref="K60:K62">
    <cfRule type="cellIs" dxfId="2358" priority="806" operator="equal">
      <formula>"NO VAR"</formula>
    </cfRule>
  </conditionalFormatting>
  <conditionalFormatting sqref="K60:K62">
    <cfRule type="cellIs" dxfId="2357" priority="805" operator="equal">
      <formula>"HIDE-NO VAR"</formula>
    </cfRule>
  </conditionalFormatting>
  <conditionalFormatting sqref="K60:K62">
    <cfRule type="cellIs" dxfId="2356" priority="804" operator="equal">
      <formula>"NO VAR"</formula>
    </cfRule>
  </conditionalFormatting>
  <conditionalFormatting sqref="K60:K62">
    <cfRule type="cellIs" dxfId="2355" priority="803" operator="equal">
      <formula>"NO VAR"</formula>
    </cfRule>
  </conditionalFormatting>
  <conditionalFormatting sqref="K60:K62">
    <cfRule type="cellIs" dxfId="2354" priority="802" operator="equal">
      <formula>"HIDE-NO VAR"</formula>
    </cfRule>
  </conditionalFormatting>
  <conditionalFormatting sqref="K60:K62">
    <cfRule type="cellIs" dxfId="2353" priority="801" operator="equal">
      <formula>"NO VAR"</formula>
    </cfRule>
  </conditionalFormatting>
  <conditionalFormatting sqref="K60:K62">
    <cfRule type="cellIs" dxfId="2352" priority="800" operator="equal">
      <formula>"NO VAR"</formula>
    </cfRule>
  </conditionalFormatting>
  <conditionalFormatting sqref="K60:K62">
    <cfRule type="cellIs" dxfId="2351" priority="799" operator="equal">
      <formula>"HIDE-NO VAR"</formula>
    </cfRule>
  </conditionalFormatting>
  <conditionalFormatting sqref="K60:K62">
    <cfRule type="cellIs" dxfId="2350" priority="798" operator="equal">
      <formula>"NO VAR"</formula>
    </cfRule>
  </conditionalFormatting>
  <conditionalFormatting sqref="K60:K62">
    <cfRule type="cellIs" dxfId="2349" priority="797" operator="equal">
      <formula>"NO VAR"</formula>
    </cfRule>
  </conditionalFormatting>
  <conditionalFormatting sqref="K60:K62">
    <cfRule type="cellIs" dxfId="2348" priority="796" operator="equal">
      <formula>"HIDE-NO VAR"</formula>
    </cfRule>
  </conditionalFormatting>
  <conditionalFormatting sqref="K60:K62">
    <cfRule type="cellIs" dxfId="2347" priority="795" operator="equal">
      <formula>"NO VAR"</formula>
    </cfRule>
  </conditionalFormatting>
  <conditionalFormatting sqref="K60:K62">
    <cfRule type="cellIs" dxfId="2346" priority="794" operator="equal">
      <formula>"NO VAR"</formula>
    </cfRule>
  </conditionalFormatting>
  <conditionalFormatting sqref="K60:K62">
    <cfRule type="cellIs" dxfId="2345" priority="793" operator="equal">
      <formula>"HIDE-NO VAR"</formula>
    </cfRule>
  </conditionalFormatting>
  <conditionalFormatting sqref="K60:K62">
    <cfRule type="cellIs" dxfId="2344" priority="792" operator="equal">
      <formula>"NO VAR"</formula>
    </cfRule>
  </conditionalFormatting>
  <conditionalFormatting sqref="K60:K62">
    <cfRule type="cellIs" dxfId="2343" priority="791" operator="equal">
      <formula>"NO VAR"</formula>
    </cfRule>
  </conditionalFormatting>
  <conditionalFormatting sqref="K60:K62">
    <cfRule type="cellIs" dxfId="2342" priority="790" operator="equal">
      <formula>"HIDE-NO VAR"</formula>
    </cfRule>
  </conditionalFormatting>
  <conditionalFormatting sqref="K60:K62">
    <cfRule type="cellIs" dxfId="2341" priority="789" operator="equal">
      <formula>"NO VAR"</formula>
    </cfRule>
  </conditionalFormatting>
  <conditionalFormatting sqref="K60:K62">
    <cfRule type="cellIs" dxfId="2340" priority="788" operator="equal">
      <formula>"NO VAR"</formula>
    </cfRule>
  </conditionalFormatting>
  <conditionalFormatting sqref="K60:K62">
    <cfRule type="cellIs" dxfId="2339" priority="787" operator="equal">
      <formula>"HIDE-NO VAR"</formula>
    </cfRule>
  </conditionalFormatting>
  <conditionalFormatting sqref="K60:K62">
    <cfRule type="cellIs" dxfId="2338" priority="786" operator="equal">
      <formula>"NO VAR"</formula>
    </cfRule>
  </conditionalFormatting>
  <conditionalFormatting sqref="K60:K62">
    <cfRule type="cellIs" dxfId="2337" priority="785" operator="equal">
      <formula>"NO VAR"</formula>
    </cfRule>
  </conditionalFormatting>
  <conditionalFormatting sqref="K60:K62">
    <cfRule type="cellIs" dxfId="2336" priority="784" operator="equal">
      <formula>"HIDE-NO VAR"</formula>
    </cfRule>
  </conditionalFormatting>
  <conditionalFormatting sqref="K60:K62">
    <cfRule type="cellIs" dxfId="2335" priority="783" operator="equal">
      <formula>"NO VAR"</formula>
    </cfRule>
  </conditionalFormatting>
  <conditionalFormatting sqref="K60:K62">
    <cfRule type="cellIs" dxfId="2334" priority="782" operator="equal">
      <formula>"NO VAR"</formula>
    </cfRule>
  </conditionalFormatting>
  <conditionalFormatting sqref="K60:K62">
    <cfRule type="cellIs" dxfId="2333" priority="781" operator="equal">
      <formula>"HIDE-NO VAR"</formula>
    </cfRule>
  </conditionalFormatting>
  <conditionalFormatting sqref="K60:K62">
    <cfRule type="cellIs" dxfId="2332" priority="780" operator="equal">
      <formula>"NO VAR"</formula>
    </cfRule>
  </conditionalFormatting>
  <conditionalFormatting sqref="K60:K62">
    <cfRule type="cellIs" dxfId="2331" priority="779" operator="equal">
      <formula>"NO VAR"</formula>
    </cfRule>
  </conditionalFormatting>
  <conditionalFormatting sqref="K60:K62">
    <cfRule type="cellIs" dxfId="2330" priority="778" operator="equal">
      <formula>"HIDE-NO VAR"</formula>
    </cfRule>
  </conditionalFormatting>
  <conditionalFormatting sqref="K60:K62">
    <cfRule type="cellIs" dxfId="2329" priority="777" operator="equal">
      <formula>"NO VAR"</formula>
    </cfRule>
  </conditionalFormatting>
  <conditionalFormatting sqref="K60:K62">
    <cfRule type="cellIs" dxfId="2328" priority="776" operator="equal">
      <formula>"NO VAR"</formula>
    </cfRule>
  </conditionalFormatting>
  <conditionalFormatting sqref="K60:K62">
    <cfRule type="cellIs" dxfId="2327" priority="775" operator="equal">
      <formula>"HIDE-NO VAR"</formula>
    </cfRule>
  </conditionalFormatting>
  <conditionalFormatting sqref="K60:K62">
    <cfRule type="cellIs" dxfId="2326" priority="774" operator="equal">
      <formula>"NO VAR"</formula>
    </cfRule>
  </conditionalFormatting>
  <conditionalFormatting sqref="K60:K62">
    <cfRule type="cellIs" dxfId="2325" priority="773" operator="equal">
      <formula>"NO VAR"</formula>
    </cfRule>
  </conditionalFormatting>
  <conditionalFormatting sqref="K60:K62">
    <cfRule type="cellIs" dxfId="2324" priority="772" operator="equal">
      <formula>"INCORRECT LINE BEING PICKED UP"</formula>
    </cfRule>
  </conditionalFormatting>
  <conditionalFormatting sqref="B64 E64">
    <cfRule type="cellIs" dxfId="2323" priority="771" operator="equal">
      <formula>"HIDE "</formula>
    </cfRule>
  </conditionalFormatting>
  <conditionalFormatting sqref="J64">
    <cfRule type="cellIs" dxfId="2322" priority="769" operator="equal">
      <formula>"NO VAR"</formula>
    </cfRule>
  </conditionalFormatting>
  <conditionalFormatting sqref="J64">
    <cfRule type="cellIs" dxfId="2321" priority="768" operator="equal">
      <formula>"HIDE-NO VAR"</formula>
    </cfRule>
  </conditionalFormatting>
  <conditionalFormatting sqref="J64">
    <cfRule type="cellIs" dxfId="2320" priority="767" operator="equal">
      <formula>"ERROR "</formula>
    </cfRule>
  </conditionalFormatting>
  <conditionalFormatting sqref="J64">
    <cfRule type="cellIs" dxfId="2319" priority="766" operator="equal">
      <formula>"HIDE-NO VAR"</formula>
    </cfRule>
  </conditionalFormatting>
  <conditionalFormatting sqref="J64">
    <cfRule type="cellIs" dxfId="2318" priority="765" operator="equal">
      <formula>"HIDE-NO VAR"</formula>
    </cfRule>
  </conditionalFormatting>
  <conditionalFormatting sqref="J64">
    <cfRule type="cellIs" dxfId="2317" priority="764" operator="equal">
      <formula>"NO VAR"</formula>
    </cfRule>
  </conditionalFormatting>
  <conditionalFormatting sqref="J64">
    <cfRule type="cellIs" dxfId="2316" priority="763" operator="equal">
      <formula>"HIDE-NO VAR"</formula>
    </cfRule>
  </conditionalFormatting>
  <conditionalFormatting sqref="J64">
    <cfRule type="cellIs" dxfId="2315" priority="762" operator="equal">
      <formula>"NO VAR"</formula>
    </cfRule>
  </conditionalFormatting>
  <conditionalFormatting sqref="J64">
    <cfRule type="cellIs" dxfId="2314" priority="761" operator="equal">
      <formula>"HIDE-NO VAR"</formula>
    </cfRule>
  </conditionalFormatting>
  <conditionalFormatting sqref="J64">
    <cfRule type="cellIs" dxfId="2313" priority="760" operator="equal">
      <formula>"NO VAR"</formula>
    </cfRule>
  </conditionalFormatting>
  <conditionalFormatting sqref="J64">
    <cfRule type="cellIs" dxfId="2312" priority="759" operator="equal">
      <formula>"NO VAR"</formula>
    </cfRule>
  </conditionalFormatting>
  <conditionalFormatting sqref="J64">
    <cfRule type="cellIs" dxfId="2311" priority="758" operator="equal">
      <formula>"HIDE-NO VAR"</formula>
    </cfRule>
  </conditionalFormatting>
  <conditionalFormatting sqref="J64">
    <cfRule type="cellIs" dxfId="2310" priority="757" operator="equal">
      <formula>"NO VAR"</formula>
    </cfRule>
  </conditionalFormatting>
  <conditionalFormatting sqref="J64">
    <cfRule type="cellIs" dxfId="2309" priority="756" operator="equal">
      <formula>"NO VAR"</formula>
    </cfRule>
  </conditionalFormatting>
  <conditionalFormatting sqref="J64">
    <cfRule type="cellIs" dxfId="2308" priority="755" operator="equal">
      <formula>"HIDE-NO VAR"</formula>
    </cfRule>
  </conditionalFormatting>
  <conditionalFormatting sqref="J64">
    <cfRule type="cellIs" dxfId="2307" priority="754" operator="equal">
      <formula>"NO VAR"</formula>
    </cfRule>
  </conditionalFormatting>
  <conditionalFormatting sqref="J64">
    <cfRule type="cellIs" dxfId="2306" priority="753" operator="equal">
      <formula>"NO VAR"</formula>
    </cfRule>
  </conditionalFormatting>
  <conditionalFormatting sqref="J64">
    <cfRule type="cellIs" dxfId="2305" priority="752" operator="equal">
      <formula>"HIDE-NO VAR"</formula>
    </cfRule>
  </conditionalFormatting>
  <conditionalFormatting sqref="J64">
    <cfRule type="cellIs" dxfId="2304" priority="751" operator="equal">
      <formula>"NO VAR"</formula>
    </cfRule>
  </conditionalFormatting>
  <conditionalFormatting sqref="J64">
    <cfRule type="cellIs" dxfId="2303" priority="750" operator="equal">
      <formula>"NO VAR"</formula>
    </cfRule>
  </conditionalFormatting>
  <conditionalFormatting sqref="J64">
    <cfRule type="cellIs" dxfId="2302" priority="749" operator="equal">
      <formula>"HIDE-NO VAR"</formula>
    </cfRule>
  </conditionalFormatting>
  <conditionalFormatting sqref="J64">
    <cfRule type="cellIs" dxfId="2301" priority="748" operator="equal">
      <formula>"NO VAR"</formula>
    </cfRule>
  </conditionalFormatting>
  <conditionalFormatting sqref="J64">
    <cfRule type="cellIs" dxfId="2300" priority="747" operator="equal">
      <formula>"NO VAR"</formula>
    </cfRule>
  </conditionalFormatting>
  <conditionalFormatting sqref="J64">
    <cfRule type="cellIs" dxfId="2299" priority="746" operator="equal">
      <formula>"HIDE-NO VAR"</formula>
    </cfRule>
  </conditionalFormatting>
  <conditionalFormatting sqref="J64">
    <cfRule type="cellIs" dxfId="2298" priority="745" operator="equal">
      <formula>"NO VAR"</formula>
    </cfRule>
  </conditionalFormatting>
  <conditionalFormatting sqref="J64">
    <cfRule type="cellIs" dxfId="2297" priority="744" operator="equal">
      <formula>"NO VAR"</formula>
    </cfRule>
  </conditionalFormatting>
  <conditionalFormatting sqref="J64">
    <cfRule type="cellIs" dxfId="2296" priority="743" operator="equal">
      <formula>"HIDE-NO VAR"</formula>
    </cfRule>
  </conditionalFormatting>
  <conditionalFormatting sqref="J64">
    <cfRule type="cellIs" dxfId="2295" priority="742" operator="equal">
      <formula>"NO VAR"</formula>
    </cfRule>
  </conditionalFormatting>
  <conditionalFormatting sqref="J64">
    <cfRule type="cellIs" dxfId="2294" priority="741" operator="equal">
      <formula>"NO VAR"</formula>
    </cfRule>
  </conditionalFormatting>
  <conditionalFormatting sqref="J64">
    <cfRule type="cellIs" dxfId="2293" priority="740" operator="equal">
      <formula>"HIDE-NO VAR"</formula>
    </cfRule>
  </conditionalFormatting>
  <conditionalFormatting sqref="J64">
    <cfRule type="cellIs" dxfId="2292" priority="739" operator="equal">
      <formula>"NO VAR"</formula>
    </cfRule>
  </conditionalFormatting>
  <conditionalFormatting sqref="J64">
    <cfRule type="cellIs" dxfId="2291" priority="738" operator="equal">
      <formula>"NO VAR"</formula>
    </cfRule>
  </conditionalFormatting>
  <conditionalFormatting sqref="J65:J67">
    <cfRule type="cellIs" dxfId="2290" priority="684" operator="equal">
      <formula>"NO VAR"</formula>
    </cfRule>
  </conditionalFormatting>
  <conditionalFormatting sqref="J68:J76">
    <cfRule type="cellIs" dxfId="2289" priority="605" operator="equal">
      <formula>"HIDE-NO VAR"</formula>
    </cfRule>
  </conditionalFormatting>
  <conditionalFormatting sqref="J77">
    <cfRule type="cellIs" dxfId="2288" priority="528" operator="equal">
      <formula>"HIDE-NO VAR"</formula>
    </cfRule>
  </conditionalFormatting>
  <conditionalFormatting sqref="J68:J76">
    <cfRule type="cellIs" dxfId="2287" priority="603" operator="equal">
      <formula>"NO VAR"</formula>
    </cfRule>
  </conditionalFormatting>
  <conditionalFormatting sqref="J68:J76">
    <cfRule type="cellIs" dxfId="2286" priority="602" operator="equal">
      <formula>"HIDE-NO VAR"</formula>
    </cfRule>
  </conditionalFormatting>
  <conditionalFormatting sqref="J65:J67">
    <cfRule type="cellIs" dxfId="2285" priority="677" operator="equal">
      <formula>"NO VAR"</formula>
    </cfRule>
  </conditionalFormatting>
  <conditionalFormatting sqref="J65:J67">
    <cfRule type="cellIs" dxfId="2284" priority="676" operator="equal">
      <formula>"HIDE-NO VAR"</formula>
    </cfRule>
  </conditionalFormatting>
  <conditionalFormatting sqref="J65:J67">
    <cfRule type="cellIs" dxfId="2283" priority="675" operator="equal">
      <formula>"NO VAR"</formula>
    </cfRule>
  </conditionalFormatting>
  <conditionalFormatting sqref="J65:J67">
    <cfRule type="cellIs" dxfId="2282" priority="674" operator="equal">
      <formula>"NO VAR"</formula>
    </cfRule>
  </conditionalFormatting>
  <conditionalFormatting sqref="J65:J67">
    <cfRule type="cellIs" dxfId="2281" priority="673" operator="equal">
      <formula>"HIDE-NO VAR"</formula>
    </cfRule>
  </conditionalFormatting>
  <conditionalFormatting sqref="J65:J67">
    <cfRule type="cellIs" dxfId="2280" priority="672" operator="equal">
      <formula>"NO VAR"</formula>
    </cfRule>
  </conditionalFormatting>
  <conditionalFormatting sqref="J65:J67">
    <cfRule type="cellIs" dxfId="2279" priority="671" operator="equal">
      <formula>"NO VAR"</formula>
    </cfRule>
  </conditionalFormatting>
  <conditionalFormatting sqref="J65:J67">
    <cfRule type="cellIs" dxfId="2278" priority="670" operator="equal">
      <formula>"HIDE-NO VAR"</formula>
    </cfRule>
  </conditionalFormatting>
  <conditionalFormatting sqref="J65:J67">
    <cfRule type="cellIs" dxfId="2277" priority="669" operator="equal">
      <formula>"NO VAR"</formula>
    </cfRule>
  </conditionalFormatting>
  <conditionalFormatting sqref="J65:J67">
    <cfRule type="cellIs" dxfId="2276" priority="668" operator="equal">
      <formula>"NO VAR"</formula>
    </cfRule>
  </conditionalFormatting>
  <conditionalFormatting sqref="J65:J67">
    <cfRule type="cellIs" dxfId="2275" priority="667" operator="equal">
      <formula>"HIDE-NO VAR"</formula>
    </cfRule>
  </conditionalFormatting>
  <conditionalFormatting sqref="J65:J67">
    <cfRule type="cellIs" dxfId="2274" priority="666" operator="equal">
      <formula>"NO VAR"</formula>
    </cfRule>
  </conditionalFormatting>
  <conditionalFormatting sqref="J65:J67">
    <cfRule type="cellIs" dxfId="2273" priority="665" operator="equal">
      <formula>"NO VAR"</formula>
    </cfRule>
  </conditionalFormatting>
  <conditionalFormatting sqref="J65:J67">
    <cfRule type="cellIs" dxfId="2272" priority="664" operator="equal">
      <formula>"HIDE-NO VAR"</formula>
    </cfRule>
  </conditionalFormatting>
  <conditionalFormatting sqref="J65:J67">
    <cfRule type="cellIs" dxfId="2271" priority="663" operator="equal">
      <formula>"NO VAR"</formula>
    </cfRule>
  </conditionalFormatting>
  <conditionalFormatting sqref="J65:J67">
    <cfRule type="cellIs" dxfId="2270" priority="662" operator="equal">
      <formula>"NO VAR"</formula>
    </cfRule>
  </conditionalFormatting>
  <conditionalFormatting sqref="K68:K76">
    <cfRule type="cellIs" dxfId="2269" priority="584" operator="equal">
      <formula>"NO VAR"</formula>
    </cfRule>
  </conditionalFormatting>
  <conditionalFormatting sqref="K65:K67">
    <cfRule type="cellIs" dxfId="2268" priority="658" operator="equal">
      <formula>"HIDE-NO VAR"</formula>
    </cfRule>
  </conditionalFormatting>
  <conditionalFormatting sqref="J77">
    <cfRule type="cellIs" dxfId="2267" priority="505" operator="equal">
      <formula>"NO VAR"</formula>
    </cfRule>
  </conditionalFormatting>
  <conditionalFormatting sqref="K65:K67">
    <cfRule type="cellIs" dxfId="2266" priority="656" operator="equal">
      <formula>"NO VAR"</formula>
    </cfRule>
  </conditionalFormatting>
  <conditionalFormatting sqref="K65:K67">
    <cfRule type="cellIs" dxfId="2265" priority="655" operator="equal">
      <formula>"HIDE-NO VAR"</formula>
    </cfRule>
  </conditionalFormatting>
  <conditionalFormatting sqref="K65:K67">
    <cfRule type="cellIs" dxfId="2264" priority="654" operator="equal">
      <formula>"NO VAR"</formula>
    </cfRule>
  </conditionalFormatting>
  <conditionalFormatting sqref="K68:K76">
    <cfRule type="cellIs" dxfId="2263" priority="577" operator="equal">
      <formula>"NO VAR"</formula>
    </cfRule>
  </conditionalFormatting>
  <conditionalFormatting sqref="K68:K76">
    <cfRule type="cellIs" dxfId="2262" priority="576" operator="equal">
      <formula>"HIDE-NO VAR"</formula>
    </cfRule>
  </conditionalFormatting>
  <conditionalFormatting sqref="K65:K67">
    <cfRule type="cellIs" dxfId="2261" priority="651" operator="equal">
      <formula>"NO VAR"</formula>
    </cfRule>
  </conditionalFormatting>
  <conditionalFormatting sqref="K68:K76">
    <cfRule type="cellIs" dxfId="2260" priority="574" operator="equal">
      <formula>"NO VAR"</formula>
    </cfRule>
  </conditionalFormatting>
  <conditionalFormatting sqref="K68:K76">
    <cfRule type="cellIs" dxfId="2259" priority="573" operator="equal">
      <formula>"HIDE-NO VAR"</formula>
    </cfRule>
  </conditionalFormatting>
  <conditionalFormatting sqref="K65:K67">
    <cfRule type="cellIs" dxfId="2258" priority="648" operator="equal">
      <formula>"NO VAR"</formula>
    </cfRule>
  </conditionalFormatting>
  <conditionalFormatting sqref="K68:K76">
    <cfRule type="cellIs" dxfId="2257" priority="571" operator="equal">
      <formula>"NO VAR"</formula>
    </cfRule>
  </conditionalFormatting>
  <conditionalFormatting sqref="K68:K76">
    <cfRule type="cellIs" dxfId="2256" priority="570" operator="equal">
      <formula>"HIDE-NO VAR"</formula>
    </cfRule>
  </conditionalFormatting>
  <conditionalFormatting sqref="K65:K67">
    <cfRule type="cellIs" dxfId="2255" priority="645" operator="equal">
      <formula>"NO VAR"</formula>
    </cfRule>
  </conditionalFormatting>
  <conditionalFormatting sqref="K68:K76">
    <cfRule type="cellIs" dxfId="2254" priority="568" operator="equal">
      <formula>"NO VAR"</formula>
    </cfRule>
  </conditionalFormatting>
  <conditionalFormatting sqref="B65:B67 E65:E67">
    <cfRule type="cellIs" dxfId="2253" priority="695" operator="equal">
      <formula>"HIDE "</formula>
    </cfRule>
  </conditionalFormatting>
  <conditionalFormatting sqref="J65:J67">
    <cfRule type="cellIs" dxfId="2252" priority="693" operator="equal">
      <formula>"NO VAR"</formula>
    </cfRule>
  </conditionalFormatting>
  <conditionalFormatting sqref="J65:J67">
    <cfRule type="cellIs" dxfId="2251" priority="692" operator="equal">
      <formula>"HIDE-NO VAR"</formula>
    </cfRule>
  </conditionalFormatting>
  <conditionalFormatting sqref="J65:J67">
    <cfRule type="cellIs" dxfId="2250" priority="691" operator="equal">
      <formula>"ERROR "</formula>
    </cfRule>
  </conditionalFormatting>
  <conditionalFormatting sqref="J65:J67">
    <cfRule type="cellIs" dxfId="2249" priority="690" operator="equal">
      <formula>"HIDE-NO VAR"</formula>
    </cfRule>
  </conditionalFormatting>
  <conditionalFormatting sqref="J65:J67">
    <cfRule type="cellIs" dxfId="2248" priority="689" operator="equal">
      <formula>"HIDE-NO VAR"</formula>
    </cfRule>
  </conditionalFormatting>
  <conditionalFormatting sqref="J65:J67">
    <cfRule type="cellIs" dxfId="2247" priority="688" operator="equal">
      <formula>"NO VAR"</formula>
    </cfRule>
  </conditionalFormatting>
  <conditionalFormatting sqref="J65:J67">
    <cfRule type="cellIs" dxfId="2246" priority="687" operator="equal">
      <formula>"HIDE-NO VAR"</formula>
    </cfRule>
  </conditionalFormatting>
  <conditionalFormatting sqref="J65:J67">
    <cfRule type="cellIs" dxfId="2245" priority="686" operator="equal">
      <formula>"NO VAR"</formula>
    </cfRule>
  </conditionalFormatting>
  <conditionalFormatting sqref="J65:J67">
    <cfRule type="cellIs" dxfId="2244" priority="685" operator="equal">
      <formula>"HIDE-NO VAR"</formula>
    </cfRule>
  </conditionalFormatting>
  <conditionalFormatting sqref="J65:J67">
    <cfRule type="cellIs" dxfId="2243" priority="683" operator="equal">
      <formula>"NO VAR"</formula>
    </cfRule>
  </conditionalFormatting>
  <conditionalFormatting sqref="J65:J67">
    <cfRule type="cellIs" dxfId="2242" priority="682" operator="equal">
      <formula>"HIDE-NO VAR"</formula>
    </cfRule>
  </conditionalFormatting>
  <conditionalFormatting sqref="J65:J67">
    <cfRule type="cellIs" dxfId="2241" priority="681" operator="equal">
      <formula>"NO VAR"</formula>
    </cfRule>
  </conditionalFormatting>
  <conditionalFormatting sqref="J65:J67">
    <cfRule type="cellIs" dxfId="2240" priority="680" operator="equal">
      <formula>"NO VAR"</formula>
    </cfRule>
  </conditionalFormatting>
  <conditionalFormatting sqref="J65:J67">
    <cfRule type="cellIs" dxfId="2239" priority="679" operator="equal">
      <formula>"HIDE-NO VAR"</formula>
    </cfRule>
  </conditionalFormatting>
  <conditionalFormatting sqref="J65:J67">
    <cfRule type="cellIs" dxfId="2238" priority="678" operator="equal">
      <formula>"NO VAR"</formula>
    </cfRule>
  </conditionalFormatting>
  <conditionalFormatting sqref="J68:J76">
    <cfRule type="cellIs" dxfId="2237" priority="601" operator="equal">
      <formula>"NO VAR"</formula>
    </cfRule>
  </conditionalFormatting>
  <conditionalFormatting sqref="J77">
    <cfRule type="cellIs" dxfId="2236" priority="523" operator="equal">
      <formula>"NO VAR"</formula>
    </cfRule>
  </conditionalFormatting>
  <conditionalFormatting sqref="J68:J76">
    <cfRule type="cellIs" dxfId="2235" priority="598" operator="equal">
      <formula>"NO VAR"</formula>
    </cfRule>
  </conditionalFormatting>
  <conditionalFormatting sqref="J77">
    <cfRule type="cellIs" dxfId="2234" priority="520" operator="equal">
      <formula>"NO VAR"</formula>
    </cfRule>
  </conditionalFormatting>
  <conditionalFormatting sqref="J68:J76">
    <cfRule type="cellIs" dxfId="2233" priority="595" operator="equal">
      <formula>"NO VAR"</formula>
    </cfRule>
  </conditionalFormatting>
  <conditionalFormatting sqref="J77">
    <cfRule type="cellIs" dxfId="2232" priority="517" operator="equal">
      <formula>"NO VAR"</formula>
    </cfRule>
  </conditionalFormatting>
  <conditionalFormatting sqref="J68:J76">
    <cfRule type="cellIs" dxfId="2231" priority="592" operator="equal">
      <formula>"NO VAR"</formula>
    </cfRule>
  </conditionalFormatting>
  <conditionalFormatting sqref="J77">
    <cfRule type="cellIs" dxfId="2230" priority="514" operator="equal">
      <formula>"NO VAR"</formula>
    </cfRule>
  </conditionalFormatting>
  <conditionalFormatting sqref="J68:J76">
    <cfRule type="cellIs" dxfId="2229" priority="589" operator="equal">
      <formula>"NO VAR"</formula>
    </cfRule>
  </conditionalFormatting>
  <conditionalFormatting sqref="J77">
    <cfRule type="cellIs" dxfId="2228" priority="511" operator="equal">
      <formula>"NO VAR"</formula>
    </cfRule>
  </conditionalFormatting>
  <conditionalFormatting sqref="J68:J76">
    <cfRule type="cellIs" dxfId="2227" priority="586" operator="equal">
      <formula>"NO VAR"</formula>
    </cfRule>
  </conditionalFormatting>
  <conditionalFormatting sqref="K65:K67">
    <cfRule type="cellIs" dxfId="2226" priority="661" operator="equal">
      <formula>"NO VAR"</formula>
    </cfRule>
  </conditionalFormatting>
  <conditionalFormatting sqref="K65:K67">
    <cfRule type="cellIs" dxfId="2225" priority="660" operator="equal">
      <formula>"HIDE-NO VAR"</formula>
    </cfRule>
  </conditionalFormatting>
  <conditionalFormatting sqref="K65:K67">
    <cfRule type="cellIs" dxfId="2224" priority="659" operator="equal">
      <formula>"ERROR "</formula>
    </cfRule>
  </conditionalFormatting>
  <conditionalFormatting sqref="K65:K67">
    <cfRule type="cellIs" dxfId="2223" priority="657" operator="equal">
      <formula>"HIDE-NO VAR"</formula>
    </cfRule>
  </conditionalFormatting>
  <conditionalFormatting sqref="K77">
    <cfRule type="cellIs" dxfId="2222" priority="504" operator="equal">
      <formula>"NO VAR"</formula>
    </cfRule>
  </conditionalFormatting>
  <conditionalFormatting sqref="K77">
    <cfRule type="cellIs" dxfId="2221" priority="503" operator="equal">
      <formula>"HIDE-NO VAR"</formula>
    </cfRule>
  </conditionalFormatting>
  <conditionalFormatting sqref="K65:K67">
    <cfRule type="cellIs" dxfId="2220" priority="653" operator="equal">
      <formula>"HIDE-NO VAR"</formula>
    </cfRule>
  </conditionalFormatting>
  <conditionalFormatting sqref="K65:K67">
    <cfRule type="cellIs" dxfId="2219" priority="652" operator="equal">
      <formula>"NO VAR"</formula>
    </cfRule>
  </conditionalFormatting>
  <conditionalFormatting sqref="K68:K76">
    <cfRule type="cellIs" dxfId="2218" priority="575" operator="equal">
      <formula>"NO VAR"</formula>
    </cfRule>
  </conditionalFormatting>
  <conditionalFormatting sqref="K65:K67">
    <cfRule type="cellIs" dxfId="2217" priority="650" operator="equal">
      <formula>"HIDE-NO VAR"</formula>
    </cfRule>
  </conditionalFormatting>
  <conditionalFormatting sqref="K65:K67">
    <cfRule type="cellIs" dxfId="2216" priority="649" operator="equal">
      <formula>"NO VAR"</formula>
    </cfRule>
  </conditionalFormatting>
  <conditionalFormatting sqref="K68:K76">
    <cfRule type="cellIs" dxfId="2215" priority="572" operator="equal">
      <formula>"NO VAR"</formula>
    </cfRule>
  </conditionalFormatting>
  <conditionalFormatting sqref="K65:K67">
    <cfRule type="cellIs" dxfId="2214" priority="647" operator="equal">
      <formula>"HIDE-NO VAR"</formula>
    </cfRule>
  </conditionalFormatting>
  <conditionalFormatting sqref="K65:K67">
    <cfRule type="cellIs" dxfId="2213" priority="646" operator="equal">
      <formula>"NO VAR"</formula>
    </cfRule>
  </conditionalFormatting>
  <conditionalFormatting sqref="K68:K76">
    <cfRule type="cellIs" dxfId="2212" priority="569" operator="equal">
      <formula>"NO VAR"</formula>
    </cfRule>
  </conditionalFormatting>
  <conditionalFormatting sqref="K65:K67">
    <cfRule type="cellIs" dxfId="2211" priority="644" operator="equal">
      <formula>"HIDE-NO VAR"</formula>
    </cfRule>
  </conditionalFormatting>
  <conditionalFormatting sqref="K65:K67">
    <cfRule type="cellIs" dxfId="2210" priority="643" operator="equal">
      <formula>"NO VAR"</formula>
    </cfRule>
  </conditionalFormatting>
  <conditionalFormatting sqref="K65:K67">
    <cfRule type="cellIs" dxfId="2209" priority="642" operator="equal">
      <formula>"NO VAR"</formula>
    </cfRule>
  </conditionalFormatting>
  <conditionalFormatting sqref="K65:K67">
    <cfRule type="cellIs" dxfId="2208" priority="641" operator="equal">
      <formula>"HIDE-NO VAR"</formula>
    </cfRule>
  </conditionalFormatting>
  <conditionalFormatting sqref="K65:K67">
    <cfRule type="cellIs" dxfId="2207" priority="640" operator="equal">
      <formula>"NO VAR"</formula>
    </cfRule>
  </conditionalFormatting>
  <conditionalFormatting sqref="K65:K67">
    <cfRule type="cellIs" dxfId="2206" priority="639" operator="equal">
      <formula>"NO VAR"</formula>
    </cfRule>
  </conditionalFormatting>
  <conditionalFormatting sqref="K65:K67">
    <cfRule type="cellIs" dxfId="2205" priority="638" operator="equal">
      <formula>"HIDE-NO VAR"</formula>
    </cfRule>
  </conditionalFormatting>
  <conditionalFormatting sqref="K65:K67">
    <cfRule type="cellIs" dxfId="2204" priority="637" operator="equal">
      <formula>"NO VAR"</formula>
    </cfRule>
  </conditionalFormatting>
  <conditionalFormatting sqref="K65:K67">
    <cfRule type="cellIs" dxfId="2203" priority="636" operator="equal">
      <formula>"NO VAR"</formula>
    </cfRule>
  </conditionalFormatting>
  <conditionalFormatting sqref="K65:K67">
    <cfRule type="cellIs" dxfId="2202" priority="635" operator="equal">
      <formula>"HIDE-NO VAR"</formula>
    </cfRule>
  </conditionalFormatting>
  <conditionalFormatting sqref="K65:K67">
    <cfRule type="cellIs" dxfId="2201" priority="634" operator="equal">
      <formula>"NO VAR"</formula>
    </cfRule>
  </conditionalFormatting>
  <conditionalFormatting sqref="K65:K67">
    <cfRule type="cellIs" dxfId="2200" priority="633" operator="equal">
      <formula>"NO VAR"</formula>
    </cfRule>
  </conditionalFormatting>
  <conditionalFormatting sqref="K65:K67">
    <cfRule type="cellIs" dxfId="2199" priority="632" operator="equal">
      <formula>"HIDE-NO VAR"</formula>
    </cfRule>
  </conditionalFormatting>
  <conditionalFormatting sqref="K65:K67">
    <cfRule type="cellIs" dxfId="2198" priority="631" operator="equal">
      <formula>"NO VAR"</formula>
    </cfRule>
  </conditionalFormatting>
  <conditionalFormatting sqref="K65:K67">
    <cfRule type="cellIs" dxfId="2197" priority="630" operator="equal">
      <formula>"NO VAR"</formula>
    </cfRule>
  </conditionalFormatting>
  <conditionalFormatting sqref="K65:K67">
    <cfRule type="cellIs" dxfId="2196" priority="629" operator="equal">
      <formula>"HIDE-NO VAR"</formula>
    </cfRule>
  </conditionalFormatting>
  <conditionalFormatting sqref="K65:K67">
    <cfRule type="cellIs" dxfId="2195" priority="628" operator="equal">
      <formula>"NO VAR"</formula>
    </cfRule>
  </conditionalFormatting>
  <conditionalFormatting sqref="K65:K67">
    <cfRule type="cellIs" dxfId="2194" priority="627" operator="equal">
      <formula>"NO VAR"</formula>
    </cfRule>
  </conditionalFormatting>
  <conditionalFormatting sqref="K65:K67">
    <cfRule type="cellIs" dxfId="2193" priority="626" operator="equal">
      <formula>"HIDE-NO VAR"</formula>
    </cfRule>
  </conditionalFormatting>
  <conditionalFormatting sqref="K65:K67">
    <cfRule type="cellIs" dxfId="2192" priority="625" operator="equal">
      <formula>"NO VAR"</formula>
    </cfRule>
  </conditionalFormatting>
  <conditionalFormatting sqref="K65:K67">
    <cfRule type="cellIs" dxfId="2191" priority="624" operator="equal">
      <formula>"NO VAR"</formula>
    </cfRule>
  </conditionalFormatting>
  <conditionalFormatting sqref="K65:K67">
    <cfRule type="cellIs" dxfId="2190" priority="623" operator="equal">
      <formula>"HIDE-NO VAR"</formula>
    </cfRule>
  </conditionalFormatting>
  <conditionalFormatting sqref="K65:K67">
    <cfRule type="cellIs" dxfId="2189" priority="622" operator="equal">
      <formula>"NO VAR"</formula>
    </cfRule>
  </conditionalFormatting>
  <conditionalFormatting sqref="K65:K67">
    <cfRule type="cellIs" dxfId="2188" priority="621" operator="equal">
      <formula>"NO VAR"</formula>
    </cfRule>
  </conditionalFormatting>
  <conditionalFormatting sqref="K65:K67">
    <cfRule type="cellIs" dxfId="2187" priority="620" operator="equal">
      <formula>"INCORRECT LINE BEING PICKED UP"</formula>
    </cfRule>
  </conditionalFormatting>
  <conditionalFormatting sqref="B68">
    <cfRule type="cellIs" dxfId="2186" priority="619" operator="equal">
      <formula>"HIDE "</formula>
    </cfRule>
  </conditionalFormatting>
  <conditionalFormatting sqref="B69:B76">
    <cfRule type="cellIs" dxfId="2185" priority="618" operator="equal">
      <formula>"HIDE "</formula>
    </cfRule>
  </conditionalFormatting>
  <conditionalFormatting sqref="J68:J76">
    <cfRule type="cellIs" dxfId="2184" priority="616" operator="equal">
      <formula>"NO VAR"</formula>
    </cfRule>
  </conditionalFormatting>
  <conditionalFormatting sqref="J68:J76">
    <cfRule type="cellIs" dxfId="2183" priority="615" operator="equal">
      <formula>"HIDE-NO VAR"</formula>
    </cfRule>
  </conditionalFormatting>
  <conditionalFormatting sqref="J68:J76">
    <cfRule type="cellIs" dxfId="2182" priority="614" operator="equal">
      <formula>"ERROR "</formula>
    </cfRule>
  </conditionalFormatting>
  <conditionalFormatting sqref="J68:J76">
    <cfRule type="cellIs" dxfId="2181" priority="613" operator="equal">
      <formula>"HIDE-NO VAR"</formula>
    </cfRule>
  </conditionalFormatting>
  <conditionalFormatting sqref="J68:J76">
    <cfRule type="cellIs" dxfId="2180" priority="612" operator="equal">
      <formula>"HIDE-NO VAR"</formula>
    </cfRule>
  </conditionalFormatting>
  <conditionalFormatting sqref="J68:J76">
    <cfRule type="cellIs" dxfId="2179" priority="611" operator="equal">
      <formula>"NO VAR"</formula>
    </cfRule>
  </conditionalFormatting>
  <conditionalFormatting sqref="J68:J76">
    <cfRule type="cellIs" dxfId="2178" priority="610" operator="equal">
      <formula>"HIDE-NO VAR"</formula>
    </cfRule>
  </conditionalFormatting>
  <conditionalFormatting sqref="J68:J76">
    <cfRule type="cellIs" dxfId="2177" priority="609" operator="equal">
      <formula>"NO VAR"</formula>
    </cfRule>
  </conditionalFormatting>
  <conditionalFormatting sqref="J68:J76">
    <cfRule type="cellIs" dxfId="2176" priority="608" operator="equal">
      <formula>"HIDE-NO VAR"</formula>
    </cfRule>
  </conditionalFormatting>
  <conditionalFormatting sqref="J68:J76">
    <cfRule type="cellIs" dxfId="2175" priority="607" operator="equal">
      <formula>"NO VAR"</formula>
    </cfRule>
  </conditionalFormatting>
  <conditionalFormatting sqref="J68:J76">
    <cfRule type="cellIs" dxfId="2174" priority="606" operator="equal">
      <formula>"NO VAR"</formula>
    </cfRule>
  </conditionalFormatting>
  <conditionalFormatting sqref="J68:J76">
    <cfRule type="cellIs" dxfId="2173" priority="604" operator="equal">
      <formula>"NO VAR"</formula>
    </cfRule>
  </conditionalFormatting>
  <conditionalFormatting sqref="J77">
    <cfRule type="cellIs" dxfId="2172" priority="527" operator="equal">
      <formula>"NO VAR"</formula>
    </cfRule>
  </conditionalFormatting>
  <conditionalFormatting sqref="J68:J76">
    <cfRule type="cellIs" dxfId="2171" priority="600" operator="equal">
      <formula>"NO VAR"</formula>
    </cfRule>
  </conditionalFormatting>
  <conditionalFormatting sqref="J68:J76">
    <cfRule type="cellIs" dxfId="2170" priority="599" operator="equal">
      <formula>"HIDE-NO VAR"</formula>
    </cfRule>
  </conditionalFormatting>
  <conditionalFormatting sqref="J68:J76">
    <cfRule type="cellIs" dxfId="2169" priority="597" operator="equal">
      <formula>"NO VAR"</formula>
    </cfRule>
  </conditionalFormatting>
  <conditionalFormatting sqref="J68:J76">
    <cfRule type="cellIs" dxfId="2168" priority="596" operator="equal">
      <formula>"HIDE-NO VAR"</formula>
    </cfRule>
  </conditionalFormatting>
  <conditionalFormatting sqref="J68:J76">
    <cfRule type="cellIs" dxfId="2167" priority="594" operator="equal">
      <formula>"NO VAR"</formula>
    </cfRule>
  </conditionalFormatting>
  <conditionalFormatting sqref="J68:J76">
    <cfRule type="cellIs" dxfId="2166" priority="593" operator="equal">
      <formula>"HIDE-NO VAR"</formula>
    </cfRule>
  </conditionalFormatting>
  <conditionalFormatting sqref="J68:J76">
    <cfRule type="cellIs" dxfId="2165" priority="591" operator="equal">
      <formula>"NO VAR"</formula>
    </cfRule>
  </conditionalFormatting>
  <conditionalFormatting sqref="J68:J76">
    <cfRule type="cellIs" dxfId="2164" priority="590" operator="equal">
      <formula>"HIDE-NO VAR"</formula>
    </cfRule>
  </conditionalFormatting>
  <conditionalFormatting sqref="J68:J76">
    <cfRule type="cellIs" dxfId="2163" priority="588" operator="equal">
      <formula>"NO VAR"</formula>
    </cfRule>
  </conditionalFormatting>
  <conditionalFormatting sqref="J68:J76">
    <cfRule type="cellIs" dxfId="2162" priority="587" operator="equal">
      <formula>"HIDE-NO VAR"</formula>
    </cfRule>
  </conditionalFormatting>
  <conditionalFormatting sqref="J68:J76">
    <cfRule type="cellIs" dxfId="2161" priority="585" operator="equal">
      <formula>"NO VAR"</formula>
    </cfRule>
  </conditionalFormatting>
  <conditionalFormatting sqref="J77">
    <cfRule type="cellIs" dxfId="2160" priority="508" operator="equal">
      <formula>"NO VAR"</formula>
    </cfRule>
  </conditionalFormatting>
  <conditionalFormatting sqref="K68:K76">
    <cfRule type="cellIs" dxfId="2159" priority="583" operator="equal">
      <formula>"HIDE-NO VAR"</formula>
    </cfRule>
  </conditionalFormatting>
  <conditionalFormatting sqref="K68:K76">
    <cfRule type="cellIs" dxfId="2158" priority="582" operator="equal">
      <formula>"ERROR "</formula>
    </cfRule>
  </conditionalFormatting>
  <conditionalFormatting sqref="K68:K76">
    <cfRule type="cellIs" dxfId="2157" priority="581" operator="equal">
      <formula>"HIDE-NO VAR"</formula>
    </cfRule>
  </conditionalFormatting>
  <conditionalFormatting sqref="K68:K76">
    <cfRule type="cellIs" dxfId="2156" priority="580" operator="equal">
      <formula>"HIDE-NO VAR"</formula>
    </cfRule>
  </conditionalFormatting>
  <conditionalFormatting sqref="K68:K76">
    <cfRule type="cellIs" dxfId="2155" priority="579" operator="equal">
      <formula>"NO VAR"</formula>
    </cfRule>
  </conditionalFormatting>
  <conditionalFormatting sqref="K68:K76">
    <cfRule type="cellIs" dxfId="2154" priority="578" operator="equal">
      <formula>"HIDE-NO VAR"</formula>
    </cfRule>
  </conditionalFormatting>
  <conditionalFormatting sqref="K77">
    <cfRule type="cellIs" dxfId="2153" priority="500" operator="equal">
      <formula>"HIDE-NO VAR"</formula>
    </cfRule>
  </conditionalFormatting>
  <conditionalFormatting sqref="K77">
    <cfRule type="cellIs" dxfId="2152" priority="499" operator="equal">
      <formula>"NO VAR"</formula>
    </cfRule>
  </conditionalFormatting>
  <conditionalFormatting sqref="K77">
    <cfRule type="cellIs" dxfId="2151" priority="495" operator="equal">
      <formula>"NO VAR"</formula>
    </cfRule>
  </conditionalFormatting>
  <conditionalFormatting sqref="K77">
    <cfRule type="cellIs" dxfId="2150" priority="492" operator="equal">
      <formula>"NO VAR"</formula>
    </cfRule>
  </conditionalFormatting>
  <conditionalFormatting sqref="K68:K76">
    <cfRule type="cellIs" dxfId="2149" priority="567" operator="equal">
      <formula>"HIDE-NO VAR"</formula>
    </cfRule>
  </conditionalFormatting>
  <conditionalFormatting sqref="K68:K76">
    <cfRule type="cellIs" dxfId="2148" priority="566" operator="equal">
      <formula>"NO VAR"</formula>
    </cfRule>
  </conditionalFormatting>
  <conditionalFormatting sqref="K68:K76">
    <cfRule type="cellIs" dxfId="2147" priority="565" operator="equal">
      <formula>"NO VAR"</formula>
    </cfRule>
  </conditionalFormatting>
  <conditionalFormatting sqref="K68:K76">
    <cfRule type="cellIs" dxfId="2146" priority="564" operator="equal">
      <formula>"HIDE-NO VAR"</formula>
    </cfRule>
  </conditionalFormatting>
  <conditionalFormatting sqref="K68:K76">
    <cfRule type="cellIs" dxfId="2145" priority="563" operator="equal">
      <formula>"NO VAR"</formula>
    </cfRule>
  </conditionalFormatting>
  <conditionalFormatting sqref="K68:K76">
    <cfRule type="cellIs" dxfId="2144" priority="562" operator="equal">
      <formula>"NO VAR"</formula>
    </cfRule>
  </conditionalFormatting>
  <conditionalFormatting sqref="K68:K76">
    <cfRule type="cellIs" dxfId="2143" priority="561" operator="equal">
      <formula>"HIDE-NO VAR"</formula>
    </cfRule>
  </conditionalFormatting>
  <conditionalFormatting sqref="K68:K76">
    <cfRule type="cellIs" dxfId="2142" priority="560" operator="equal">
      <formula>"NO VAR"</formula>
    </cfRule>
  </conditionalFormatting>
  <conditionalFormatting sqref="K68:K76">
    <cfRule type="cellIs" dxfId="2141" priority="559" operator="equal">
      <formula>"NO VAR"</formula>
    </cfRule>
  </conditionalFormatting>
  <conditionalFormatting sqref="K68:K76">
    <cfRule type="cellIs" dxfId="2140" priority="558" operator="equal">
      <formula>"HIDE-NO VAR"</formula>
    </cfRule>
  </conditionalFormatting>
  <conditionalFormatting sqref="K68:K76">
    <cfRule type="cellIs" dxfId="2139" priority="557" operator="equal">
      <formula>"NO VAR"</formula>
    </cfRule>
  </conditionalFormatting>
  <conditionalFormatting sqref="K68:K76">
    <cfRule type="cellIs" dxfId="2138" priority="556" operator="equal">
      <formula>"NO VAR"</formula>
    </cfRule>
  </conditionalFormatting>
  <conditionalFormatting sqref="K68:K76">
    <cfRule type="cellIs" dxfId="2137" priority="555" operator="equal">
      <formula>"HIDE-NO VAR"</formula>
    </cfRule>
  </conditionalFormatting>
  <conditionalFormatting sqref="K68:K76">
    <cfRule type="cellIs" dxfId="2136" priority="554" operator="equal">
      <formula>"NO VAR"</formula>
    </cfRule>
  </conditionalFormatting>
  <conditionalFormatting sqref="K68:K76">
    <cfRule type="cellIs" dxfId="2135" priority="553" operator="equal">
      <formula>"NO VAR"</formula>
    </cfRule>
  </conditionalFormatting>
  <conditionalFormatting sqref="K68:K76">
    <cfRule type="cellIs" dxfId="2134" priority="552" operator="equal">
      <formula>"HIDE-NO VAR"</formula>
    </cfRule>
  </conditionalFormatting>
  <conditionalFormatting sqref="K68:K76">
    <cfRule type="cellIs" dxfId="2133" priority="551" operator="equal">
      <formula>"NO VAR"</formula>
    </cfRule>
  </conditionalFormatting>
  <conditionalFormatting sqref="K68:K76">
    <cfRule type="cellIs" dxfId="2132" priority="550" operator="equal">
      <formula>"NO VAR"</formula>
    </cfRule>
  </conditionalFormatting>
  <conditionalFormatting sqref="K68:K76">
    <cfRule type="cellIs" dxfId="2131" priority="549" operator="equal">
      <formula>"HIDE-NO VAR"</formula>
    </cfRule>
  </conditionalFormatting>
  <conditionalFormatting sqref="K68:K76">
    <cfRule type="cellIs" dxfId="2130" priority="548" operator="equal">
      <formula>"NO VAR"</formula>
    </cfRule>
  </conditionalFormatting>
  <conditionalFormatting sqref="K68:K76">
    <cfRule type="cellIs" dxfId="2129" priority="547" operator="equal">
      <formula>"NO VAR"</formula>
    </cfRule>
  </conditionalFormatting>
  <conditionalFormatting sqref="K68:K76">
    <cfRule type="cellIs" dxfId="2128" priority="546" operator="equal">
      <formula>"HIDE-NO VAR"</formula>
    </cfRule>
  </conditionalFormatting>
  <conditionalFormatting sqref="K68:K76">
    <cfRule type="cellIs" dxfId="2127" priority="545" operator="equal">
      <formula>"NO VAR"</formula>
    </cfRule>
  </conditionalFormatting>
  <conditionalFormatting sqref="K68:K76">
    <cfRule type="cellIs" dxfId="2126" priority="544" operator="equal">
      <formula>"NO VAR"</formula>
    </cfRule>
  </conditionalFormatting>
  <conditionalFormatting sqref="K68:K76">
    <cfRule type="cellIs" dxfId="2125" priority="543" operator="equal">
      <formula>"INCORRECT LINE BEING PICKED UP"</formula>
    </cfRule>
  </conditionalFormatting>
  <conditionalFormatting sqref="B77">
    <cfRule type="cellIs" dxfId="2124" priority="542" operator="equal">
      <formula>"HIDE "</formula>
    </cfRule>
  </conditionalFormatting>
  <conditionalFormatting sqref="B78">
    <cfRule type="cellIs" dxfId="2123" priority="540" operator="equal">
      <formula>"HIDE "</formula>
    </cfRule>
  </conditionalFormatting>
  <conditionalFormatting sqref="B79:B80">
    <cfRule type="cellIs" dxfId="2122" priority="538" operator="equal">
      <formula>"HIDE "</formula>
    </cfRule>
  </conditionalFormatting>
  <conditionalFormatting sqref="J77">
    <cfRule type="cellIs" dxfId="2121" priority="536" operator="equal">
      <formula>"NO VAR"</formula>
    </cfRule>
  </conditionalFormatting>
  <conditionalFormatting sqref="J77">
    <cfRule type="cellIs" dxfId="2120" priority="535" operator="equal">
      <formula>"HIDE-NO VAR"</formula>
    </cfRule>
  </conditionalFormatting>
  <conditionalFormatting sqref="J77">
    <cfRule type="cellIs" dxfId="2119" priority="534" operator="equal">
      <formula>"ERROR "</formula>
    </cfRule>
  </conditionalFormatting>
  <conditionalFormatting sqref="J77">
    <cfRule type="cellIs" dxfId="2118" priority="533" operator="equal">
      <formula>"HIDE-NO VAR"</formula>
    </cfRule>
  </conditionalFormatting>
  <conditionalFormatting sqref="J77">
    <cfRule type="cellIs" dxfId="2117" priority="532" operator="equal">
      <formula>"HIDE-NO VAR"</formula>
    </cfRule>
  </conditionalFormatting>
  <conditionalFormatting sqref="J77">
    <cfRule type="cellIs" dxfId="2116" priority="531" operator="equal">
      <formula>"NO VAR"</formula>
    </cfRule>
  </conditionalFormatting>
  <conditionalFormatting sqref="J77">
    <cfRule type="cellIs" dxfId="2115" priority="530" operator="equal">
      <formula>"HIDE-NO VAR"</formula>
    </cfRule>
  </conditionalFormatting>
  <conditionalFormatting sqref="J77">
    <cfRule type="cellIs" dxfId="2114" priority="529" operator="equal">
      <formula>"NO VAR"</formula>
    </cfRule>
  </conditionalFormatting>
  <conditionalFormatting sqref="J77">
    <cfRule type="cellIs" dxfId="2113" priority="526" operator="equal">
      <formula>"NO VAR"</formula>
    </cfRule>
  </conditionalFormatting>
  <conditionalFormatting sqref="J77">
    <cfRule type="cellIs" dxfId="2112" priority="525" operator="equal">
      <formula>"HIDE-NO VAR"</formula>
    </cfRule>
  </conditionalFormatting>
  <conditionalFormatting sqref="J77">
    <cfRule type="cellIs" dxfId="2111" priority="524" operator="equal">
      <formula>"NO VAR"</formula>
    </cfRule>
  </conditionalFormatting>
  <conditionalFormatting sqref="J77">
    <cfRule type="cellIs" dxfId="2110" priority="522" operator="equal">
      <formula>"HIDE-NO VAR"</formula>
    </cfRule>
  </conditionalFormatting>
  <conditionalFormatting sqref="J77">
    <cfRule type="cellIs" dxfId="2109" priority="521" operator="equal">
      <formula>"NO VAR"</formula>
    </cfRule>
  </conditionalFormatting>
  <conditionalFormatting sqref="J77">
    <cfRule type="cellIs" dxfId="2108" priority="519" operator="equal">
      <formula>"HIDE-NO VAR"</formula>
    </cfRule>
  </conditionalFormatting>
  <conditionalFormatting sqref="J77">
    <cfRule type="cellIs" dxfId="2107" priority="518" operator="equal">
      <formula>"NO VAR"</formula>
    </cfRule>
  </conditionalFormatting>
  <conditionalFormatting sqref="J77">
    <cfRule type="cellIs" dxfId="2106" priority="516" operator="equal">
      <formula>"HIDE-NO VAR"</formula>
    </cfRule>
  </conditionalFormatting>
  <conditionalFormatting sqref="J77">
    <cfRule type="cellIs" dxfId="2105" priority="515" operator="equal">
      <formula>"NO VAR"</formula>
    </cfRule>
  </conditionalFormatting>
  <conditionalFormatting sqref="J77">
    <cfRule type="cellIs" dxfId="2104" priority="513" operator="equal">
      <formula>"HIDE-NO VAR"</formula>
    </cfRule>
  </conditionalFormatting>
  <conditionalFormatting sqref="J77">
    <cfRule type="cellIs" dxfId="2103" priority="512" operator="equal">
      <formula>"NO VAR"</formula>
    </cfRule>
  </conditionalFormatting>
  <conditionalFormatting sqref="J77">
    <cfRule type="cellIs" dxfId="2102" priority="510" operator="equal">
      <formula>"HIDE-NO VAR"</formula>
    </cfRule>
  </conditionalFormatting>
  <conditionalFormatting sqref="J77">
    <cfRule type="cellIs" dxfId="2101" priority="509" operator="equal">
      <formula>"NO VAR"</formula>
    </cfRule>
  </conditionalFormatting>
  <conditionalFormatting sqref="J77">
    <cfRule type="cellIs" dxfId="2100" priority="507" operator="equal">
      <formula>"HIDE-NO VAR"</formula>
    </cfRule>
  </conditionalFormatting>
  <conditionalFormatting sqref="J77">
    <cfRule type="cellIs" dxfId="2099" priority="506" operator="equal">
      <formula>"NO VAR"</formula>
    </cfRule>
  </conditionalFormatting>
  <conditionalFormatting sqref="K77">
    <cfRule type="cellIs" dxfId="2098" priority="502" operator="equal">
      <formula>"ERROR "</formula>
    </cfRule>
  </conditionalFormatting>
  <conditionalFormatting sqref="K77">
    <cfRule type="cellIs" dxfId="2097" priority="501" operator="equal">
      <formula>"HIDE-NO VAR"</formula>
    </cfRule>
  </conditionalFormatting>
  <conditionalFormatting sqref="K77">
    <cfRule type="cellIs" dxfId="2096" priority="498" operator="equal">
      <formula>"HIDE-NO VAR"</formula>
    </cfRule>
  </conditionalFormatting>
  <conditionalFormatting sqref="K77">
    <cfRule type="cellIs" dxfId="2095" priority="497" operator="equal">
      <formula>"NO VAR"</formula>
    </cfRule>
  </conditionalFormatting>
  <conditionalFormatting sqref="K77">
    <cfRule type="cellIs" dxfId="2094" priority="496" operator="equal">
      <formula>"HIDE-NO VAR"</formula>
    </cfRule>
  </conditionalFormatting>
  <conditionalFormatting sqref="K77">
    <cfRule type="cellIs" dxfId="2093" priority="494" operator="equal">
      <formula>"NO VAR"</formula>
    </cfRule>
  </conditionalFormatting>
  <conditionalFormatting sqref="K77">
    <cfRule type="cellIs" dxfId="2092" priority="493" operator="equal">
      <formula>"HIDE-NO VAR"</formula>
    </cfRule>
  </conditionalFormatting>
  <conditionalFormatting sqref="K77">
    <cfRule type="cellIs" dxfId="2091" priority="491" operator="equal">
      <formula>"NO VAR"</formula>
    </cfRule>
  </conditionalFormatting>
  <conditionalFormatting sqref="K77">
    <cfRule type="cellIs" dxfId="2090" priority="490" operator="equal">
      <formula>"HIDE-NO VAR"</formula>
    </cfRule>
  </conditionalFormatting>
  <conditionalFormatting sqref="K77">
    <cfRule type="cellIs" dxfId="2089" priority="489" operator="equal">
      <formula>"NO VAR"</formula>
    </cfRule>
  </conditionalFormatting>
  <conditionalFormatting sqref="K77">
    <cfRule type="cellIs" dxfId="2088" priority="488" operator="equal">
      <formula>"NO VAR"</formula>
    </cfRule>
  </conditionalFormatting>
  <conditionalFormatting sqref="K77">
    <cfRule type="cellIs" dxfId="2087" priority="487" operator="equal">
      <formula>"HIDE-NO VAR"</formula>
    </cfRule>
  </conditionalFormatting>
  <conditionalFormatting sqref="K77">
    <cfRule type="cellIs" dxfId="2086" priority="486" operator="equal">
      <formula>"NO VAR"</formula>
    </cfRule>
  </conditionalFormatting>
  <conditionalFormatting sqref="K77">
    <cfRule type="cellIs" dxfId="2085" priority="485" operator="equal">
      <formula>"NO VAR"</formula>
    </cfRule>
  </conditionalFormatting>
  <conditionalFormatting sqref="K77">
    <cfRule type="cellIs" dxfId="2084" priority="484" operator="equal">
      <formula>"HIDE-NO VAR"</formula>
    </cfRule>
  </conditionalFormatting>
  <conditionalFormatting sqref="K77">
    <cfRule type="cellIs" dxfId="2083" priority="483" operator="equal">
      <formula>"NO VAR"</formula>
    </cfRule>
  </conditionalFormatting>
  <conditionalFormatting sqref="K77">
    <cfRule type="cellIs" dxfId="2082" priority="482" operator="equal">
      <formula>"NO VAR"</formula>
    </cfRule>
  </conditionalFormatting>
  <conditionalFormatting sqref="K77">
    <cfRule type="cellIs" dxfId="2081" priority="481" operator="equal">
      <formula>"HIDE-NO VAR"</formula>
    </cfRule>
  </conditionalFormatting>
  <conditionalFormatting sqref="K77">
    <cfRule type="cellIs" dxfId="2080" priority="480" operator="equal">
      <formula>"NO VAR"</formula>
    </cfRule>
  </conditionalFormatting>
  <conditionalFormatting sqref="K77">
    <cfRule type="cellIs" dxfId="2079" priority="479" operator="equal">
      <formula>"NO VAR"</formula>
    </cfRule>
  </conditionalFormatting>
  <conditionalFormatting sqref="K77">
    <cfRule type="cellIs" dxfId="2078" priority="478" operator="equal">
      <formula>"HIDE-NO VAR"</formula>
    </cfRule>
  </conditionalFormatting>
  <conditionalFormatting sqref="K77">
    <cfRule type="cellIs" dxfId="2077" priority="477" operator="equal">
      <formula>"NO VAR"</formula>
    </cfRule>
  </conditionalFormatting>
  <conditionalFormatting sqref="K77">
    <cfRule type="cellIs" dxfId="2076" priority="476" operator="equal">
      <formula>"NO VAR"</formula>
    </cfRule>
  </conditionalFormatting>
  <conditionalFormatting sqref="K77">
    <cfRule type="cellIs" dxfId="2075" priority="475" operator="equal">
      <formula>"HIDE-NO VAR"</formula>
    </cfRule>
  </conditionalFormatting>
  <conditionalFormatting sqref="K77">
    <cfRule type="cellIs" dxfId="2074" priority="474" operator="equal">
      <formula>"NO VAR"</formula>
    </cfRule>
  </conditionalFormatting>
  <conditionalFormatting sqref="K77">
    <cfRule type="cellIs" dxfId="2073" priority="473" operator="equal">
      <formula>"NO VAR"</formula>
    </cfRule>
  </conditionalFormatting>
  <conditionalFormatting sqref="K77">
    <cfRule type="cellIs" dxfId="2072" priority="472" operator="equal">
      <formula>"HIDE-NO VAR"</formula>
    </cfRule>
  </conditionalFormatting>
  <conditionalFormatting sqref="K77">
    <cfRule type="cellIs" dxfId="2071" priority="471" operator="equal">
      <formula>"NO VAR"</formula>
    </cfRule>
  </conditionalFormatting>
  <conditionalFormatting sqref="K77">
    <cfRule type="cellIs" dxfId="2070" priority="470" operator="equal">
      <formula>"NO VAR"</formula>
    </cfRule>
  </conditionalFormatting>
  <conditionalFormatting sqref="K77">
    <cfRule type="cellIs" dxfId="2069" priority="469" operator="equal">
      <formula>"HIDE-NO VAR"</formula>
    </cfRule>
  </conditionalFormatting>
  <conditionalFormatting sqref="K77">
    <cfRule type="cellIs" dxfId="2068" priority="468" operator="equal">
      <formula>"NO VAR"</formula>
    </cfRule>
  </conditionalFormatting>
  <conditionalFormatting sqref="K77">
    <cfRule type="cellIs" dxfId="2067" priority="467" operator="equal">
      <formula>"NO VAR"</formula>
    </cfRule>
  </conditionalFormatting>
  <conditionalFormatting sqref="K77">
    <cfRule type="cellIs" dxfId="2066" priority="466" operator="equal">
      <formula>"HIDE-NO VAR"</formula>
    </cfRule>
  </conditionalFormatting>
  <conditionalFormatting sqref="K77">
    <cfRule type="cellIs" dxfId="2065" priority="465" operator="equal">
      <formula>"NO VAR"</formula>
    </cfRule>
  </conditionalFormatting>
  <conditionalFormatting sqref="K77">
    <cfRule type="cellIs" dxfId="2064" priority="464" operator="equal">
      <formula>"NO VAR"</formula>
    </cfRule>
  </conditionalFormatting>
  <conditionalFormatting sqref="K77">
    <cfRule type="cellIs" dxfId="2063" priority="463" operator="equal">
      <formula>"INCORRECT LINE BEING PICKED UP"</formula>
    </cfRule>
  </conditionalFormatting>
  <conditionalFormatting sqref="J78">
    <cfRule type="cellIs" dxfId="2062" priority="462" operator="equal">
      <formula>"NO VAR"</formula>
    </cfRule>
  </conditionalFormatting>
  <conditionalFormatting sqref="J78">
    <cfRule type="cellIs" dxfId="2061" priority="461" operator="equal">
      <formula>"HIDE-NO VAR"</formula>
    </cfRule>
  </conditionalFormatting>
  <conditionalFormatting sqref="J78">
    <cfRule type="cellIs" dxfId="2060" priority="460" operator="equal">
      <formula>"ERROR "</formula>
    </cfRule>
  </conditionalFormatting>
  <conditionalFormatting sqref="J78">
    <cfRule type="cellIs" dxfId="2059" priority="459" operator="equal">
      <formula>"HIDE-NO VAR"</formula>
    </cfRule>
  </conditionalFormatting>
  <conditionalFormatting sqref="J78">
    <cfRule type="cellIs" dxfId="2058" priority="458" operator="equal">
      <formula>"HIDE-NO VAR"</formula>
    </cfRule>
  </conditionalFormatting>
  <conditionalFormatting sqref="J78">
    <cfRule type="cellIs" dxfId="2057" priority="457" operator="equal">
      <formula>"NO VAR"</formula>
    </cfRule>
  </conditionalFormatting>
  <conditionalFormatting sqref="J78">
    <cfRule type="cellIs" dxfId="2056" priority="456" operator="equal">
      <formula>"HIDE-NO VAR"</formula>
    </cfRule>
  </conditionalFormatting>
  <conditionalFormatting sqref="J78">
    <cfRule type="cellIs" dxfId="2055" priority="455" operator="equal">
      <formula>"NO VAR"</formula>
    </cfRule>
  </conditionalFormatting>
  <conditionalFormatting sqref="J78">
    <cfRule type="cellIs" dxfId="2054" priority="454" operator="equal">
      <formula>"HIDE-NO VAR"</formula>
    </cfRule>
  </conditionalFormatting>
  <conditionalFormatting sqref="J78">
    <cfRule type="cellIs" dxfId="2053" priority="453" operator="equal">
      <formula>"NO VAR"</formula>
    </cfRule>
  </conditionalFormatting>
  <conditionalFormatting sqref="J78">
    <cfRule type="cellIs" dxfId="2052" priority="452" operator="equal">
      <formula>"NO VAR"</formula>
    </cfRule>
  </conditionalFormatting>
  <conditionalFormatting sqref="J78">
    <cfRule type="cellIs" dxfId="2051" priority="451" operator="equal">
      <formula>"HIDE-NO VAR"</formula>
    </cfRule>
  </conditionalFormatting>
  <conditionalFormatting sqref="J78">
    <cfRule type="cellIs" dxfId="2050" priority="450" operator="equal">
      <formula>"NO VAR"</formula>
    </cfRule>
  </conditionalFormatting>
  <conditionalFormatting sqref="J78">
    <cfRule type="cellIs" dxfId="2049" priority="449" operator="equal">
      <formula>"NO VAR"</formula>
    </cfRule>
  </conditionalFormatting>
  <conditionalFormatting sqref="J78">
    <cfRule type="cellIs" dxfId="2048" priority="448" operator="equal">
      <formula>"HIDE-NO VAR"</formula>
    </cfRule>
  </conditionalFormatting>
  <conditionalFormatting sqref="J78">
    <cfRule type="cellIs" dxfId="2047" priority="447" operator="equal">
      <formula>"NO VAR"</formula>
    </cfRule>
  </conditionalFormatting>
  <conditionalFormatting sqref="J78">
    <cfRule type="cellIs" dxfId="2046" priority="446" operator="equal">
      <formula>"NO VAR"</formula>
    </cfRule>
  </conditionalFormatting>
  <conditionalFormatting sqref="J78">
    <cfRule type="cellIs" dxfId="2045" priority="445" operator="equal">
      <formula>"HIDE-NO VAR"</formula>
    </cfRule>
  </conditionalFormatting>
  <conditionalFormatting sqref="J78">
    <cfRule type="cellIs" dxfId="2044" priority="444" operator="equal">
      <formula>"NO VAR"</formula>
    </cfRule>
  </conditionalFormatting>
  <conditionalFormatting sqref="J78">
    <cfRule type="cellIs" dxfId="2043" priority="443" operator="equal">
      <formula>"NO VAR"</formula>
    </cfRule>
  </conditionalFormatting>
  <conditionalFormatting sqref="J78">
    <cfRule type="cellIs" dxfId="2042" priority="442" operator="equal">
      <formula>"HIDE-NO VAR"</formula>
    </cfRule>
  </conditionalFormatting>
  <conditionalFormatting sqref="J78">
    <cfRule type="cellIs" dxfId="2041" priority="441" operator="equal">
      <formula>"NO VAR"</formula>
    </cfRule>
  </conditionalFormatting>
  <conditionalFormatting sqref="J78">
    <cfRule type="cellIs" dxfId="2040" priority="440" operator="equal">
      <formula>"NO VAR"</formula>
    </cfRule>
  </conditionalFormatting>
  <conditionalFormatting sqref="J78">
    <cfRule type="cellIs" dxfId="2039" priority="439" operator="equal">
      <formula>"HIDE-NO VAR"</formula>
    </cfRule>
  </conditionalFormatting>
  <conditionalFormatting sqref="J78">
    <cfRule type="cellIs" dxfId="2038" priority="438" operator="equal">
      <formula>"NO VAR"</formula>
    </cfRule>
  </conditionalFormatting>
  <conditionalFormatting sqref="J78">
    <cfRule type="cellIs" dxfId="2037" priority="437" operator="equal">
      <formula>"NO VAR"</formula>
    </cfRule>
  </conditionalFormatting>
  <conditionalFormatting sqref="J78">
    <cfRule type="cellIs" dxfId="2036" priority="436" operator="equal">
      <formula>"HIDE-NO VAR"</formula>
    </cfRule>
  </conditionalFormatting>
  <conditionalFormatting sqref="J78">
    <cfRule type="cellIs" dxfId="2035" priority="435" operator="equal">
      <formula>"NO VAR"</formula>
    </cfRule>
  </conditionalFormatting>
  <conditionalFormatting sqref="J78">
    <cfRule type="cellIs" dxfId="2034" priority="434" operator="equal">
      <formula>"NO VAR"</formula>
    </cfRule>
  </conditionalFormatting>
  <conditionalFormatting sqref="J78">
    <cfRule type="cellIs" dxfId="2033" priority="433" operator="equal">
      <formula>"HIDE-NO VAR"</formula>
    </cfRule>
  </conditionalFormatting>
  <conditionalFormatting sqref="J78">
    <cfRule type="cellIs" dxfId="2032" priority="432" operator="equal">
      <formula>"NO VAR"</formula>
    </cfRule>
  </conditionalFormatting>
  <conditionalFormatting sqref="J78">
    <cfRule type="cellIs" dxfId="2031" priority="431" operator="equal">
      <formula>"NO VAR"</formula>
    </cfRule>
  </conditionalFormatting>
  <conditionalFormatting sqref="K78">
    <cfRule type="cellIs" dxfId="2030" priority="430" operator="equal">
      <formula>"NO VAR"</formula>
    </cfRule>
  </conditionalFormatting>
  <conditionalFormatting sqref="K78">
    <cfRule type="cellIs" dxfId="2029" priority="429" operator="equal">
      <formula>"HIDE-NO VAR"</formula>
    </cfRule>
  </conditionalFormatting>
  <conditionalFormatting sqref="K78">
    <cfRule type="cellIs" dxfId="2028" priority="428" operator="equal">
      <formula>"ERROR "</formula>
    </cfRule>
  </conditionalFormatting>
  <conditionalFormatting sqref="K78">
    <cfRule type="cellIs" dxfId="2027" priority="427" operator="equal">
      <formula>"HIDE-NO VAR"</formula>
    </cfRule>
  </conditionalFormatting>
  <conditionalFormatting sqref="K78">
    <cfRule type="cellIs" dxfId="2026" priority="426" operator="equal">
      <formula>"HIDE-NO VAR"</formula>
    </cfRule>
  </conditionalFormatting>
  <conditionalFormatting sqref="K78">
    <cfRule type="cellIs" dxfId="2025" priority="425" operator="equal">
      <formula>"NO VAR"</formula>
    </cfRule>
  </conditionalFormatting>
  <conditionalFormatting sqref="K78">
    <cfRule type="cellIs" dxfId="2024" priority="424" operator="equal">
      <formula>"HIDE-NO VAR"</formula>
    </cfRule>
  </conditionalFormatting>
  <conditionalFormatting sqref="K78">
    <cfRule type="cellIs" dxfId="2023" priority="423" operator="equal">
      <formula>"NO VAR"</formula>
    </cfRule>
  </conditionalFormatting>
  <conditionalFormatting sqref="K78">
    <cfRule type="cellIs" dxfId="2022" priority="422" operator="equal">
      <formula>"HIDE-NO VAR"</formula>
    </cfRule>
  </conditionalFormatting>
  <conditionalFormatting sqref="K78">
    <cfRule type="cellIs" dxfId="2021" priority="421" operator="equal">
      <formula>"NO VAR"</formula>
    </cfRule>
  </conditionalFormatting>
  <conditionalFormatting sqref="K78">
    <cfRule type="cellIs" dxfId="2020" priority="420" operator="equal">
      <formula>"NO VAR"</formula>
    </cfRule>
  </conditionalFormatting>
  <conditionalFormatting sqref="K78">
    <cfRule type="cellIs" dxfId="2019" priority="419" operator="equal">
      <formula>"HIDE-NO VAR"</formula>
    </cfRule>
  </conditionalFormatting>
  <conditionalFormatting sqref="K78">
    <cfRule type="cellIs" dxfId="2018" priority="418" operator="equal">
      <formula>"NO VAR"</formula>
    </cfRule>
  </conditionalFormatting>
  <conditionalFormatting sqref="K78">
    <cfRule type="cellIs" dxfId="2017" priority="417" operator="equal">
      <formula>"NO VAR"</formula>
    </cfRule>
  </conditionalFormatting>
  <conditionalFormatting sqref="K78">
    <cfRule type="cellIs" dxfId="2016" priority="416" operator="equal">
      <formula>"HIDE-NO VAR"</formula>
    </cfRule>
  </conditionalFormatting>
  <conditionalFormatting sqref="K78">
    <cfRule type="cellIs" dxfId="2015" priority="415" operator="equal">
      <formula>"NO VAR"</formula>
    </cfRule>
  </conditionalFormatting>
  <conditionalFormatting sqref="K78">
    <cfRule type="cellIs" dxfId="2014" priority="414" operator="equal">
      <formula>"NO VAR"</formula>
    </cfRule>
  </conditionalFormatting>
  <conditionalFormatting sqref="K78">
    <cfRule type="cellIs" dxfId="2013" priority="413" operator="equal">
      <formula>"HIDE-NO VAR"</formula>
    </cfRule>
  </conditionalFormatting>
  <conditionalFormatting sqref="K78">
    <cfRule type="cellIs" dxfId="2012" priority="412" operator="equal">
      <formula>"NO VAR"</formula>
    </cfRule>
  </conditionalFormatting>
  <conditionalFormatting sqref="K78">
    <cfRule type="cellIs" dxfId="2011" priority="411" operator="equal">
      <formula>"NO VAR"</formula>
    </cfRule>
  </conditionalFormatting>
  <conditionalFormatting sqref="K78">
    <cfRule type="cellIs" dxfId="2010" priority="410" operator="equal">
      <formula>"HIDE-NO VAR"</formula>
    </cfRule>
  </conditionalFormatting>
  <conditionalFormatting sqref="K78">
    <cfRule type="cellIs" dxfId="2009" priority="409" operator="equal">
      <formula>"NO VAR"</formula>
    </cfRule>
  </conditionalFormatting>
  <conditionalFormatting sqref="K78">
    <cfRule type="cellIs" dxfId="2008" priority="408" operator="equal">
      <formula>"NO VAR"</formula>
    </cfRule>
  </conditionalFormatting>
  <conditionalFormatting sqref="K78">
    <cfRule type="cellIs" dxfId="2007" priority="407" operator="equal">
      <formula>"HIDE-NO VAR"</formula>
    </cfRule>
  </conditionalFormatting>
  <conditionalFormatting sqref="K78">
    <cfRule type="cellIs" dxfId="2006" priority="406" operator="equal">
      <formula>"NO VAR"</formula>
    </cfRule>
  </conditionalFormatting>
  <conditionalFormatting sqref="K78">
    <cfRule type="cellIs" dxfId="2005" priority="405" operator="equal">
      <formula>"NO VAR"</formula>
    </cfRule>
  </conditionalFormatting>
  <conditionalFormatting sqref="K78">
    <cfRule type="cellIs" dxfId="2004" priority="404" operator="equal">
      <formula>"HIDE-NO VAR"</formula>
    </cfRule>
  </conditionalFormatting>
  <conditionalFormatting sqref="K78">
    <cfRule type="cellIs" dxfId="2003" priority="403" operator="equal">
      <formula>"NO VAR"</formula>
    </cfRule>
  </conditionalFormatting>
  <conditionalFormatting sqref="K78">
    <cfRule type="cellIs" dxfId="2002" priority="402" operator="equal">
      <formula>"NO VAR"</formula>
    </cfRule>
  </conditionalFormatting>
  <conditionalFormatting sqref="K78">
    <cfRule type="cellIs" dxfId="2001" priority="401" operator="equal">
      <formula>"HIDE-NO VAR"</formula>
    </cfRule>
  </conditionalFormatting>
  <conditionalFormatting sqref="K78">
    <cfRule type="cellIs" dxfId="2000" priority="400" operator="equal">
      <formula>"NO VAR"</formula>
    </cfRule>
  </conditionalFormatting>
  <conditionalFormatting sqref="K78">
    <cfRule type="cellIs" dxfId="1999" priority="399" operator="equal">
      <formula>"NO VAR"</formula>
    </cfRule>
  </conditionalFormatting>
  <conditionalFormatting sqref="K78">
    <cfRule type="cellIs" dxfId="1998" priority="398" operator="equal">
      <formula>"HIDE-NO VAR"</formula>
    </cfRule>
  </conditionalFormatting>
  <conditionalFormatting sqref="K78">
    <cfRule type="cellIs" dxfId="1997" priority="397" operator="equal">
      <formula>"NO VAR"</formula>
    </cfRule>
  </conditionalFormatting>
  <conditionalFormatting sqref="K78">
    <cfRule type="cellIs" dxfId="1996" priority="396" operator="equal">
      <formula>"NO VAR"</formula>
    </cfRule>
  </conditionalFormatting>
  <conditionalFormatting sqref="K78">
    <cfRule type="cellIs" dxfId="1995" priority="395" operator="equal">
      <formula>"HIDE-NO VAR"</formula>
    </cfRule>
  </conditionalFormatting>
  <conditionalFormatting sqref="K78">
    <cfRule type="cellIs" dxfId="1994" priority="394" operator="equal">
      <formula>"NO VAR"</formula>
    </cfRule>
  </conditionalFormatting>
  <conditionalFormatting sqref="K78">
    <cfRule type="cellIs" dxfId="1993" priority="393" operator="equal">
      <formula>"NO VAR"</formula>
    </cfRule>
  </conditionalFormatting>
  <conditionalFormatting sqref="K78">
    <cfRule type="cellIs" dxfId="1992" priority="392" operator="equal">
      <formula>"HIDE-NO VAR"</formula>
    </cfRule>
  </conditionalFormatting>
  <conditionalFormatting sqref="K78">
    <cfRule type="cellIs" dxfId="1991" priority="391" operator="equal">
      <formula>"NO VAR"</formula>
    </cfRule>
  </conditionalFormatting>
  <conditionalFormatting sqref="K78">
    <cfRule type="cellIs" dxfId="1990" priority="390" operator="equal">
      <formula>"NO VAR"</formula>
    </cfRule>
  </conditionalFormatting>
  <conditionalFormatting sqref="K78">
    <cfRule type="cellIs" dxfId="1989" priority="389" operator="equal">
      <formula>"INCORRECT LINE BEING PICKED UP"</formula>
    </cfRule>
  </conditionalFormatting>
  <conditionalFormatting sqref="J79 J81">
    <cfRule type="cellIs" dxfId="1988" priority="388" operator="equal">
      <formula>"NO VAR"</formula>
    </cfRule>
  </conditionalFormatting>
  <conditionalFormatting sqref="J79 J81">
    <cfRule type="cellIs" dxfId="1987" priority="387" operator="equal">
      <formula>"HIDE-NO VAR"</formula>
    </cfRule>
  </conditionalFormatting>
  <conditionalFormatting sqref="J79 J81">
    <cfRule type="cellIs" dxfId="1986" priority="386" operator="equal">
      <formula>"ERROR "</formula>
    </cfRule>
  </conditionalFormatting>
  <conditionalFormatting sqref="J79 J81">
    <cfRule type="cellIs" dxfId="1985" priority="385" operator="equal">
      <formula>"HIDE-NO VAR"</formula>
    </cfRule>
  </conditionalFormatting>
  <conditionalFormatting sqref="J79 J81">
    <cfRule type="cellIs" dxfId="1984" priority="384" operator="equal">
      <formula>"HIDE-NO VAR"</formula>
    </cfRule>
  </conditionalFormatting>
  <conditionalFormatting sqref="J79 J81">
    <cfRule type="cellIs" dxfId="1983" priority="383" operator="equal">
      <formula>"NO VAR"</formula>
    </cfRule>
  </conditionalFormatting>
  <conditionalFormatting sqref="J79 J81">
    <cfRule type="cellIs" dxfId="1982" priority="382" operator="equal">
      <formula>"HIDE-NO VAR"</formula>
    </cfRule>
  </conditionalFormatting>
  <conditionalFormatting sqref="J79 J81">
    <cfRule type="cellIs" dxfId="1981" priority="381" operator="equal">
      <formula>"NO VAR"</formula>
    </cfRule>
  </conditionalFormatting>
  <conditionalFormatting sqref="J79 J81">
    <cfRule type="cellIs" dxfId="1980" priority="380" operator="equal">
      <formula>"HIDE-NO VAR"</formula>
    </cfRule>
  </conditionalFormatting>
  <conditionalFormatting sqref="J79 J81">
    <cfRule type="cellIs" dxfId="1979" priority="379" operator="equal">
      <formula>"NO VAR"</formula>
    </cfRule>
  </conditionalFormatting>
  <conditionalFormatting sqref="J79 J81">
    <cfRule type="cellIs" dxfId="1978" priority="378" operator="equal">
      <formula>"NO VAR"</formula>
    </cfRule>
  </conditionalFormatting>
  <conditionalFormatting sqref="J79 J81">
    <cfRule type="cellIs" dxfId="1977" priority="377" operator="equal">
      <formula>"HIDE-NO VAR"</formula>
    </cfRule>
  </conditionalFormatting>
  <conditionalFormatting sqref="J79 J81">
    <cfRule type="cellIs" dxfId="1976" priority="376" operator="equal">
      <formula>"NO VAR"</formula>
    </cfRule>
  </conditionalFormatting>
  <conditionalFormatting sqref="J79 J81">
    <cfRule type="cellIs" dxfId="1975" priority="375" operator="equal">
      <formula>"NO VAR"</formula>
    </cfRule>
  </conditionalFormatting>
  <conditionalFormatting sqref="J79 J81">
    <cfRule type="cellIs" dxfId="1974" priority="374" operator="equal">
      <formula>"HIDE-NO VAR"</formula>
    </cfRule>
  </conditionalFormatting>
  <conditionalFormatting sqref="J79 J81">
    <cfRule type="cellIs" dxfId="1973" priority="373" operator="equal">
      <formula>"NO VAR"</formula>
    </cfRule>
  </conditionalFormatting>
  <conditionalFormatting sqref="J79 J81">
    <cfRule type="cellIs" dxfId="1972" priority="372" operator="equal">
      <formula>"NO VAR"</formula>
    </cfRule>
  </conditionalFormatting>
  <conditionalFormatting sqref="J79 J81">
    <cfRule type="cellIs" dxfId="1971" priority="371" operator="equal">
      <formula>"HIDE-NO VAR"</formula>
    </cfRule>
  </conditionalFormatting>
  <conditionalFormatting sqref="J79 J81">
    <cfRule type="cellIs" dxfId="1970" priority="370" operator="equal">
      <formula>"NO VAR"</formula>
    </cfRule>
  </conditionalFormatting>
  <conditionalFormatting sqref="J79 J81">
    <cfRule type="cellIs" dxfId="1969" priority="369" operator="equal">
      <formula>"NO VAR"</formula>
    </cfRule>
  </conditionalFormatting>
  <conditionalFormatting sqref="J79 J81">
    <cfRule type="cellIs" dxfId="1968" priority="368" operator="equal">
      <formula>"HIDE-NO VAR"</formula>
    </cfRule>
  </conditionalFormatting>
  <conditionalFormatting sqref="J79 J81">
    <cfRule type="cellIs" dxfId="1967" priority="367" operator="equal">
      <formula>"NO VAR"</formula>
    </cfRule>
  </conditionalFormatting>
  <conditionalFormatting sqref="J79 J81">
    <cfRule type="cellIs" dxfId="1966" priority="366" operator="equal">
      <formula>"NO VAR"</formula>
    </cfRule>
  </conditionalFormatting>
  <conditionalFormatting sqref="J79 J81">
    <cfRule type="cellIs" dxfId="1965" priority="365" operator="equal">
      <formula>"HIDE-NO VAR"</formula>
    </cfRule>
  </conditionalFormatting>
  <conditionalFormatting sqref="J79 J81">
    <cfRule type="cellIs" dxfId="1964" priority="364" operator="equal">
      <formula>"NO VAR"</formula>
    </cfRule>
  </conditionalFormatting>
  <conditionalFormatting sqref="J79 J81">
    <cfRule type="cellIs" dxfId="1963" priority="363" operator="equal">
      <formula>"NO VAR"</formula>
    </cfRule>
  </conditionalFormatting>
  <conditionalFormatting sqref="J79 J81">
    <cfRule type="cellIs" dxfId="1962" priority="362" operator="equal">
      <formula>"HIDE-NO VAR"</formula>
    </cfRule>
  </conditionalFormatting>
  <conditionalFormatting sqref="J79 J81">
    <cfRule type="cellIs" dxfId="1961" priority="361" operator="equal">
      <formula>"NO VAR"</formula>
    </cfRule>
  </conditionalFormatting>
  <conditionalFormatting sqref="J79 J81">
    <cfRule type="cellIs" dxfId="1960" priority="360" operator="equal">
      <formula>"NO VAR"</formula>
    </cfRule>
  </conditionalFormatting>
  <conditionalFormatting sqref="J79 J81">
    <cfRule type="cellIs" dxfId="1959" priority="359" operator="equal">
      <formula>"HIDE-NO VAR"</formula>
    </cfRule>
  </conditionalFormatting>
  <conditionalFormatting sqref="J79 J81">
    <cfRule type="cellIs" dxfId="1958" priority="358" operator="equal">
      <formula>"NO VAR"</formula>
    </cfRule>
  </conditionalFormatting>
  <conditionalFormatting sqref="J79 J81">
    <cfRule type="cellIs" dxfId="1957" priority="357" operator="equal">
      <formula>"NO VAR"</formula>
    </cfRule>
  </conditionalFormatting>
  <conditionalFormatting sqref="K79 K81">
    <cfRule type="cellIs" dxfId="1956" priority="356" operator="equal">
      <formula>"NO VAR"</formula>
    </cfRule>
  </conditionalFormatting>
  <conditionalFormatting sqref="K79 K81">
    <cfRule type="cellIs" dxfId="1955" priority="355" operator="equal">
      <formula>"HIDE-NO VAR"</formula>
    </cfRule>
  </conditionalFormatting>
  <conditionalFormatting sqref="K79 K81">
    <cfRule type="cellIs" dxfId="1954" priority="354" operator="equal">
      <formula>"ERROR "</formula>
    </cfRule>
  </conditionalFormatting>
  <conditionalFormatting sqref="K79 K81">
    <cfRule type="cellIs" dxfId="1953" priority="353" operator="equal">
      <formula>"HIDE-NO VAR"</formula>
    </cfRule>
  </conditionalFormatting>
  <conditionalFormatting sqref="K79 K81">
    <cfRule type="cellIs" dxfId="1952" priority="352" operator="equal">
      <formula>"HIDE-NO VAR"</formula>
    </cfRule>
  </conditionalFormatting>
  <conditionalFormatting sqref="K79 K81">
    <cfRule type="cellIs" dxfId="1951" priority="351" operator="equal">
      <formula>"NO VAR"</formula>
    </cfRule>
  </conditionalFormatting>
  <conditionalFormatting sqref="K79 K81">
    <cfRule type="cellIs" dxfId="1950" priority="350" operator="equal">
      <formula>"HIDE-NO VAR"</formula>
    </cfRule>
  </conditionalFormatting>
  <conditionalFormatting sqref="K79 K81">
    <cfRule type="cellIs" dxfId="1949" priority="349" operator="equal">
      <formula>"NO VAR"</formula>
    </cfRule>
  </conditionalFormatting>
  <conditionalFormatting sqref="K79 K81">
    <cfRule type="cellIs" dxfId="1948" priority="348" operator="equal">
      <formula>"HIDE-NO VAR"</formula>
    </cfRule>
  </conditionalFormatting>
  <conditionalFormatting sqref="K79 K81">
    <cfRule type="cellIs" dxfId="1947" priority="347" operator="equal">
      <formula>"NO VAR"</formula>
    </cfRule>
  </conditionalFormatting>
  <conditionalFormatting sqref="K79 K81">
    <cfRule type="cellIs" dxfId="1946" priority="346" operator="equal">
      <formula>"NO VAR"</formula>
    </cfRule>
  </conditionalFormatting>
  <conditionalFormatting sqref="K79 K81">
    <cfRule type="cellIs" dxfId="1945" priority="345" operator="equal">
      <formula>"HIDE-NO VAR"</formula>
    </cfRule>
  </conditionalFormatting>
  <conditionalFormatting sqref="K79 K81">
    <cfRule type="cellIs" dxfId="1944" priority="344" operator="equal">
      <formula>"NO VAR"</formula>
    </cfRule>
  </conditionalFormatting>
  <conditionalFormatting sqref="K79 K81">
    <cfRule type="cellIs" dxfId="1943" priority="343" operator="equal">
      <formula>"NO VAR"</formula>
    </cfRule>
  </conditionalFormatting>
  <conditionalFormatting sqref="K79 K81">
    <cfRule type="cellIs" dxfId="1942" priority="342" operator="equal">
      <formula>"HIDE-NO VAR"</formula>
    </cfRule>
  </conditionalFormatting>
  <conditionalFormatting sqref="K79 K81">
    <cfRule type="cellIs" dxfId="1941" priority="341" operator="equal">
      <formula>"NO VAR"</formula>
    </cfRule>
  </conditionalFormatting>
  <conditionalFormatting sqref="K79 K81">
    <cfRule type="cellIs" dxfId="1940" priority="340" operator="equal">
      <formula>"NO VAR"</formula>
    </cfRule>
  </conditionalFormatting>
  <conditionalFormatting sqref="K79 K81">
    <cfRule type="cellIs" dxfId="1939" priority="339" operator="equal">
      <formula>"HIDE-NO VAR"</formula>
    </cfRule>
  </conditionalFormatting>
  <conditionalFormatting sqref="K79 K81">
    <cfRule type="cellIs" dxfId="1938" priority="338" operator="equal">
      <formula>"NO VAR"</formula>
    </cfRule>
  </conditionalFormatting>
  <conditionalFormatting sqref="K79 K81">
    <cfRule type="cellIs" dxfId="1937" priority="337" operator="equal">
      <formula>"NO VAR"</formula>
    </cfRule>
  </conditionalFormatting>
  <conditionalFormatting sqref="K79 K81">
    <cfRule type="cellIs" dxfId="1936" priority="336" operator="equal">
      <formula>"HIDE-NO VAR"</formula>
    </cfRule>
  </conditionalFormatting>
  <conditionalFormatting sqref="K79 K81">
    <cfRule type="cellIs" dxfId="1935" priority="335" operator="equal">
      <formula>"NO VAR"</formula>
    </cfRule>
  </conditionalFormatting>
  <conditionalFormatting sqref="K79 K81">
    <cfRule type="cellIs" dxfId="1934" priority="334" operator="equal">
      <formula>"NO VAR"</formula>
    </cfRule>
  </conditionalFormatting>
  <conditionalFormatting sqref="K79 K81">
    <cfRule type="cellIs" dxfId="1933" priority="333" operator="equal">
      <formula>"HIDE-NO VAR"</formula>
    </cfRule>
  </conditionalFormatting>
  <conditionalFormatting sqref="K79 K81">
    <cfRule type="cellIs" dxfId="1932" priority="332" operator="equal">
      <formula>"NO VAR"</formula>
    </cfRule>
  </conditionalFormatting>
  <conditionalFormatting sqref="K79 K81">
    <cfRule type="cellIs" dxfId="1931" priority="331" operator="equal">
      <formula>"NO VAR"</formula>
    </cfRule>
  </conditionalFormatting>
  <conditionalFormatting sqref="K79 K81">
    <cfRule type="cellIs" dxfId="1930" priority="330" operator="equal">
      <formula>"HIDE-NO VAR"</formula>
    </cfRule>
  </conditionalFormatting>
  <conditionalFormatting sqref="K79 K81">
    <cfRule type="cellIs" dxfId="1929" priority="329" operator="equal">
      <formula>"NO VAR"</formula>
    </cfRule>
  </conditionalFormatting>
  <conditionalFormatting sqref="K79 K81">
    <cfRule type="cellIs" dxfId="1928" priority="328" operator="equal">
      <formula>"NO VAR"</formula>
    </cfRule>
  </conditionalFormatting>
  <conditionalFormatting sqref="K79 K81">
    <cfRule type="cellIs" dxfId="1927" priority="327" operator="equal">
      <formula>"HIDE-NO VAR"</formula>
    </cfRule>
  </conditionalFormatting>
  <conditionalFormatting sqref="K79 K81">
    <cfRule type="cellIs" dxfId="1926" priority="326" operator="equal">
      <formula>"NO VAR"</formula>
    </cfRule>
  </conditionalFormatting>
  <conditionalFormatting sqref="K79 K81">
    <cfRule type="cellIs" dxfId="1925" priority="325" operator="equal">
      <formula>"NO VAR"</formula>
    </cfRule>
  </conditionalFormatting>
  <conditionalFormatting sqref="K79 K81">
    <cfRule type="cellIs" dxfId="1924" priority="324" operator="equal">
      <formula>"HIDE-NO VAR"</formula>
    </cfRule>
  </conditionalFormatting>
  <conditionalFormatting sqref="K79 K81">
    <cfRule type="cellIs" dxfId="1923" priority="323" operator="equal">
      <formula>"NO VAR"</formula>
    </cfRule>
  </conditionalFormatting>
  <conditionalFormatting sqref="K79 K81">
    <cfRule type="cellIs" dxfId="1922" priority="322" operator="equal">
      <formula>"NO VAR"</formula>
    </cfRule>
  </conditionalFormatting>
  <conditionalFormatting sqref="K79 K81">
    <cfRule type="cellIs" dxfId="1921" priority="321" operator="equal">
      <formula>"HIDE-NO VAR"</formula>
    </cfRule>
  </conditionalFormatting>
  <conditionalFormatting sqref="K79 K81">
    <cfRule type="cellIs" dxfId="1920" priority="320" operator="equal">
      <formula>"NO VAR"</formula>
    </cfRule>
  </conditionalFormatting>
  <conditionalFormatting sqref="K79 K81">
    <cfRule type="cellIs" dxfId="1919" priority="319" operator="equal">
      <formula>"NO VAR"</formula>
    </cfRule>
  </conditionalFormatting>
  <conditionalFormatting sqref="K79 K81">
    <cfRule type="cellIs" dxfId="1918" priority="318" operator="equal">
      <formula>"HIDE-NO VAR"</formula>
    </cfRule>
  </conditionalFormatting>
  <conditionalFormatting sqref="K79 K81">
    <cfRule type="cellIs" dxfId="1917" priority="317" operator="equal">
      <formula>"NO VAR"</formula>
    </cfRule>
  </conditionalFormatting>
  <conditionalFormatting sqref="K79 K81">
    <cfRule type="cellIs" dxfId="1916" priority="316" operator="equal">
      <formula>"NO VAR"</formula>
    </cfRule>
  </conditionalFormatting>
  <conditionalFormatting sqref="K79 K81">
    <cfRule type="cellIs" dxfId="1915" priority="315" operator="equal">
      <formula>"INCORRECT LINE BEING PICKED UP"</formula>
    </cfRule>
  </conditionalFormatting>
  <conditionalFormatting sqref="J80">
    <cfRule type="cellIs" dxfId="1914" priority="314" operator="equal">
      <formula>"NO VAR"</formula>
    </cfRule>
  </conditionalFormatting>
  <conditionalFormatting sqref="J80">
    <cfRule type="cellIs" dxfId="1913" priority="313" operator="equal">
      <formula>"HIDE-NO VAR"</formula>
    </cfRule>
  </conditionalFormatting>
  <conditionalFormatting sqref="J80">
    <cfRule type="cellIs" dxfId="1912" priority="312" operator="equal">
      <formula>"ERROR "</formula>
    </cfRule>
  </conditionalFormatting>
  <conditionalFormatting sqref="J80">
    <cfRule type="cellIs" dxfId="1911" priority="311" operator="equal">
      <formula>"HIDE-NO VAR"</formula>
    </cfRule>
  </conditionalFormatting>
  <conditionalFormatting sqref="J80">
    <cfRule type="cellIs" dxfId="1910" priority="310" operator="equal">
      <formula>"HIDE-NO VAR"</formula>
    </cfRule>
  </conditionalFormatting>
  <conditionalFormatting sqref="J80">
    <cfRule type="cellIs" dxfId="1909" priority="309" operator="equal">
      <formula>"NO VAR"</formula>
    </cfRule>
  </conditionalFormatting>
  <conditionalFormatting sqref="J80">
    <cfRule type="cellIs" dxfId="1908" priority="308" operator="equal">
      <formula>"HIDE-NO VAR"</formula>
    </cfRule>
  </conditionalFormatting>
  <conditionalFormatting sqref="J80">
    <cfRule type="cellIs" dxfId="1907" priority="307" operator="equal">
      <formula>"NO VAR"</formula>
    </cfRule>
  </conditionalFormatting>
  <conditionalFormatting sqref="J80">
    <cfRule type="cellIs" dxfId="1906" priority="306" operator="equal">
      <formula>"HIDE-NO VAR"</formula>
    </cfRule>
  </conditionalFormatting>
  <conditionalFormatting sqref="J80">
    <cfRule type="cellIs" dxfId="1905" priority="305" operator="equal">
      <formula>"NO VAR"</formula>
    </cfRule>
  </conditionalFormatting>
  <conditionalFormatting sqref="J80">
    <cfRule type="cellIs" dxfId="1904" priority="304" operator="equal">
      <formula>"NO VAR"</formula>
    </cfRule>
  </conditionalFormatting>
  <conditionalFormatting sqref="J80">
    <cfRule type="cellIs" dxfId="1903" priority="303" operator="equal">
      <formula>"HIDE-NO VAR"</formula>
    </cfRule>
  </conditionalFormatting>
  <conditionalFormatting sqref="J80">
    <cfRule type="cellIs" dxfId="1902" priority="302" operator="equal">
      <formula>"NO VAR"</formula>
    </cfRule>
  </conditionalFormatting>
  <conditionalFormatting sqref="J80">
    <cfRule type="cellIs" dxfId="1901" priority="301" operator="equal">
      <formula>"NO VAR"</formula>
    </cfRule>
  </conditionalFormatting>
  <conditionalFormatting sqref="J80">
    <cfRule type="cellIs" dxfId="1900" priority="300" operator="equal">
      <formula>"HIDE-NO VAR"</formula>
    </cfRule>
  </conditionalFormatting>
  <conditionalFormatting sqref="J80">
    <cfRule type="cellIs" dxfId="1899" priority="299" operator="equal">
      <formula>"NO VAR"</formula>
    </cfRule>
  </conditionalFormatting>
  <conditionalFormatting sqref="J80">
    <cfRule type="cellIs" dxfId="1898" priority="298" operator="equal">
      <formula>"NO VAR"</formula>
    </cfRule>
  </conditionalFormatting>
  <conditionalFormatting sqref="J80">
    <cfRule type="cellIs" dxfId="1897" priority="297" operator="equal">
      <formula>"HIDE-NO VAR"</formula>
    </cfRule>
  </conditionalFormatting>
  <conditionalFormatting sqref="J80">
    <cfRule type="cellIs" dxfId="1896" priority="296" operator="equal">
      <formula>"NO VAR"</formula>
    </cfRule>
  </conditionalFormatting>
  <conditionalFormatting sqref="J80">
    <cfRule type="cellIs" dxfId="1895" priority="295" operator="equal">
      <formula>"NO VAR"</formula>
    </cfRule>
  </conditionalFormatting>
  <conditionalFormatting sqref="J80">
    <cfRule type="cellIs" dxfId="1894" priority="294" operator="equal">
      <formula>"HIDE-NO VAR"</formula>
    </cfRule>
  </conditionalFormatting>
  <conditionalFormatting sqref="J80">
    <cfRule type="cellIs" dxfId="1893" priority="293" operator="equal">
      <formula>"NO VAR"</formula>
    </cfRule>
  </conditionalFormatting>
  <conditionalFormatting sqref="J80">
    <cfRule type="cellIs" dxfId="1892" priority="292" operator="equal">
      <formula>"NO VAR"</formula>
    </cfRule>
  </conditionalFormatting>
  <conditionalFormatting sqref="J80">
    <cfRule type="cellIs" dxfId="1891" priority="291" operator="equal">
      <formula>"HIDE-NO VAR"</formula>
    </cfRule>
  </conditionalFormatting>
  <conditionalFormatting sqref="J80">
    <cfRule type="cellIs" dxfId="1890" priority="290" operator="equal">
      <formula>"NO VAR"</formula>
    </cfRule>
  </conditionalFormatting>
  <conditionalFormatting sqref="J80">
    <cfRule type="cellIs" dxfId="1889" priority="289" operator="equal">
      <formula>"NO VAR"</formula>
    </cfRule>
  </conditionalFormatting>
  <conditionalFormatting sqref="J80">
    <cfRule type="cellIs" dxfId="1888" priority="288" operator="equal">
      <formula>"HIDE-NO VAR"</formula>
    </cfRule>
  </conditionalFormatting>
  <conditionalFormatting sqref="J80">
    <cfRule type="cellIs" dxfId="1887" priority="287" operator="equal">
      <formula>"NO VAR"</formula>
    </cfRule>
  </conditionalFormatting>
  <conditionalFormatting sqref="J80">
    <cfRule type="cellIs" dxfId="1886" priority="286" operator="equal">
      <formula>"NO VAR"</formula>
    </cfRule>
  </conditionalFormatting>
  <conditionalFormatting sqref="J80">
    <cfRule type="cellIs" dxfId="1885" priority="285" operator="equal">
      <formula>"HIDE-NO VAR"</formula>
    </cfRule>
  </conditionalFormatting>
  <conditionalFormatting sqref="J80">
    <cfRule type="cellIs" dxfId="1884" priority="284" operator="equal">
      <formula>"NO VAR"</formula>
    </cfRule>
  </conditionalFormatting>
  <conditionalFormatting sqref="J80">
    <cfRule type="cellIs" dxfId="1883" priority="283" operator="equal">
      <formula>"NO VAR"</formula>
    </cfRule>
  </conditionalFormatting>
  <conditionalFormatting sqref="K80">
    <cfRule type="cellIs" dxfId="1882" priority="282" operator="equal">
      <formula>"NO VAR"</formula>
    </cfRule>
  </conditionalFormatting>
  <conditionalFormatting sqref="K80">
    <cfRule type="cellIs" dxfId="1881" priority="281" operator="equal">
      <formula>"HIDE-NO VAR"</formula>
    </cfRule>
  </conditionalFormatting>
  <conditionalFormatting sqref="K80">
    <cfRule type="cellIs" dxfId="1880" priority="280" operator="equal">
      <formula>"ERROR "</formula>
    </cfRule>
  </conditionalFormatting>
  <conditionalFormatting sqref="K80">
    <cfRule type="cellIs" dxfId="1879" priority="279" operator="equal">
      <formula>"HIDE-NO VAR"</formula>
    </cfRule>
  </conditionalFormatting>
  <conditionalFormatting sqref="K80">
    <cfRule type="cellIs" dxfId="1878" priority="278" operator="equal">
      <formula>"HIDE-NO VAR"</formula>
    </cfRule>
  </conditionalFormatting>
  <conditionalFormatting sqref="K80">
    <cfRule type="cellIs" dxfId="1877" priority="277" operator="equal">
      <formula>"NO VAR"</formula>
    </cfRule>
  </conditionalFormatting>
  <conditionalFormatting sqref="K80">
    <cfRule type="cellIs" dxfId="1876" priority="276" operator="equal">
      <formula>"HIDE-NO VAR"</formula>
    </cfRule>
  </conditionalFormatting>
  <conditionalFormatting sqref="K80">
    <cfRule type="cellIs" dxfId="1875" priority="275" operator="equal">
      <formula>"NO VAR"</formula>
    </cfRule>
  </conditionalFormatting>
  <conditionalFormatting sqref="K80">
    <cfRule type="cellIs" dxfId="1874" priority="274" operator="equal">
      <formula>"HIDE-NO VAR"</formula>
    </cfRule>
  </conditionalFormatting>
  <conditionalFormatting sqref="K80">
    <cfRule type="cellIs" dxfId="1873" priority="273" operator="equal">
      <formula>"NO VAR"</formula>
    </cfRule>
  </conditionalFormatting>
  <conditionalFormatting sqref="K80">
    <cfRule type="cellIs" dxfId="1872" priority="272" operator="equal">
      <formula>"NO VAR"</formula>
    </cfRule>
  </conditionalFormatting>
  <conditionalFormatting sqref="K80">
    <cfRule type="cellIs" dxfId="1871" priority="271" operator="equal">
      <formula>"HIDE-NO VAR"</formula>
    </cfRule>
  </conditionalFormatting>
  <conditionalFormatting sqref="K80">
    <cfRule type="cellIs" dxfId="1870" priority="270" operator="equal">
      <formula>"NO VAR"</formula>
    </cfRule>
  </conditionalFormatting>
  <conditionalFormatting sqref="K80">
    <cfRule type="cellIs" dxfId="1869" priority="269" operator="equal">
      <formula>"NO VAR"</formula>
    </cfRule>
  </conditionalFormatting>
  <conditionalFormatting sqref="K80">
    <cfRule type="cellIs" dxfId="1868" priority="268" operator="equal">
      <formula>"HIDE-NO VAR"</formula>
    </cfRule>
  </conditionalFormatting>
  <conditionalFormatting sqref="K80">
    <cfRule type="cellIs" dxfId="1867" priority="267" operator="equal">
      <formula>"NO VAR"</formula>
    </cfRule>
  </conditionalFormatting>
  <conditionalFormatting sqref="K80">
    <cfRule type="cellIs" dxfId="1866" priority="266" operator="equal">
      <formula>"NO VAR"</formula>
    </cfRule>
  </conditionalFormatting>
  <conditionalFormatting sqref="K80">
    <cfRule type="cellIs" dxfId="1865" priority="265" operator="equal">
      <formula>"HIDE-NO VAR"</formula>
    </cfRule>
  </conditionalFormatting>
  <conditionalFormatting sqref="K80">
    <cfRule type="cellIs" dxfId="1864" priority="264" operator="equal">
      <formula>"NO VAR"</formula>
    </cfRule>
  </conditionalFormatting>
  <conditionalFormatting sqref="K80">
    <cfRule type="cellIs" dxfId="1863" priority="263" operator="equal">
      <formula>"NO VAR"</formula>
    </cfRule>
  </conditionalFormatting>
  <conditionalFormatting sqref="K80">
    <cfRule type="cellIs" dxfId="1862" priority="262" operator="equal">
      <formula>"HIDE-NO VAR"</formula>
    </cfRule>
  </conditionalFormatting>
  <conditionalFormatting sqref="K80">
    <cfRule type="cellIs" dxfId="1861" priority="261" operator="equal">
      <formula>"NO VAR"</formula>
    </cfRule>
  </conditionalFormatting>
  <conditionalFormatting sqref="K80">
    <cfRule type="cellIs" dxfId="1860" priority="260" operator="equal">
      <formula>"NO VAR"</formula>
    </cfRule>
  </conditionalFormatting>
  <conditionalFormatting sqref="K80">
    <cfRule type="cellIs" dxfId="1859" priority="259" operator="equal">
      <formula>"HIDE-NO VAR"</formula>
    </cfRule>
  </conditionalFormatting>
  <conditionalFormatting sqref="K80">
    <cfRule type="cellIs" dxfId="1858" priority="258" operator="equal">
      <formula>"NO VAR"</formula>
    </cfRule>
  </conditionalFormatting>
  <conditionalFormatting sqref="K80">
    <cfRule type="cellIs" dxfId="1857" priority="257" operator="equal">
      <formula>"NO VAR"</formula>
    </cfRule>
  </conditionalFormatting>
  <conditionalFormatting sqref="K80">
    <cfRule type="cellIs" dxfId="1856" priority="256" operator="equal">
      <formula>"HIDE-NO VAR"</formula>
    </cfRule>
  </conditionalFormatting>
  <conditionalFormatting sqref="K80">
    <cfRule type="cellIs" dxfId="1855" priority="255" operator="equal">
      <formula>"NO VAR"</formula>
    </cfRule>
  </conditionalFormatting>
  <conditionalFormatting sqref="K80">
    <cfRule type="cellIs" dxfId="1854" priority="254" operator="equal">
      <formula>"NO VAR"</formula>
    </cfRule>
  </conditionalFormatting>
  <conditionalFormatting sqref="K80">
    <cfRule type="cellIs" dxfId="1853" priority="253" operator="equal">
      <formula>"HIDE-NO VAR"</formula>
    </cfRule>
  </conditionalFormatting>
  <conditionalFormatting sqref="K80">
    <cfRule type="cellIs" dxfId="1852" priority="252" operator="equal">
      <formula>"NO VAR"</formula>
    </cfRule>
  </conditionalFormatting>
  <conditionalFormatting sqref="K80">
    <cfRule type="cellIs" dxfId="1851" priority="251" operator="equal">
      <formula>"NO VAR"</formula>
    </cfRule>
  </conditionalFormatting>
  <conditionalFormatting sqref="K80">
    <cfRule type="cellIs" dxfId="1850" priority="250" operator="equal">
      <formula>"HIDE-NO VAR"</formula>
    </cfRule>
  </conditionalFormatting>
  <conditionalFormatting sqref="K80">
    <cfRule type="cellIs" dxfId="1849" priority="249" operator="equal">
      <formula>"NO VAR"</formula>
    </cfRule>
  </conditionalFormatting>
  <conditionalFormatting sqref="K80">
    <cfRule type="cellIs" dxfId="1848" priority="248" operator="equal">
      <formula>"NO VAR"</formula>
    </cfRule>
  </conditionalFormatting>
  <conditionalFormatting sqref="K80">
    <cfRule type="cellIs" dxfId="1847" priority="247" operator="equal">
      <formula>"HIDE-NO VAR"</formula>
    </cfRule>
  </conditionalFormatting>
  <conditionalFormatting sqref="K80">
    <cfRule type="cellIs" dxfId="1846" priority="246" operator="equal">
      <formula>"NO VAR"</formula>
    </cfRule>
  </conditionalFormatting>
  <conditionalFormatting sqref="K80">
    <cfRule type="cellIs" dxfId="1845" priority="245" operator="equal">
      <formula>"NO VAR"</formula>
    </cfRule>
  </conditionalFormatting>
  <conditionalFormatting sqref="K80">
    <cfRule type="cellIs" dxfId="1844" priority="244" operator="equal">
      <formula>"HIDE-NO VAR"</formula>
    </cfRule>
  </conditionalFormatting>
  <conditionalFormatting sqref="K80">
    <cfRule type="cellIs" dxfId="1843" priority="243" operator="equal">
      <formula>"NO VAR"</formula>
    </cfRule>
  </conditionalFormatting>
  <conditionalFormatting sqref="K80">
    <cfRule type="cellIs" dxfId="1842" priority="242" operator="equal">
      <formula>"NO VAR"</formula>
    </cfRule>
  </conditionalFormatting>
  <conditionalFormatting sqref="K80">
    <cfRule type="cellIs" dxfId="1841" priority="241" operator="equal">
      <formula>"INCORRECT LINE BEING PICKED UP"</formula>
    </cfRule>
  </conditionalFormatting>
  <conditionalFormatting sqref="L23">
    <cfRule type="cellIs" dxfId="1840" priority="238" operator="equal">
      <formula>"NO VAR"</formula>
    </cfRule>
  </conditionalFormatting>
  <conditionalFormatting sqref="L23">
    <cfRule type="cellIs" dxfId="1839" priority="237" operator="equal">
      <formula>"HIDE-NO VAR"</formula>
    </cfRule>
  </conditionalFormatting>
  <conditionalFormatting sqref="L23">
    <cfRule type="cellIs" dxfId="1838" priority="236" operator="equal">
      <formula>"ERROR "</formula>
    </cfRule>
  </conditionalFormatting>
  <conditionalFormatting sqref="L23">
    <cfRule type="cellIs" dxfId="1837" priority="235" operator="equal">
      <formula>"HIDE-NO VAR"</formula>
    </cfRule>
  </conditionalFormatting>
  <conditionalFormatting sqref="L23">
    <cfRule type="cellIs" dxfId="1836" priority="234" operator="equal">
      <formula>"HIDE-NO VAR"</formula>
    </cfRule>
  </conditionalFormatting>
  <conditionalFormatting sqref="L23">
    <cfRule type="cellIs" dxfId="1835" priority="233" operator="equal">
      <formula>"NO VAR"</formula>
    </cfRule>
  </conditionalFormatting>
  <conditionalFormatting sqref="L23">
    <cfRule type="cellIs" dxfId="1834" priority="232" operator="equal">
      <formula>"HIDE-NO VAR"</formula>
    </cfRule>
  </conditionalFormatting>
  <conditionalFormatting sqref="L23">
    <cfRule type="cellIs" dxfId="1833" priority="231" operator="equal">
      <formula>"NO VAR"</formula>
    </cfRule>
  </conditionalFormatting>
  <conditionalFormatting sqref="L23">
    <cfRule type="cellIs" dxfId="1832" priority="230" operator="equal">
      <formula>"HIDE-NO VAR"</formula>
    </cfRule>
  </conditionalFormatting>
  <conditionalFormatting sqref="L23">
    <cfRule type="cellIs" dxfId="1831" priority="229" operator="equal">
      <formula>"NO VAR"</formula>
    </cfRule>
  </conditionalFormatting>
  <conditionalFormatting sqref="L23">
    <cfRule type="cellIs" dxfId="1830" priority="228" operator="equal">
      <formula>"NO VAR"</formula>
    </cfRule>
  </conditionalFormatting>
  <conditionalFormatting sqref="L23">
    <cfRule type="cellIs" dxfId="1829" priority="227" operator="equal">
      <formula>"HIDE-NO VAR"</formula>
    </cfRule>
  </conditionalFormatting>
  <conditionalFormatting sqref="L23">
    <cfRule type="cellIs" dxfId="1828" priority="226" operator="equal">
      <formula>"NO VAR"</formula>
    </cfRule>
  </conditionalFormatting>
  <conditionalFormatting sqref="L23">
    <cfRule type="cellIs" dxfId="1827" priority="225" operator="equal">
      <formula>"NO VAR"</formula>
    </cfRule>
  </conditionalFormatting>
  <conditionalFormatting sqref="L23">
    <cfRule type="cellIs" dxfId="1826" priority="224" operator="equal">
      <formula>"HIDE-NO VAR"</formula>
    </cfRule>
  </conditionalFormatting>
  <conditionalFormatting sqref="L23">
    <cfRule type="cellIs" dxfId="1825" priority="223" operator="equal">
      <formula>"NO VAR"</formula>
    </cfRule>
  </conditionalFormatting>
  <conditionalFormatting sqref="L23">
    <cfRule type="cellIs" dxfId="1824" priority="222" operator="equal">
      <formula>"NO VAR"</formula>
    </cfRule>
  </conditionalFormatting>
  <conditionalFormatting sqref="L23">
    <cfRule type="cellIs" dxfId="1823" priority="221" operator="equal">
      <formula>"HIDE-NO VAR"</formula>
    </cfRule>
  </conditionalFormatting>
  <conditionalFormatting sqref="L23">
    <cfRule type="cellIs" dxfId="1822" priority="220" operator="equal">
      <formula>"NO VAR"</formula>
    </cfRule>
  </conditionalFormatting>
  <conditionalFormatting sqref="L23">
    <cfRule type="cellIs" dxfId="1821" priority="219" operator="equal">
      <formula>"NO VAR"</formula>
    </cfRule>
  </conditionalFormatting>
  <conditionalFormatting sqref="L23">
    <cfRule type="cellIs" dxfId="1820" priority="218" operator="equal">
      <formula>"HIDE-NO VAR"</formula>
    </cfRule>
  </conditionalFormatting>
  <conditionalFormatting sqref="L23">
    <cfRule type="cellIs" dxfId="1819" priority="217" operator="equal">
      <formula>"NO VAR"</formula>
    </cfRule>
  </conditionalFormatting>
  <conditionalFormatting sqref="L23">
    <cfRule type="cellIs" dxfId="1818" priority="216" operator="equal">
      <formula>"NO VAR"</formula>
    </cfRule>
  </conditionalFormatting>
  <conditionalFormatting sqref="L23">
    <cfRule type="cellIs" dxfId="1817" priority="215" operator="equal">
      <formula>"HIDE-NO VAR"</formula>
    </cfRule>
  </conditionalFormatting>
  <conditionalFormatting sqref="L23">
    <cfRule type="cellIs" dxfId="1816" priority="214" operator="equal">
      <formula>"NO VAR"</formula>
    </cfRule>
  </conditionalFormatting>
  <conditionalFormatting sqref="L23">
    <cfRule type="cellIs" dxfId="1815" priority="213" operator="equal">
      <formula>"NO VAR"</formula>
    </cfRule>
  </conditionalFormatting>
  <conditionalFormatting sqref="L23">
    <cfRule type="cellIs" dxfId="1814" priority="212" operator="equal">
      <formula>"HIDE-NO VAR"</formula>
    </cfRule>
  </conditionalFormatting>
  <conditionalFormatting sqref="L23">
    <cfRule type="cellIs" dxfId="1813" priority="211" operator="equal">
      <formula>"NO VAR"</formula>
    </cfRule>
  </conditionalFormatting>
  <conditionalFormatting sqref="L23">
    <cfRule type="cellIs" dxfId="1812" priority="210" operator="equal">
      <formula>"NO VAR"</formula>
    </cfRule>
  </conditionalFormatting>
  <conditionalFormatting sqref="L23">
    <cfRule type="cellIs" dxfId="1811" priority="209" operator="equal">
      <formula>"HIDE-NO VAR"</formula>
    </cfRule>
  </conditionalFormatting>
  <conditionalFormatting sqref="L23">
    <cfRule type="cellIs" dxfId="1810" priority="208" operator="equal">
      <formula>"NO VAR"</formula>
    </cfRule>
  </conditionalFormatting>
  <conditionalFormatting sqref="L23">
    <cfRule type="cellIs" dxfId="1809" priority="207" operator="equal">
      <formula>"NO VAR"</formula>
    </cfRule>
  </conditionalFormatting>
  <conditionalFormatting sqref="K64">
    <cfRule type="cellIs" dxfId="1808" priority="206" operator="equal">
      <formula>"NO VAR"</formula>
    </cfRule>
  </conditionalFormatting>
  <conditionalFormatting sqref="K64">
    <cfRule type="cellIs" dxfId="1807" priority="205" operator="equal">
      <formula>"HIDE-NO VAR"</formula>
    </cfRule>
  </conditionalFormatting>
  <conditionalFormatting sqref="K64">
    <cfRule type="cellIs" dxfId="1806" priority="204" operator="equal">
      <formula>"ERROR "</formula>
    </cfRule>
  </conditionalFormatting>
  <conditionalFormatting sqref="K64">
    <cfRule type="cellIs" dxfId="1805" priority="203" operator="equal">
      <formula>"HIDE-NO VAR"</formula>
    </cfRule>
  </conditionalFormatting>
  <conditionalFormatting sqref="K64">
    <cfRule type="cellIs" dxfId="1804" priority="202" operator="equal">
      <formula>"HIDE-NO VAR"</formula>
    </cfRule>
  </conditionalFormatting>
  <conditionalFormatting sqref="K64">
    <cfRule type="cellIs" dxfId="1803" priority="201" operator="equal">
      <formula>"NO VAR"</formula>
    </cfRule>
  </conditionalFormatting>
  <conditionalFormatting sqref="K64">
    <cfRule type="cellIs" dxfId="1802" priority="200" operator="equal">
      <formula>"HIDE-NO VAR"</formula>
    </cfRule>
  </conditionalFormatting>
  <conditionalFormatting sqref="K64">
    <cfRule type="cellIs" dxfId="1801" priority="199" operator="equal">
      <formula>"NO VAR"</formula>
    </cfRule>
  </conditionalFormatting>
  <conditionalFormatting sqref="K64">
    <cfRule type="cellIs" dxfId="1800" priority="198" operator="equal">
      <formula>"HIDE-NO VAR"</formula>
    </cfRule>
  </conditionalFormatting>
  <conditionalFormatting sqref="K64">
    <cfRule type="cellIs" dxfId="1799" priority="197" operator="equal">
      <formula>"NO VAR"</formula>
    </cfRule>
  </conditionalFormatting>
  <conditionalFormatting sqref="K64">
    <cfRule type="cellIs" dxfId="1798" priority="196" operator="equal">
      <formula>"NO VAR"</formula>
    </cfRule>
  </conditionalFormatting>
  <conditionalFormatting sqref="K64">
    <cfRule type="cellIs" dxfId="1797" priority="195" operator="equal">
      <formula>"HIDE-NO VAR"</formula>
    </cfRule>
  </conditionalFormatting>
  <conditionalFormatting sqref="K64">
    <cfRule type="cellIs" dxfId="1796" priority="194" operator="equal">
      <formula>"NO VAR"</formula>
    </cfRule>
  </conditionalFormatting>
  <conditionalFormatting sqref="K64">
    <cfRule type="cellIs" dxfId="1795" priority="193" operator="equal">
      <formula>"NO VAR"</formula>
    </cfRule>
  </conditionalFormatting>
  <conditionalFormatting sqref="K64">
    <cfRule type="cellIs" dxfId="1794" priority="192" operator="equal">
      <formula>"HIDE-NO VAR"</formula>
    </cfRule>
  </conditionalFormatting>
  <conditionalFormatting sqref="K64">
    <cfRule type="cellIs" dxfId="1793" priority="191" operator="equal">
      <formula>"NO VAR"</formula>
    </cfRule>
  </conditionalFormatting>
  <conditionalFormatting sqref="K64">
    <cfRule type="cellIs" dxfId="1792" priority="190" operator="equal">
      <formula>"NO VAR"</formula>
    </cfRule>
  </conditionalFormatting>
  <conditionalFormatting sqref="K64">
    <cfRule type="cellIs" dxfId="1791" priority="189" operator="equal">
      <formula>"HIDE-NO VAR"</formula>
    </cfRule>
  </conditionalFormatting>
  <conditionalFormatting sqref="K64">
    <cfRule type="cellIs" dxfId="1790" priority="188" operator="equal">
      <formula>"NO VAR"</formula>
    </cfRule>
  </conditionalFormatting>
  <conditionalFormatting sqref="K64">
    <cfRule type="cellIs" dxfId="1789" priority="187" operator="equal">
      <formula>"NO VAR"</formula>
    </cfRule>
  </conditionalFormatting>
  <conditionalFormatting sqref="K64">
    <cfRule type="cellIs" dxfId="1788" priority="186" operator="equal">
      <formula>"HIDE-NO VAR"</formula>
    </cfRule>
  </conditionalFormatting>
  <conditionalFormatting sqref="K64">
    <cfRule type="cellIs" dxfId="1787" priority="185" operator="equal">
      <formula>"NO VAR"</formula>
    </cfRule>
  </conditionalFormatting>
  <conditionalFormatting sqref="K64">
    <cfRule type="cellIs" dxfId="1786" priority="184" operator="equal">
      <formula>"NO VAR"</formula>
    </cfRule>
  </conditionalFormatting>
  <conditionalFormatting sqref="K64">
    <cfRule type="cellIs" dxfId="1785" priority="183" operator="equal">
      <formula>"HIDE-NO VAR"</formula>
    </cfRule>
  </conditionalFormatting>
  <conditionalFormatting sqref="K64">
    <cfRule type="cellIs" dxfId="1784" priority="182" operator="equal">
      <formula>"NO VAR"</formula>
    </cfRule>
  </conditionalFormatting>
  <conditionalFormatting sqref="K64">
    <cfRule type="cellIs" dxfId="1783" priority="181" operator="equal">
      <formula>"NO VAR"</formula>
    </cfRule>
  </conditionalFormatting>
  <conditionalFormatting sqref="K64">
    <cfRule type="cellIs" dxfId="1782" priority="180" operator="equal">
      <formula>"HIDE-NO VAR"</formula>
    </cfRule>
  </conditionalFormatting>
  <conditionalFormatting sqref="K64">
    <cfRule type="cellIs" dxfId="1781" priority="179" operator="equal">
      <formula>"NO VAR"</formula>
    </cfRule>
  </conditionalFormatting>
  <conditionalFormatting sqref="K64">
    <cfRule type="cellIs" dxfId="1780" priority="178" operator="equal">
      <formula>"NO VAR"</formula>
    </cfRule>
  </conditionalFormatting>
  <conditionalFormatting sqref="K64">
    <cfRule type="cellIs" dxfId="1779" priority="177" operator="equal">
      <formula>"HIDE-NO VAR"</formula>
    </cfRule>
  </conditionalFormatting>
  <conditionalFormatting sqref="K64">
    <cfRule type="cellIs" dxfId="1778" priority="176" operator="equal">
      <formula>"NO VAR"</formula>
    </cfRule>
  </conditionalFormatting>
  <conditionalFormatting sqref="K64">
    <cfRule type="cellIs" dxfId="1777" priority="175" operator="equal">
      <formula>"NO VAR"</formula>
    </cfRule>
  </conditionalFormatting>
  <conditionalFormatting sqref="K64">
    <cfRule type="cellIs" dxfId="1776" priority="174" operator="equal">
      <formula>"HIDE-NO VAR"</formula>
    </cfRule>
  </conditionalFormatting>
  <conditionalFormatting sqref="K64">
    <cfRule type="cellIs" dxfId="1775" priority="173" operator="equal">
      <formula>"NO VAR"</formula>
    </cfRule>
  </conditionalFormatting>
  <conditionalFormatting sqref="K64">
    <cfRule type="cellIs" dxfId="1774" priority="172" operator="equal">
      <formula>"NO VAR"</formula>
    </cfRule>
  </conditionalFormatting>
  <conditionalFormatting sqref="K64">
    <cfRule type="cellIs" dxfId="1773" priority="171" operator="equal">
      <formula>"HIDE-NO VAR"</formula>
    </cfRule>
  </conditionalFormatting>
  <conditionalFormatting sqref="K64">
    <cfRule type="cellIs" dxfId="1772" priority="170" operator="equal">
      <formula>"NO VAR"</formula>
    </cfRule>
  </conditionalFormatting>
  <conditionalFormatting sqref="K64">
    <cfRule type="cellIs" dxfId="1771" priority="169" operator="equal">
      <formula>"NO VAR"</formula>
    </cfRule>
  </conditionalFormatting>
  <conditionalFormatting sqref="K64">
    <cfRule type="cellIs" dxfId="1770" priority="168" operator="equal">
      <formula>"HIDE-NO VAR"</formula>
    </cfRule>
  </conditionalFormatting>
  <conditionalFormatting sqref="K64">
    <cfRule type="cellIs" dxfId="1769" priority="167" operator="equal">
      <formula>"NO VAR"</formula>
    </cfRule>
  </conditionalFormatting>
  <conditionalFormatting sqref="K64">
    <cfRule type="cellIs" dxfId="1768" priority="166" operator="equal">
      <formula>"NO VAR"</formula>
    </cfRule>
  </conditionalFormatting>
  <conditionalFormatting sqref="K64">
    <cfRule type="cellIs" dxfId="1767" priority="165" operator="equal">
      <formula>"INCORRECT LINE BEING PICKED UP"</formula>
    </cfRule>
  </conditionalFormatting>
  <conditionalFormatting sqref="K52">
    <cfRule type="cellIs" dxfId="1766" priority="164" operator="equal">
      <formula>"HIDE-NO VAR"</formula>
    </cfRule>
  </conditionalFormatting>
  <conditionalFormatting sqref="K52">
    <cfRule type="cellIs" dxfId="1765" priority="163" operator="equal">
      <formula>"NO VAR"</formula>
    </cfRule>
  </conditionalFormatting>
  <conditionalFormatting sqref="K52">
    <cfRule type="cellIs" dxfId="1764" priority="162" operator="equal">
      <formula>"NO VAR"</formula>
    </cfRule>
  </conditionalFormatting>
  <conditionalFormatting sqref="K52">
    <cfRule type="cellIs" dxfId="1763" priority="161" operator="equal">
      <formula>"HIDE-NO VAR"</formula>
    </cfRule>
  </conditionalFormatting>
  <conditionalFormatting sqref="K52">
    <cfRule type="cellIs" dxfId="1762" priority="160" operator="equal">
      <formula>"HIDE-NO VAR"</formula>
    </cfRule>
  </conditionalFormatting>
  <conditionalFormatting sqref="K52">
    <cfRule type="cellIs" dxfId="1761" priority="159" operator="equal">
      <formula>"NO VAR"</formula>
    </cfRule>
  </conditionalFormatting>
  <conditionalFormatting sqref="K52">
    <cfRule type="cellIs" dxfId="1760" priority="158" operator="equal">
      <formula>"HIDE-NO VAR"</formula>
    </cfRule>
  </conditionalFormatting>
  <conditionalFormatting sqref="K52">
    <cfRule type="cellIs" dxfId="1759" priority="157" operator="equal">
      <formula>"NO VAR"</formula>
    </cfRule>
  </conditionalFormatting>
  <conditionalFormatting sqref="K52">
    <cfRule type="cellIs" dxfId="1758" priority="156" operator="equal">
      <formula>"HIDE-NO VAR"</formula>
    </cfRule>
  </conditionalFormatting>
  <conditionalFormatting sqref="K52">
    <cfRule type="cellIs" dxfId="1757" priority="155" operator="equal">
      <formula>"NO VAR"</formula>
    </cfRule>
  </conditionalFormatting>
  <conditionalFormatting sqref="K52">
    <cfRule type="cellIs" dxfId="1756" priority="154" operator="equal">
      <formula>"NO VAR"</formula>
    </cfRule>
  </conditionalFormatting>
  <conditionalFormatting sqref="D25">
    <cfRule type="cellIs" dxfId="1755" priority="78" operator="equal">
      <formula>"HIDE "</formula>
    </cfRule>
  </conditionalFormatting>
  <conditionalFormatting sqref="B25 E25">
    <cfRule type="cellIs" dxfId="1754" priority="153" operator="equal">
      <formula>"HIDE "</formula>
    </cfRule>
  </conditionalFormatting>
  <conditionalFormatting sqref="J25">
    <cfRule type="cellIs" dxfId="1753" priority="152" operator="equal">
      <formula>"NO VAR"</formula>
    </cfRule>
  </conditionalFormatting>
  <conditionalFormatting sqref="J25">
    <cfRule type="cellIs" dxfId="1752" priority="151" operator="equal">
      <formula>"HIDE-NO VAR"</formula>
    </cfRule>
  </conditionalFormatting>
  <conditionalFormatting sqref="J25">
    <cfRule type="cellIs" dxfId="1751" priority="150" operator="equal">
      <formula>"ERROR "</formula>
    </cfRule>
  </conditionalFormatting>
  <conditionalFormatting sqref="J25">
    <cfRule type="cellIs" dxfId="1750" priority="149" operator="equal">
      <formula>"HIDE-NO VAR"</formula>
    </cfRule>
  </conditionalFormatting>
  <conditionalFormatting sqref="J25">
    <cfRule type="cellIs" dxfId="1749" priority="148" operator="equal">
      <formula>"HIDE-NO VAR"</formula>
    </cfRule>
  </conditionalFormatting>
  <conditionalFormatting sqref="J25">
    <cfRule type="cellIs" dxfId="1748" priority="147" operator="equal">
      <formula>"NO VAR"</formula>
    </cfRule>
  </conditionalFormatting>
  <conditionalFormatting sqref="J25">
    <cfRule type="cellIs" dxfId="1747" priority="146" operator="equal">
      <formula>"HIDE-NO VAR"</formula>
    </cfRule>
  </conditionalFormatting>
  <conditionalFormatting sqref="J25">
    <cfRule type="cellIs" dxfId="1746" priority="145" operator="equal">
      <formula>"NO VAR"</formula>
    </cfRule>
  </conditionalFormatting>
  <conditionalFormatting sqref="J25">
    <cfRule type="cellIs" dxfId="1745" priority="144" operator="equal">
      <formula>"HIDE-NO VAR"</formula>
    </cfRule>
  </conditionalFormatting>
  <conditionalFormatting sqref="J25">
    <cfRule type="cellIs" dxfId="1744" priority="143" operator="equal">
      <formula>"NO VAR"</formula>
    </cfRule>
  </conditionalFormatting>
  <conditionalFormatting sqref="J25">
    <cfRule type="cellIs" dxfId="1743" priority="142" operator="equal">
      <formula>"NO VAR"</formula>
    </cfRule>
  </conditionalFormatting>
  <conditionalFormatting sqref="J25">
    <cfRule type="cellIs" dxfId="1742" priority="141" operator="equal">
      <formula>"HIDE-NO VAR"</formula>
    </cfRule>
  </conditionalFormatting>
  <conditionalFormatting sqref="J25">
    <cfRule type="cellIs" dxfId="1741" priority="140" operator="equal">
      <formula>"NO VAR"</formula>
    </cfRule>
  </conditionalFormatting>
  <conditionalFormatting sqref="J25">
    <cfRule type="cellIs" dxfId="1740" priority="139" operator="equal">
      <formula>"NO VAR"</formula>
    </cfRule>
  </conditionalFormatting>
  <conditionalFormatting sqref="J25">
    <cfRule type="cellIs" dxfId="1739" priority="138" operator="equal">
      <formula>"HIDE-NO VAR"</formula>
    </cfRule>
  </conditionalFormatting>
  <conditionalFormatting sqref="J25">
    <cfRule type="cellIs" dxfId="1738" priority="137" operator="equal">
      <formula>"NO VAR"</formula>
    </cfRule>
  </conditionalFormatting>
  <conditionalFormatting sqref="J25">
    <cfRule type="cellIs" dxfId="1737" priority="136" operator="equal">
      <formula>"NO VAR"</formula>
    </cfRule>
  </conditionalFormatting>
  <conditionalFormatting sqref="J25">
    <cfRule type="cellIs" dxfId="1736" priority="135" operator="equal">
      <formula>"HIDE-NO VAR"</formula>
    </cfRule>
  </conditionalFormatting>
  <conditionalFormatting sqref="J25">
    <cfRule type="cellIs" dxfId="1735" priority="134" operator="equal">
      <formula>"NO VAR"</formula>
    </cfRule>
  </conditionalFormatting>
  <conditionalFormatting sqref="J25">
    <cfRule type="cellIs" dxfId="1734" priority="133" operator="equal">
      <formula>"NO VAR"</formula>
    </cfRule>
  </conditionalFormatting>
  <conditionalFormatting sqref="J25">
    <cfRule type="cellIs" dxfId="1733" priority="132" operator="equal">
      <formula>"HIDE-NO VAR"</formula>
    </cfRule>
  </conditionalFormatting>
  <conditionalFormatting sqref="J25">
    <cfRule type="cellIs" dxfId="1732" priority="131" operator="equal">
      <formula>"NO VAR"</formula>
    </cfRule>
  </conditionalFormatting>
  <conditionalFormatting sqref="J25">
    <cfRule type="cellIs" dxfId="1731" priority="130" operator="equal">
      <formula>"NO VAR"</formula>
    </cfRule>
  </conditionalFormatting>
  <conditionalFormatting sqref="J25">
    <cfRule type="cellIs" dxfId="1730" priority="129" operator="equal">
      <formula>"HIDE-NO VAR"</formula>
    </cfRule>
  </conditionalFormatting>
  <conditionalFormatting sqref="J25">
    <cfRule type="cellIs" dxfId="1729" priority="128" operator="equal">
      <formula>"NO VAR"</formula>
    </cfRule>
  </conditionalFormatting>
  <conditionalFormatting sqref="J25">
    <cfRule type="cellIs" dxfId="1728" priority="127" operator="equal">
      <formula>"NO VAR"</formula>
    </cfRule>
  </conditionalFormatting>
  <conditionalFormatting sqref="J25">
    <cfRule type="cellIs" dxfId="1727" priority="126" operator="equal">
      <formula>"HIDE-NO VAR"</formula>
    </cfRule>
  </conditionalFormatting>
  <conditionalFormatting sqref="J25">
    <cfRule type="cellIs" dxfId="1726" priority="125" operator="equal">
      <formula>"NO VAR"</formula>
    </cfRule>
  </conditionalFormatting>
  <conditionalFormatting sqref="J25">
    <cfRule type="cellIs" dxfId="1725" priority="124" operator="equal">
      <formula>"NO VAR"</formula>
    </cfRule>
  </conditionalFormatting>
  <conditionalFormatting sqref="J25">
    <cfRule type="cellIs" dxfId="1724" priority="123" operator="equal">
      <formula>"HIDE-NO VAR"</formula>
    </cfRule>
  </conditionalFormatting>
  <conditionalFormatting sqref="J25">
    <cfRule type="cellIs" dxfId="1723" priority="122" operator="equal">
      <formula>"NO VAR"</formula>
    </cfRule>
  </conditionalFormatting>
  <conditionalFormatting sqref="J25">
    <cfRule type="cellIs" dxfId="1722" priority="121" operator="equal">
      <formula>"NO VAR"</formula>
    </cfRule>
  </conditionalFormatting>
  <conditionalFormatting sqref="K25">
    <cfRule type="cellIs" dxfId="1721" priority="120" operator="equal">
      <formula>"NO VAR"</formula>
    </cfRule>
  </conditionalFormatting>
  <conditionalFormatting sqref="K25">
    <cfRule type="cellIs" dxfId="1720" priority="119" operator="equal">
      <formula>"HIDE-NO VAR"</formula>
    </cfRule>
  </conditionalFormatting>
  <conditionalFormatting sqref="K25">
    <cfRule type="cellIs" dxfId="1719" priority="118" operator="equal">
      <formula>"ERROR "</formula>
    </cfRule>
  </conditionalFormatting>
  <conditionalFormatting sqref="K25">
    <cfRule type="cellIs" dxfId="1718" priority="117" operator="equal">
      <formula>"HIDE-NO VAR"</formula>
    </cfRule>
  </conditionalFormatting>
  <conditionalFormatting sqref="K25">
    <cfRule type="cellIs" dxfId="1717" priority="116" operator="equal">
      <formula>"HIDE-NO VAR"</formula>
    </cfRule>
  </conditionalFormatting>
  <conditionalFormatting sqref="K25">
    <cfRule type="cellIs" dxfId="1716" priority="115" operator="equal">
      <formula>"NO VAR"</formula>
    </cfRule>
  </conditionalFormatting>
  <conditionalFormatting sqref="K25">
    <cfRule type="cellIs" dxfId="1715" priority="114" operator="equal">
      <formula>"HIDE-NO VAR"</formula>
    </cfRule>
  </conditionalFormatting>
  <conditionalFormatting sqref="K25">
    <cfRule type="cellIs" dxfId="1714" priority="113" operator="equal">
      <formula>"NO VAR"</formula>
    </cfRule>
  </conditionalFormatting>
  <conditionalFormatting sqref="K25">
    <cfRule type="cellIs" dxfId="1713" priority="112" operator="equal">
      <formula>"HIDE-NO VAR"</formula>
    </cfRule>
  </conditionalFormatting>
  <conditionalFormatting sqref="K25">
    <cfRule type="cellIs" dxfId="1712" priority="111" operator="equal">
      <formula>"NO VAR"</formula>
    </cfRule>
  </conditionalFormatting>
  <conditionalFormatting sqref="K25">
    <cfRule type="cellIs" dxfId="1711" priority="110" operator="equal">
      <formula>"NO VAR"</formula>
    </cfRule>
  </conditionalFormatting>
  <conditionalFormatting sqref="K25">
    <cfRule type="cellIs" dxfId="1710" priority="109" operator="equal">
      <formula>"HIDE-NO VAR"</formula>
    </cfRule>
  </conditionalFormatting>
  <conditionalFormatting sqref="K25">
    <cfRule type="cellIs" dxfId="1709" priority="108" operator="equal">
      <formula>"NO VAR"</formula>
    </cfRule>
  </conditionalFormatting>
  <conditionalFormatting sqref="K25">
    <cfRule type="cellIs" dxfId="1708" priority="107" operator="equal">
      <formula>"NO VAR"</formula>
    </cfRule>
  </conditionalFormatting>
  <conditionalFormatting sqref="K25">
    <cfRule type="cellIs" dxfId="1707" priority="106" operator="equal">
      <formula>"HIDE-NO VAR"</formula>
    </cfRule>
  </conditionalFormatting>
  <conditionalFormatting sqref="K25">
    <cfRule type="cellIs" dxfId="1706" priority="105" operator="equal">
      <formula>"NO VAR"</formula>
    </cfRule>
  </conditionalFormatting>
  <conditionalFormatting sqref="K25">
    <cfRule type="cellIs" dxfId="1705" priority="104" operator="equal">
      <formula>"NO VAR"</formula>
    </cfRule>
  </conditionalFormatting>
  <conditionalFormatting sqref="K25">
    <cfRule type="cellIs" dxfId="1704" priority="103" operator="equal">
      <formula>"HIDE-NO VAR"</formula>
    </cfRule>
  </conditionalFormatting>
  <conditionalFormatting sqref="K25">
    <cfRule type="cellIs" dxfId="1703" priority="102" operator="equal">
      <formula>"NO VAR"</formula>
    </cfRule>
  </conditionalFormatting>
  <conditionalFormatting sqref="K25">
    <cfRule type="cellIs" dxfId="1702" priority="101" operator="equal">
      <formula>"NO VAR"</formula>
    </cfRule>
  </conditionalFormatting>
  <conditionalFormatting sqref="K25">
    <cfRule type="cellIs" dxfId="1701" priority="100" operator="equal">
      <formula>"HIDE-NO VAR"</formula>
    </cfRule>
  </conditionalFormatting>
  <conditionalFormatting sqref="K25">
    <cfRule type="cellIs" dxfId="1700" priority="99" operator="equal">
      <formula>"NO VAR"</formula>
    </cfRule>
  </conditionalFormatting>
  <conditionalFormatting sqref="K25">
    <cfRule type="cellIs" dxfId="1699" priority="98" operator="equal">
      <formula>"NO VAR"</formula>
    </cfRule>
  </conditionalFormatting>
  <conditionalFormatting sqref="K25">
    <cfRule type="cellIs" dxfId="1698" priority="97" operator="equal">
      <formula>"HIDE-NO VAR"</formula>
    </cfRule>
  </conditionalFormatting>
  <conditionalFormatting sqref="K25">
    <cfRule type="cellIs" dxfId="1697" priority="96" operator="equal">
      <formula>"NO VAR"</formula>
    </cfRule>
  </conditionalFormatting>
  <conditionalFormatting sqref="K25">
    <cfRule type="cellIs" dxfId="1696" priority="95" operator="equal">
      <formula>"NO VAR"</formula>
    </cfRule>
  </conditionalFormatting>
  <conditionalFormatting sqref="K25">
    <cfRule type="cellIs" dxfId="1695" priority="94" operator="equal">
      <formula>"HIDE-NO VAR"</formula>
    </cfRule>
  </conditionalFormatting>
  <conditionalFormatting sqref="K25">
    <cfRule type="cellIs" dxfId="1694" priority="93" operator="equal">
      <formula>"NO VAR"</formula>
    </cfRule>
  </conditionalFormatting>
  <conditionalFormatting sqref="K25">
    <cfRule type="cellIs" dxfId="1693" priority="92" operator="equal">
      <formula>"NO VAR"</formula>
    </cfRule>
  </conditionalFormatting>
  <conditionalFormatting sqref="K25">
    <cfRule type="cellIs" dxfId="1692" priority="91" operator="equal">
      <formula>"HIDE-NO VAR"</formula>
    </cfRule>
  </conditionalFormatting>
  <conditionalFormatting sqref="K25">
    <cfRule type="cellIs" dxfId="1691" priority="90" operator="equal">
      <formula>"NO VAR"</formula>
    </cfRule>
  </conditionalFormatting>
  <conditionalFormatting sqref="K25">
    <cfRule type="cellIs" dxfId="1690" priority="89" operator="equal">
      <formula>"NO VAR"</formula>
    </cfRule>
  </conditionalFormatting>
  <conditionalFormatting sqref="K25">
    <cfRule type="cellIs" dxfId="1689" priority="88" operator="equal">
      <formula>"HIDE-NO VAR"</formula>
    </cfRule>
  </conditionalFormatting>
  <conditionalFormatting sqref="K25">
    <cfRule type="cellIs" dxfId="1688" priority="87" operator="equal">
      <formula>"NO VAR"</formula>
    </cfRule>
  </conditionalFormatting>
  <conditionalFormatting sqref="K25">
    <cfRule type="cellIs" dxfId="1687" priority="86" operator="equal">
      <formula>"NO VAR"</formula>
    </cfRule>
  </conditionalFormatting>
  <conditionalFormatting sqref="K25">
    <cfRule type="cellIs" dxfId="1686" priority="85" operator="equal">
      <formula>"HIDE-NO VAR"</formula>
    </cfRule>
  </conditionalFormatting>
  <conditionalFormatting sqref="K25">
    <cfRule type="cellIs" dxfId="1685" priority="84" operator="equal">
      <formula>"NO VAR"</formula>
    </cfRule>
  </conditionalFormatting>
  <conditionalFormatting sqref="K25">
    <cfRule type="cellIs" dxfId="1684" priority="83" operator="equal">
      <formula>"NO VAR"</formula>
    </cfRule>
  </conditionalFormatting>
  <conditionalFormatting sqref="K25">
    <cfRule type="cellIs" dxfId="1683" priority="82" operator="equal">
      <formula>"HIDE-NO VAR"</formula>
    </cfRule>
  </conditionalFormatting>
  <conditionalFormatting sqref="K25">
    <cfRule type="cellIs" dxfId="1682" priority="81" operator="equal">
      <formula>"NO VAR"</formula>
    </cfRule>
  </conditionalFormatting>
  <conditionalFormatting sqref="K25">
    <cfRule type="cellIs" dxfId="1681" priority="80" operator="equal">
      <formula>"NO VAR"</formula>
    </cfRule>
  </conditionalFormatting>
  <conditionalFormatting sqref="K25">
    <cfRule type="cellIs" dxfId="1680" priority="79" operator="equal">
      <formula>"INCORRECT LINE BEING PICKED UP"</formula>
    </cfRule>
  </conditionalFormatting>
  <conditionalFormatting sqref="D63">
    <cfRule type="cellIs" dxfId="1679" priority="2" operator="equal">
      <formula>"HIDE "</formula>
    </cfRule>
  </conditionalFormatting>
  <conditionalFormatting sqref="B63 E63">
    <cfRule type="cellIs" dxfId="1678" priority="77" operator="equal">
      <formula>"HIDE "</formula>
    </cfRule>
  </conditionalFormatting>
  <conditionalFormatting sqref="J63">
    <cfRule type="cellIs" dxfId="1677" priority="76" operator="equal">
      <formula>"NO VAR"</formula>
    </cfRule>
  </conditionalFormatting>
  <conditionalFormatting sqref="J63">
    <cfRule type="cellIs" dxfId="1676" priority="75" operator="equal">
      <formula>"HIDE-NO VAR"</formula>
    </cfRule>
  </conditionalFormatting>
  <conditionalFormatting sqref="J63">
    <cfRule type="cellIs" dxfId="1675" priority="74" operator="equal">
      <formula>"ERROR "</formula>
    </cfRule>
  </conditionalFormatting>
  <conditionalFormatting sqref="J63">
    <cfRule type="cellIs" dxfId="1674" priority="73" operator="equal">
      <formula>"HIDE-NO VAR"</formula>
    </cfRule>
  </conditionalFormatting>
  <conditionalFormatting sqref="J63">
    <cfRule type="cellIs" dxfId="1673" priority="72" operator="equal">
      <formula>"HIDE-NO VAR"</formula>
    </cfRule>
  </conditionalFormatting>
  <conditionalFormatting sqref="J63">
    <cfRule type="cellIs" dxfId="1672" priority="71" operator="equal">
      <formula>"NO VAR"</formula>
    </cfRule>
  </conditionalFormatting>
  <conditionalFormatting sqref="J63">
    <cfRule type="cellIs" dxfId="1671" priority="70" operator="equal">
      <formula>"HIDE-NO VAR"</formula>
    </cfRule>
  </conditionalFormatting>
  <conditionalFormatting sqref="J63">
    <cfRule type="cellIs" dxfId="1670" priority="69" operator="equal">
      <formula>"NO VAR"</formula>
    </cfRule>
  </conditionalFormatting>
  <conditionalFormatting sqref="J63">
    <cfRule type="cellIs" dxfId="1669" priority="68" operator="equal">
      <formula>"HIDE-NO VAR"</formula>
    </cfRule>
  </conditionalFormatting>
  <conditionalFormatting sqref="J63">
    <cfRule type="cellIs" dxfId="1668" priority="67" operator="equal">
      <formula>"NO VAR"</formula>
    </cfRule>
  </conditionalFormatting>
  <conditionalFormatting sqref="J63">
    <cfRule type="cellIs" dxfId="1667" priority="66" operator="equal">
      <formula>"NO VAR"</formula>
    </cfRule>
  </conditionalFormatting>
  <conditionalFormatting sqref="J63">
    <cfRule type="cellIs" dxfId="1666" priority="65" operator="equal">
      <formula>"HIDE-NO VAR"</formula>
    </cfRule>
  </conditionalFormatting>
  <conditionalFormatting sqref="J63">
    <cfRule type="cellIs" dxfId="1665" priority="64" operator="equal">
      <formula>"NO VAR"</formula>
    </cfRule>
  </conditionalFormatting>
  <conditionalFormatting sqref="J63">
    <cfRule type="cellIs" dxfId="1664" priority="63" operator="equal">
      <formula>"NO VAR"</formula>
    </cfRule>
  </conditionalFormatting>
  <conditionalFormatting sqref="J63">
    <cfRule type="cellIs" dxfId="1663" priority="62" operator="equal">
      <formula>"HIDE-NO VAR"</formula>
    </cfRule>
  </conditionalFormatting>
  <conditionalFormatting sqref="J63">
    <cfRule type="cellIs" dxfId="1662" priority="61" operator="equal">
      <formula>"NO VAR"</formula>
    </cfRule>
  </conditionalFormatting>
  <conditionalFormatting sqref="J63">
    <cfRule type="cellIs" dxfId="1661" priority="60" operator="equal">
      <formula>"NO VAR"</formula>
    </cfRule>
  </conditionalFormatting>
  <conditionalFormatting sqref="J63">
    <cfRule type="cellIs" dxfId="1660" priority="59" operator="equal">
      <formula>"HIDE-NO VAR"</formula>
    </cfRule>
  </conditionalFormatting>
  <conditionalFormatting sqref="J63">
    <cfRule type="cellIs" dxfId="1659" priority="58" operator="equal">
      <formula>"NO VAR"</formula>
    </cfRule>
  </conditionalFormatting>
  <conditionalFormatting sqref="J63">
    <cfRule type="cellIs" dxfId="1658" priority="57" operator="equal">
      <formula>"NO VAR"</formula>
    </cfRule>
  </conditionalFormatting>
  <conditionalFormatting sqref="J63">
    <cfRule type="cellIs" dxfId="1657" priority="56" operator="equal">
      <formula>"HIDE-NO VAR"</formula>
    </cfRule>
  </conditionalFormatting>
  <conditionalFormatting sqref="J63">
    <cfRule type="cellIs" dxfId="1656" priority="55" operator="equal">
      <formula>"NO VAR"</formula>
    </cfRule>
  </conditionalFormatting>
  <conditionalFormatting sqref="J63">
    <cfRule type="cellIs" dxfId="1655" priority="54" operator="equal">
      <formula>"NO VAR"</formula>
    </cfRule>
  </conditionalFormatting>
  <conditionalFormatting sqref="J63">
    <cfRule type="cellIs" dxfId="1654" priority="53" operator="equal">
      <formula>"HIDE-NO VAR"</formula>
    </cfRule>
  </conditionalFormatting>
  <conditionalFormatting sqref="J63">
    <cfRule type="cellIs" dxfId="1653" priority="52" operator="equal">
      <formula>"NO VAR"</formula>
    </cfRule>
  </conditionalFormatting>
  <conditionalFormatting sqref="J63">
    <cfRule type="cellIs" dxfId="1652" priority="51" operator="equal">
      <formula>"NO VAR"</formula>
    </cfRule>
  </conditionalFormatting>
  <conditionalFormatting sqref="J63">
    <cfRule type="cellIs" dxfId="1651" priority="50" operator="equal">
      <formula>"HIDE-NO VAR"</formula>
    </cfRule>
  </conditionalFormatting>
  <conditionalFormatting sqref="J63">
    <cfRule type="cellIs" dxfId="1650" priority="49" operator="equal">
      <formula>"NO VAR"</formula>
    </cfRule>
  </conditionalFormatting>
  <conditionalFormatting sqref="J63">
    <cfRule type="cellIs" dxfId="1649" priority="48" operator="equal">
      <formula>"NO VAR"</formula>
    </cfRule>
  </conditionalFormatting>
  <conditionalFormatting sqref="J63">
    <cfRule type="cellIs" dxfId="1648" priority="47" operator="equal">
      <formula>"HIDE-NO VAR"</formula>
    </cfRule>
  </conditionalFormatting>
  <conditionalFormatting sqref="J63">
    <cfRule type="cellIs" dxfId="1647" priority="46" operator="equal">
      <formula>"NO VAR"</formula>
    </cfRule>
  </conditionalFormatting>
  <conditionalFormatting sqref="J63">
    <cfRule type="cellIs" dxfId="1646" priority="45" operator="equal">
      <formula>"NO VAR"</formula>
    </cfRule>
  </conditionalFormatting>
  <conditionalFormatting sqref="K63">
    <cfRule type="cellIs" dxfId="1645" priority="44" operator="equal">
      <formula>"NO VAR"</formula>
    </cfRule>
  </conditionalFormatting>
  <conditionalFormatting sqref="K63">
    <cfRule type="cellIs" dxfId="1644" priority="43" operator="equal">
      <formula>"HIDE-NO VAR"</formula>
    </cfRule>
  </conditionalFormatting>
  <conditionalFormatting sqref="K63">
    <cfRule type="cellIs" dxfId="1643" priority="42" operator="equal">
      <formula>"ERROR "</formula>
    </cfRule>
  </conditionalFormatting>
  <conditionalFormatting sqref="K63">
    <cfRule type="cellIs" dxfId="1642" priority="41" operator="equal">
      <formula>"HIDE-NO VAR"</formula>
    </cfRule>
  </conditionalFormatting>
  <conditionalFormatting sqref="K63">
    <cfRule type="cellIs" dxfId="1641" priority="40" operator="equal">
      <formula>"HIDE-NO VAR"</formula>
    </cfRule>
  </conditionalFormatting>
  <conditionalFormatting sqref="K63">
    <cfRule type="cellIs" dxfId="1640" priority="39" operator="equal">
      <formula>"NO VAR"</formula>
    </cfRule>
  </conditionalFormatting>
  <conditionalFormatting sqref="K63">
    <cfRule type="cellIs" dxfId="1639" priority="38" operator="equal">
      <formula>"HIDE-NO VAR"</formula>
    </cfRule>
  </conditionalFormatting>
  <conditionalFormatting sqref="K63">
    <cfRule type="cellIs" dxfId="1638" priority="37" operator="equal">
      <formula>"NO VAR"</formula>
    </cfRule>
  </conditionalFormatting>
  <conditionalFormatting sqref="K63">
    <cfRule type="cellIs" dxfId="1637" priority="36" operator="equal">
      <formula>"HIDE-NO VAR"</formula>
    </cfRule>
  </conditionalFormatting>
  <conditionalFormatting sqref="K63">
    <cfRule type="cellIs" dxfId="1636" priority="35" operator="equal">
      <formula>"NO VAR"</formula>
    </cfRule>
  </conditionalFormatting>
  <conditionalFormatting sqref="K63">
    <cfRule type="cellIs" dxfId="1635" priority="34" operator="equal">
      <formula>"NO VAR"</formula>
    </cfRule>
  </conditionalFormatting>
  <conditionalFormatting sqref="K63">
    <cfRule type="cellIs" dxfId="1634" priority="33" operator="equal">
      <formula>"HIDE-NO VAR"</formula>
    </cfRule>
  </conditionalFormatting>
  <conditionalFormatting sqref="K63">
    <cfRule type="cellIs" dxfId="1633" priority="32" operator="equal">
      <formula>"NO VAR"</formula>
    </cfRule>
  </conditionalFormatting>
  <conditionalFormatting sqref="K63">
    <cfRule type="cellIs" dxfId="1632" priority="31" operator="equal">
      <formula>"NO VAR"</formula>
    </cfRule>
  </conditionalFormatting>
  <conditionalFormatting sqref="K63">
    <cfRule type="cellIs" dxfId="1631" priority="30" operator="equal">
      <formula>"HIDE-NO VAR"</formula>
    </cfRule>
  </conditionalFormatting>
  <conditionalFormatting sqref="K63">
    <cfRule type="cellIs" dxfId="1630" priority="29" operator="equal">
      <formula>"NO VAR"</formula>
    </cfRule>
  </conditionalFormatting>
  <conditionalFormatting sqref="K63">
    <cfRule type="cellIs" dxfId="1629" priority="28" operator="equal">
      <formula>"NO VAR"</formula>
    </cfRule>
  </conditionalFormatting>
  <conditionalFormatting sqref="K63">
    <cfRule type="cellIs" dxfId="1628" priority="27" operator="equal">
      <formula>"HIDE-NO VAR"</formula>
    </cfRule>
  </conditionalFormatting>
  <conditionalFormatting sqref="K63">
    <cfRule type="cellIs" dxfId="1627" priority="26" operator="equal">
      <formula>"NO VAR"</formula>
    </cfRule>
  </conditionalFormatting>
  <conditionalFormatting sqref="K63">
    <cfRule type="cellIs" dxfId="1626" priority="25" operator="equal">
      <formula>"NO VAR"</formula>
    </cfRule>
  </conditionalFormatting>
  <conditionalFormatting sqref="K63">
    <cfRule type="cellIs" dxfId="1625" priority="24" operator="equal">
      <formula>"HIDE-NO VAR"</formula>
    </cfRule>
  </conditionalFormatting>
  <conditionalFormatting sqref="K63">
    <cfRule type="cellIs" dxfId="1624" priority="23" operator="equal">
      <formula>"NO VAR"</formula>
    </cfRule>
  </conditionalFormatting>
  <conditionalFormatting sqref="K63">
    <cfRule type="cellIs" dxfId="1623" priority="22" operator="equal">
      <formula>"NO VAR"</formula>
    </cfRule>
  </conditionalFormatting>
  <conditionalFormatting sqref="K63">
    <cfRule type="cellIs" dxfId="1622" priority="21" operator="equal">
      <formula>"HIDE-NO VAR"</formula>
    </cfRule>
  </conditionalFormatting>
  <conditionalFormatting sqref="K63">
    <cfRule type="cellIs" dxfId="1621" priority="20" operator="equal">
      <formula>"NO VAR"</formula>
    </cfRule>
  </conditionalFormatting>
  <conditionalFormatting sqref="K63">
    <cfRule type="cellIs" dxfId="1620" priority="19" operator="equal">
      <formula>"NO VAR"</formula>
    </cfRule>
  </conditionalFormatting>
  <conditionalFormatting sqref="K63">
    <cfRule type="cellIs" dxfId="1619" priority="18" operator="equal">
      <formula>"HIDE-NO VAR"</formula>
    </cfRule>
  </conditionalFormatting>
  <conditionalFormatting sqref="K63">
    <cfRule type="cellIs" dxfId="1618" priority="17" operator="equal">
      <formula>"NO VAR"</formula>
    </cfRule>
  </conditionalFormatting>
  <conditionalFormatting sqref="K63">
    <cfRule type="cellIs" dxfId="1617" priority="16" operator="equal">
      <formula>"NO VAR"</formula>
    </cfRule>
  </conditionalFormatting>
  <conditionalFormatting sqref="K63">
    <cfRule type="cellIs" dxfId="1616" priority="15" operator="equal">
      <formula>"HIDE-NO VAR"</formula>
    </cfRule>
  </conditionalFormatting>
  <conditionalFormatting sqref="K63">
    <cfRule type="cellIs" dxfId="1615" priority="14" operator="equal">
      <formula>"NO VAR"</formula>
    </cfRule>
  </conditionalFormatting>
  <conditionalFormatting sqref="K63">
    <cfRule type="cellIs" dxfId="1614" priority="13" operator="equal">
      <formula>"NO VAR"</formula>
    </cfRule>
  </conditionalFormatting>
  <conditionalFormatting sqref="K63">
    <cfRule type="cellIs" dxfId="1613" priority="12" operator="equal">
      <formula>"HIDE-NO VAR"</formula>
    </cfRule>
  </conditionalFormatting>
  <conditionalFormatting sqref="K63">
    <cfRule type="cellIs" dxfId="1612" priority="11" operator="equal">
      <formula>"NO VAR"</formula>
    </cfRule>
  </conditionalFormatting>
  <conditionalFormatting sqref="K63">
    <cfRule type="cellIs" dxfId="1611" priority="10" operator="equal">
      <formula>"NO VAR"</formula>
    </cfRule>
  </conditionalFormatting>
  <conditionalFormatting sqref="K63">
    <cfRule type="cellIs" dxfId="1610" priority="9" operator="equal">
      <formula>"HIDE-NO VAR"</formula>
    </cfRule>
  </conditionalFormatting>
  <conditionalFormatting sqref="K63">
    <cfRule type="cellIs" dxfId="1609" priority="8" operator="equal">
      <formula>"NO VAR"</formula>
    </cfRule>
  </conditionalFormatting>
  <conditionalFormatting sqref="K63">
    <cfRule type="cellIs" dxfId="1608" priority="7" operator="equal">
      <formula>"NO VAR"</formula>
    </cfRule>
  </conditionalFormatting>
  <conditionalFormatting sqref="K63">
    <cfRule type="cellIs" dxfId="1607" priority="6" operator="equal">
      <formula>"HIDE-NO VAR"</formula>
    </cfRule>
  </conditionalFormatting>
  <conditionalFormatting sqref="K63">
    <cfRule type="cellIs" dxfId="1606" priority="5" operator="equal">
      <formula>"NO VAR"</formula>
    </cfRule>
  </conditionalFormatting>
  <conditionalFormatting sqref="K63">
    <cfRule type="cellIs" dxfId="1605" priority="4" operator="equal">
      <formula>"NO VAR"</formula>
    </cfRule>
  </conditionalFormatting>
  <conditionalFormatting sqref="K63">
    <cfRule type="cellIs" dxfId="1604" priority="3" operator="equal">
      <formula>"INCORRECT LINE BEING PICKED UP"</formula>
    </cfRule>
  </conditionalFormatting>
  <conditionalFormatting sqref="D69">
    <cfRule type="cellIs" dxfId="1603" priority="1" operator="equal">
      <formula>"HIDE "</formula>
    </cfRule>
  </conditionalFormatting>
  <printOptions horizontalCentered="1"/>
  <pageMargins left="0.7" right="0.7" top="0.75" bottom="0.75" header="0.3" footer="0.3"/>
  <pageSetup scale="62" orientation="landscape" r:id="rId1"/>
  <rowBreaks count="1" manualBreakCount="1">
    <brk id="44" max="16383" man="1"/>
  </rowBreaks>
  <drawing r:id="rId2"/>
  <legacyDrawing r:id="rId3"/>
  <controls>
    <mc:AlternateContent xmlns:mc="http://schemas.openxmlformats.org/markup-compatibility/2006">
      <mc:Choice Requires="x14">
        <control shapeId="4098" r:id="rId4" name="CommandButton2">
          <controlPr defaultSize="0" autoLine="0" r:id="rId5">
            <anchor moveWithCells="1">
              <from>
                <xdr:col>7</xdr:col>
                <xdr:colOff>28575</xdr:colOff>
                <xdr:row>2</xdr:row>
                <xdr:rowOff>190500</xdr:rowOff>
              </from>
              <to>
                <xdr:col>8</xdr:col>
                <xdr:colOff>942975</xdr:colOff>
                <xdr:row>4</xdr:row>
                <xdr:rowOff>171450</xdr:rowOff>
              </to>
            </anchor>
          </controlPr>
        </control>
      </mc:Choice>
      <mc:Fallback>
        <control shapeId="4098" r:id="rId4" name="CommandButton2"/>
      </mc:Fallback>
    </mc:AlternateContent>
    <mc:AlternateContent xmlns:mc="http://schemas.openxmlformats.org/markup-compatibility/2006">
      <mc:Choice Requires="x14">
        <control shapeId="4097" r:id="rId6" name="CommandButton1">
          <controlPr defaultSize="0" autoLine="0" r:id="rId7">
            <anchor moveWithCells="1">
              <from>
                <xdr:col>7</xdr:col>
                <xdr:colOff>38100</xdr:colOff>
                <xdr:row>0</xdr:row>
                <xdr:rowOff>133350</xdr:rowOff>
              </from>
              <to>
                <xdr:col>8</xdr:col>
                <xdr:colOff>962025</xdr:colOff>
                <xdr:row>2</xdr:row>
                <xdr:rowOff>9525</xdr:rowOff>
              </to>
            </anchor>
          </controlPr>
        </control>
      </mc:Choice>
      <mc:Fallback>
        <control shapeId="4097" r:id="rId6" name="CommandButton1"/>
      </mc:Fallback>
    </mc:AlternateContent>
    <mc:AlternateContent xmlns:mc="http://schemas.openxmlformats.org/markup-compatibility/2006">
      <mc:Choice Requires="x14">
        <control shapeId="4099" r:id="rId8" name="Button 3">
          <controlPr defaultSize="0" print="0" autoFill="0" autoPict="0" macro="[0]!Macro8">
            <anchor moveWithCells="1" sizeWithCells="1">
              <from>
                <xdr:col>9</xdr:col>
                <xdr:colOff>28575</xdr:colOff>
                <xdr:row>0</xdr:row>
                <xdr:rowOff>133350</xdr:rowOff>
              </from>
              <to>
                <xdr:col>10</xdr:col>
                <xdr:colOff>1295400</xdr:colOff>
                <xdr:row>1</xdr:row>
                <xdr:rowOff>276225</xdr:rowOff>
              </to>
            </anchor>
          </controlPr>
        </control>
      </mc:Choice>
    </mc:AlternateContent>
    <mc:AlternateContent xmlns:mc="http://schemas.openxmlformats.org/markup-compatibility/2006">
      <mc:Choice Requires="x14">
        <control shapeId="4100" r:id="rId9" name="Button 4">
          <controlPr defaultSize="0" print="0" autoFill="0" autoPict="0" macro="[0]!Macro9">
            <anchor moveWithCells="1" sizeWithCells="1">
              <from>
                <xdr:col>9</xdr:col>
                <xdr:colOff>28575</xdr:colOff>
                <xdr:row>2</xdr:row>
                <xdr:rowOff>209550</xdr:rowOff>
              </from>
              <to>
                <xdr:col>10</xdr:col>
                <xdr:colOff>1314450</xdr:colOff>
                <xdr:row>4</xdr:row>
                <xdr:rowOff>180975</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6" tint="-0.249977111117893"/>
  </sheetPr>
  <dimension ref="A1:AE153"/>
  <sheetViews>
    <sheetView topLeftCell="I118" zoomScale="70" zoomScaleNormal="70" workbookViewId="0">
      <selection activeCell="K104" sqref="K104"/>
    </sheetView>
  </sheetViews>
  <sheetFormatPr defaultRowHeight="15" x14ac:dyDescent="0.25"/>
  <cols>
    <col min="1" max="1" width="0.85546875" customWidth="1"/>
    <col min="2" max="2" width="71.5703125" customWidth="1"/>
    <col min="3" max="3" width="0.85546875" customWidth="1"/>
    <col min="4" max="5" width="14.42578125" customWidth="1"/>
    <col min="6" max="9" width="13.85546875" customWidth="1"/>
    <col min="10" max="12" width="13.5703125" customWidth="1"/>
    <col min="13" max="18" width="13.85546875" customWidth="1"/>
    <col min="19" max="19" width="15.140625" customWidth="1"/>
    <col min="20" max="20" width="15" customWidth="1"/>
    <col min="21" max="21" width="15.140625" customWidth="1"/>
    <col min="22" max="22" width="0.85546875" customWidth="1"/>
    <col min="23" max="23" width="13.140625" customWidth="1"/>
  </cols>
  <sheetData>
    <row r="1" spans="1:31" s="63" customFormat="1" ht="28.5" x14ac:dyDescent="0.45">
      <c r="A1" s="164" t="s">
        <v>0</v>
      </c>
      <c r="B1" s="164"/>
      <c r="C1" s="164"/>
      <c r="D1" s="164"/>
      <c r="E1" s="164"/>
      <c r="F1" s="164"/>
      <c r="G1" s="164"/>
      <c r="H1" s="164"/>
      <c r="I1" s="164"/>
      <c r="J1" s="164"/>
      <c r="K1" s="164"/>
      <c r="L1" s="164"/>
      <c r="M1" s="164"/>
      <c r="N1" s="164"/>
      <c r="O1" s="164"/>
      <c r="P1" s="164"/>
      <c r="Q1" s="164"/>
      <c r="R1" s="164"/>
      <c r="S1" s="164"/>
      <c r="T1" s="164"/>
      <c r="U1" s="164"/>
      <c r="V1" s="164"/>
    </row>
    <row r="2" spans="1:31" s="5" customFormat="1" ht="22.5" customHeight="1" x14ac:dyDescent="0.4">
      <c r="A2" s="173" t="s">
        <v>101</v>
      </c>
      <c r="B2" s="173"/>
      <c r="C2" s="173"/>
      <c r="D2" s="173"/>
      <c r="E2" s="173"/>
      <c r="F2" s="173"/>
      <c r="G2" s="173"/>
      <c r="H2" s="173"/>
      <c r="I2" s="173"/>
      <c r="J2" s="173"/>
      <c r="K2" s="173"/>
      <c r="L2" s="173"/>
      <c r="M2" s="173"/>
      <c r="N2" s="173"/>
      <c r="O2" s="173"/>
      <c r="P2" s="173"/>
      <c r="Q2" s="173"/>
      <c r="R2" s="173"/>
      <c r="S2" s="173"/>
      <c r="T2" s="173"/>
      <c r="U2" s="173"/>
      <c r="V2" s="74"/>
    </row>
    <row r="3" spans="1:31" s="64" customFormat="1" ht="22.5" customHeight="1" x14ac:dyDescent="0.4">
      <c r="A3" s="165" t="s">
        <v>58</v>
      </c>
      <c r="B3" s="165"/>
      <c r="C3" s="165"/>
      <c r="D3" s="165"/>
      <c r="E3" s="165"/>
      <c r="F3" s="165"/>
      <c r="G3" s="165"/>
      <c r="H3" s="165"/>
      <c r="I3" s="165"/>
      <c r="J3" s="165"/>
      <c r="K3" s="165"/>
      <c r="L3" s="165"/>
      <c r="M3" s="165"/>
      <c r="N3" s="165"/>
      <c r="O3" s="165"/>
      <c r="P3" s="165"/>
      <c r="Q3" s="165"/>
      <c r="R3" s="165"/>
      <c r="S3" s="165"/>
      <c r="T3" s="165"/>
      <c r="U3" s="165"/>
      <c r="V3" s="165"/>
    </row>
    <row r="4" spans="1:31" s="65" customFormat="1" ht="22.5" customHeight="1" x14ac:dyDescent="0.35">
      <c r="A4" s="166" t="s">
        <v>104</v>
      </c>
      <c r="B4" s="167"/>
      <c r="C4" s="167"/>
      <c r="D4" s="167"/>
      <c r="E4" s="167"/>
      <c r="F4" s="167"/>
      <c r="G4" s="167"/>
      <c r="H4" s="167"/>
      <c r="I4" s="167"/>
      <c r="J4" s="167"/>
      <c r="K4" s="167"/>
      <c r="L4" s="167"/>
      <c r="M4" s="167"/>
      <c r="N4" s="167"/>
      <c r="O4" s="167"/>
      <c r="P4" s="167"/>
      <c r="Q4" s="167"/>
      <c r="R4" s="167"/>
      <c r="S4" s="167"/>
      <c r="T4" s="167"/>
      <c r="U4" s="167"/>
      <c r="V4" s="167"/>
    </row>
    <row r="5" spans="1:31" s="66" customFormat="1" ht="20.25" customHeight="1" x14ac:dyDescent="0.35">
      <c r="A5" s="168" t="s">
        <v>5</v>
      </c>
      <c r="B5" s="169"/>
      <c r="C5" s="169"/>
      <c r="D5" s="169"/>
      <c r="E5" s="169"/>
      <c r="F5" s="169"/>
      <c r="G5" s="169"/>
      <c r="H5" s="169"/>
      <c r="I5" s="169"/>
      <c r="J5" s="169"/>
      <c r="K5" s="169"/>
      <c r="L5" s="169"/>
      <c r="M5" s="169"/>
      <c r="N5" s="169"/>
      <c r="O5" s="169"/>
      <c r="P5" s="169"/>
      <c r="Q5" s="169"/>
      <c r="R5" s="169"/>
      <c r="S5" s="169"/>
      <c r="T5" s="169"/>
      <c r="U5" s="169"/>
      <c r="V5" s="169"/>
    </row>
    <row r="7" spans="1:31" ht="17.25" customHeight="1" x14ac:dyDescent="0.25"/>
    <row r="8" spans="1:31" s="70" customFormat="1" ht="22.5" customHeight="1" x14ac:dyDescent="0.25">
      <c r="A8" s="67"/>
      <c r="B8" s="68"/>
      <c r="C8" s="69"/>
      <c r="D8" s="197" t="s">
        <v>49</v>
      </c>
      <c r="E8" s="198"/>
      <c r="F8" s="198"/>
      <c r="G8" s="197" t="s">
        <v>50</v>
      </c>
      <c r="H8" s="198"/>
      <c r="I8" s="198"/>
      <c r="J8" s="197" t="s">
        <v>51</v>
      </c>
      <c r="K8" s="198"/>
      <c r="L8" s="198"/>
      <c r="M8" s="197" t="s">
        <v>52</v>
      </c>
      <c r="N8" s="198"/>
      <c r="O8" s="199"/>
      <c r="P8" s="197" t="s">
        <v>53</v>
      </c>
      <c r="Q8" s="198"/>
      <c r="R8" s="199"/>
      <c r="S8" s="197" t="s">
        <v>54</v>
      </c>
      <c r="T8" s="198"/>
      <c r="U8" s="199"/>
    </row>
    <row r="9" spans="1:31" s="1" customFormat="1" ht="18" customHeight="1" x14ac:dyDescent="0.3">
      <c r="A9" s="14"/>
      <c r="B9" s="15"/>
      <c r="C9" s="15"/>
      <c r="D9" s="37" t="str">
        <f>'Cons Subsidies Accrual-Rounded'!D9</f>
        <v xml:space="preserve">Mid-Year </v>
      </c>
      <c r="E9" s="195" t="str">
        <f>'Cons Subsidies Accrual-Rounded'!E9</f>
        <v xml:space="preserve">Actual </v>
      </c>
      <c r="F9" s="193" t="s">
        <v>4</v>
      </c>
      <c r="G9" s="37" t="str">
        <f t="shared" ref="G9:U9" si="0">D9</f>
        <v xml:space="preserve">Mid-Year </v>
      </c>
      <c r="H9" s="195" t="str">
        <f t="shared" si="0"/>
        <v xml:space="preserve">Actual </v>
      </c>
      <c r="I9" s="193" t="str">
        <f>F9</f>
        <v xml:space="preserve">Variance </v>
      </c>
      <c r="J9" s="37" t="str">
        <f t="shared" si="0"/>
        <v xml:space="preserve">Mid-Year </v>
      </c>
      <c r="K9" s="195" t="str">
        <f t="shared" si="0"/>
        <v xml:space="preserve">Actual </v>
      </c>
      <c r="L9" s="193" t="str">
        <f t="shared" si="0"/>
        <v xml:space="preserve">Variance </v>
      </c>
      <c r="M9" s="37" t="str">
        <f t="shared" si="0"/>
        <v xml:space="preserve">Mid-Year </v>
      </c>
      <c r="N9" s="195" t="str">
        <f t="shared" si="0"/>
        <v xml:space="preserve">Actual </v>
      </c>
      <c r="O9" s="193" t="str">
        <f t="shared" si="0"/>
        <v xml:space="preserve">Variance </v>
      </c>
      <c r="P9" s="37" t="str">
        <f t="shared" si="0"/>
        <v xml:space="preserve">Mid-Year </v>
      </c>
      <c r="Q9" s="195" t="str">
        <f t="shared" si="0"/>
        <v xml:space="preserve">Actual </v>
      </c>
      <c r="R9" s="193" t="str">
        <f t="shared" si="0"/>
        <v xml:space="preserve">Variance </v>
      </c>
      <c r="S9" s="37" t="str">
        <f t="shared" si="0"/>
        <v xml:space="preserve">Mid-Year </v>
      </c>
      <c r="T9" s="195" t="str">
        <f t="shared" si="0"/>
        <v xml:space="preserve">Actual </v>
      </c>
      <c r="U9" s="193" t="str">
        <f t="shared" si="0"/>
        <v xml:space="preserve">Variance </v>
      </c>
      <c r="X9" s="70"/>
      <c r="Y9" s="70"/>
      <c r="Z9" s="70"/>
      <c r="AA9" s="70"/>
      <c r="AB9" s="70"/>
      <c r="AC9" s="70"/>
      <c r="AD9" s="70"/>
    </row>
    <row r="10" spans="1:31" s="1" customFormat="1" ht="15.75" customHeight="1" x14ac:dyDescent="0.3">
      <c r="A10" s="14"/>
      <c r="B10" s="15"/>
      <c r="C10" s="15"/>
      <c r="D10" s="38" t="str">
        <f>'Cons Subsidies Accrual-Rounded'!D10</f>
        <v xml:space="preserve">Forecast </v>
      </c>
      <c r="E10" s="196"/>
      <c r="F10" s="194"/>
      <c r="G10" s="39" t="str">
        <f>D10</f>
        <v xml:space="preserve">Forecast </v>
      </c>
      <c r="H10" s="196"/>
      <c r="I10" s="194"/>
      <c r="J10" s="39" t="str">
        <f>G10</f>
        <v xml:space="preserve">Forecast </v>
      </c>
      <c r="K10" s="196"/>
      <c r="L10" s="194"/>
      <c r="M10" s="39" t="str">
        <f>J10</f>
        <v xml:space="preserve">Forecast </v>
      </c>
      <c r="N10" s="196"/>
      <c r="O10" s="194"/>
      <c r="P10" s="39" t="str">
        <f>M10</f>
        <v xml:space="preserve">Forecast </v>
      </c>
      <c r="Q10" s="196"/>
      <c r="R10" s="194"/>
      <c r="S10" s="39" t="str">
        <f>P10</f>
        <v xml:space="preserve">Forecast </v>
      </c>
      <c r="T10" s="196"/>
      <c r="U10" s="194"/>
      <c r="X10" s="70"/>
      <c r="Y10" s="70"/>
      <c r="Z10" s="70"/>
      <c r="AA10" s="70"/>
      <c r="AB10" s="70"/>
      <c r="AC10" s="70"/>
      <c r="AD10" s="70"/>
    </row>
    <row r="11" spans="1:31" s="1" customFormat="1" ht="15" customHeight="1" x14ac:dyDescent="0.3">
      <c r="A11" s="14"/>
      <c r="B11" s="15"/>
      <c r="C11" s="15"/>
      <c r="D11" s="10"/>
      <c r="E11" s="40"/>
      <c r="F11" s="41"/>
      <c r="G11" s="10"/>
      <c r="H11" s="40"/>
      <c r="I11" s="41"/>
      <c r="J11" s="10"/>
      <c r="K11" s="40"/>
      <c r="L11" s="41"/>
      <c r="M11" s="10"/>
      <c r="N11" s="40"/>
      <c r="O11" s="41"/>
      <c r="P11" s="10"/>
      <c r="Q11" s="40"/>
      <c r="R11" s="41"/>
      <c r="S11" s="10"/>
      <c r="T11" s="40"/>
      <c r="U11" s="41"/>
      <c r="X11" s="70"/>
      <c r="Y11" s="70"/>
      <c r="Z11" s="70"/>
      <c r="AA11" s="70"/>
      <c r="AB11" s="70"/>
      <c r="AC11" s="70"/>
      <c r="AD11" s="70"/>
    </row>
    <row r="12" spans="1:31" s="1" customFormat="1" ht="18" customHeight="1" x14ac:dyDescent="0.3">
      <c r="A12" s="14"/>
      <c r="B12" s="22" t="s">
        <v>1</v>
      </c>
      <c r="C12" s="15"/>
      <c r="D12" s="14"/>
      <c r="E12" s="42"/>
      <c r="F12" s="43"/>
      <c r="G12" s="14"/>
      <c r="H12" s="42"/>
      <c r="I12" s="43"/>
      <c r="J12" s="14"/>
      <c r="K12" s="42"/>
      <c r="L12" s="43"/>
      <c r="M12" s="14"/>
      <c r="N12" s="42"/>
      <c r="O12" s="43"/>
      <c r="P12" s="14"/>
      <c r="Q12" s="42"/>
      <c r="R12" s="43"/>
      <c r="S12" s="14"/>
      <c r="T12" s="42"/>
      <c r="U12" s="43"/>
      <c r="X12" s="70"/>
      <c r="Y12" s="70"/>
      <c r="Z12" s="70"/>
      <c r="AA12" s="70"/>
      <c r="AB12" s="70"/>
      <c r="AC12" s="70"/>
      <c r="AD12" s="70"/>
    </row>
    <row r="13" spans="1:31" s="1" customFormat="1" ht="18" customHeight="1" x14ac:dyDescent="0.3">
      <c r="A13" s="14"/>
      <c r="B13" s="34" t="s">
        <v>2</v>
      </c>
      <c r="C13" s="15"/>
      <c r="D13" s="127">
        <v>103.5218333390076</v>
      </c>
      <c r="E13" s="128">
        <v>103.40875669</v>
      </c>
      <c r="F13" s="129">
        <f t="shared" ref="F13" si="1">E13-D13</f>
        <v>-0.11307664900759562</v>
      </c>
      <c r="G13" s="127">
        <v>48.191500220271635</v>
      </c>
      <c r="H13" s="128">
        <v>48.334479999999999</v>
      </c>
      <c r="I13" s="129">
        <f t="shared" ref="I13" si="2">H13-G13</f>
        <v>0.14297977972836406</v>
      </c>
      <c r="J13" s="127">
        <v>0.37148506830326561</v>
      </c>
      <c r="K13" s="128">
        <v>0.36976331000000001</v>
      </c>
      <c r="L13" s="129">
        <f t="shared" ref="L13" si="3">K13-J13</f>
        <v>-1.721758303265597E-3</v>
      </c>
      <c r="M13" s="127">
        <v>0</v>
      </c>
      <c r="N13" s="128">
        <v>0</v>
      </c>
      <c r="O13" s="129">
        <f t="shared" ref="O13" si="4">N13-M13</f>
        <v>0</v>
      </c>
      <c r="P13" s="127">
        <v>0</v>
      </c>
      <c r="Q13" s="128">
        <v>0</v>
      </c>
      <c r="R13" s="129">
        <f t="shared" ref="R13" si="5">Q13-P13</f>
        <v>0</v>
      </c>
      <c r="S13" s="127">
        <f>SUM(P13,M13,J13,G13,D13)</f>
        <v>152.08481862758251</v>
      </c>
      <c r="T13" s="128">
        <f>SUM(Q13,N13,K13,H13,E13)</f>
        <v>152.113</v>
      </c>
      <c r="U13" s="129">
        <f t="shared" ref="U13" si="6">T13-S13</f>
        <v>2.8181372417492412E-2</v>
      </c>
      <c r="X13" s="70"/>
      <c r="Y13" s="70"/>
      <c r="Z13" s="70"/>
      <c r="AA13" s="70"/>
      <c r="AB13" s="70"/>
      <c r="AC13" s="70"/>
      <c r="AD13" s="70"/>
    </row>
    <row r="14" spans="1:31" s="1" customFormat="1" ht="18" customHeight="1" x14ac:dyDescent="0.3">
      <c r="A14" s="14"/>
      <c r="B14" s="34" t="s">
        <v>3</v>
      </c>
      <c r="C14" s="15"/>
      <c r="D14" s="127">
        <v>32.582239207475922</v>
      </c>
      <c r="E14" s="128">
        <v>49.895000000000003</v>
      </c>
      <c r="F14" s="129">
        <f t="shared" ref="F14:F19" si="7">E14-D14</f>
        <v>17.312760792524081</v>
      </c>
      <c r="G14" s="127">
        <v>5.7498069189663399</v>
      </c>
      <c r="H14" s="128">
        <v>8.8049999999999997</v>
      </c>
      <c r="I14" s="129">
        <f t="shared" ref="I14:I19" si="8">H14-G14</f>
        <v>3.0551930810336598</v>
      </c>
      <c r="J14" s="127">
        <v>0</v>
      </c>
      <c r="K14" s="128">
        <v>0</v>
      </c>
      <c r="L14" s="129">
        <f t="shared" ref="L14:L19" si="9">K14-J14</f>
        <v>0</v>
      </c>
      <c r="M14" s="127">
        <v>0</v>
      </c>
      <c r="N14" s="128">
        <v>0</v>
      </c>
      <c r="O14" s="129">
        <f t="shared" ref="O14:O19" si="10">N14-M14</f>
        <v>0</v>
      </c>
      <c r="P14" s="127">
        <v>0</v>
      </c>
      <c r="Q14" s="128">
        <v>0</v>
      </c>
      <c r="R14" s="129">
        <f t="shared" ref="R14:R19" si="11">Q14-P14</f>
        <v>0</v>
      </c>
      <c r="S14" s="127">
        <f t="shared" ref="S14:S19" si="12">SUM(P14,M14,J14,G14,D14)</f>
        <v>38.332046126442265</v>
      </c>
      <c r="T14" s="128">
        <f t="shared" ref="T14:T19" si="13">SUM(Q14,N14,K14,H14,E14)</f>
        <v>58.7</v>
      </c>
      <c r="U14" s="129">
        <f t="shared" ref="U14:U19" si="14">T14-S14</f>
        <v>20.367953873557738</v>
      </c>
      <c r="V14" s="45"/>
      <c r="W14" s="45"/>
      <c r="X14" s="70"/>
      <c r="Y14" s="70"/>
      <c r="Z14" s="70"/>
      <c r="AA14" s="70"/>
      <c r="AB14" s="70"/>
      <c r="AC14" s="70"/>
      <c r="AD14" s="70"/>
      <c r="AE14" s="45"/>
    </row>
    <row r="15" spans="1:31" s="1" customFormat="1" ht="18" customHeight="1" x14ac:dyDescent="0.3">
      <c r="A15" s="14"/>
      <c r="B15" s="34" t="s">
        <v>63</v>
      </c>
      <c r="C15" s="15"/>
      <c r="D15" s="127">
        <v>0</v>
      </c>
      <c r="E15" s="128">
        <v>0</v>
      </c>
      <c r="F15" s="129">
        <f t="shared" si="7"/>
        <v>0</v>
      </c>
      <c r="G15" s="127">
        <v>0</v>
      </c>
      <c r="H15" s="128">
        <v>0</v>
      </c>
      <c r="I15" s="129">
        <f t="shared" si="8"/>
        <v>0</v>
      </c>
      <c r="J15" s="127">
        <v>0</v>
      </c>
      <c r="K15" s="128">
        <v>0</v>
      </c>
      <c r="L15" s="129">
        <f t="shared" si="9"/>
        <v>0</v>
      </c>
      <c r="M15" s="127">
        <v>0</v>
      </c>
      <c r="N15" s="128">
        <v>0</v>
      </c>
      <c r="O15" s="129">
        <f t="shared" si="10"/>
        <v>0</v>
      </c>
      <c r="P15" s="127">
        <v>15.152548427987954</v>
      </c>
      <c r="Q15" s="128">
        <v>25.455821500000003</v>
      </c>
      <c r="R15" s="129">
        <f t="shared" si="11"/>
        <v>10.303273072012049</v>
      </c>
      <c r="S15" s="127">
        <f t="shared" si="12"/>
        <v>15.152548427987954</v>
      </c>
      <c r="T15" s="128">
        <f t="shared" si="13"/>
        <v>25.455821500000003</v>
      </c>
      <c r="U15" s="129">
        <f t="shared" si="14"/>
        <v>10.303273072012049</v>
      </c>
      <c r="V15" s="45"/>
      <c r="W15" s="45"/>
      <c r="X15" s="70"/>
      <c r="Y15" s="70"/>
      <c r="Z15" s="70"/>
      <c r="AA15" s="70"/>
      <c r="AB15" s="70"/>
      <c r="AC15" s="70"/>
      <c r="AD15" s="70"/>
      <c r="AE15" s="45"/>
    </row>
    <row r="16" spans="1:31" s="1" customFormat="1" ht="18" customHeight="1" x14ac:dyDescent="0.3">
      <c r="A16" s="14"/>
      <c r="B16" s="34" t="s">
        <v>64</v>
      </c>
      <c r="C16" s="15"/>
      <c r="D16" s="127">
        <v>0</v>
      </c>
      <c r="E16" s="128">
        <v>0</v>
      </c>
      <c r="F16" s="129">
        <f t="shared" si="7"/>
        <v>0</v>
      </c>
      <c r="G16" s="127">
        <v>0</v>
      </c>
      <c r="H16" s="128">
        <v>0</v>
      </c>
      <c r="I16" s="129">
        <f t="shared" si="8"/>
        <v>0</v>
      </c>
      <c r="J16" s="127">
        <v>0</v>
      </c>
      <c r="K16" s="128">
        <v>0</v>
      </c>
      <c r="L16" s="129">
        <f t="shared" si="9"/>
        <v>0</v>
      </c>
      <c r="M16" s="127">
        <v>0</v>
      </c>
      <c r="N16" s="128">
        <v>0</v>
      </c>
      <c r="O16" s="129">
        <f t="shared" si="10"/>
        <v>0</v>
      </c>
      <c r="P16" s="127">
        <v>6.3776374316316007</v>
      </c>
      <c r="Q16" s="128">
        <v>13.154940079999999</v>
      </c>
      <c r="R16" s="129">
        <f t="shared" si="11"/>
        <v>6.7773026483683987</v>
      </c>
      <c r="S16" s="127">
        <f t="shared" si="12"/>
        <v>6.3776374316316007</v>
      </c>
      <c r="T16" s="128">
        <f t="shared" si="13"/>
        <v>13.154940079999999</v>
      </c>
      <c r="U16" s="129">
        <f t="shared" si="14"/>
        <v>6.7773026483683987</v>
      </c>
      <c r="V16" s="45"/>
      <c r="W16" s="45"/>
      <c r="X16" s="45"/>
      <c r="Y16" s="45"/>
      <c r="Z16" s="45"/>
      <c r="AA16" s="45"/>
      <c r="AB16" s="45"/>
      <c r="AC16" s="45"/>
      <c r="AD16" s="45"/>
      <c r="AE16" s="45"/>
    </row>
    <row r="17" spans="1:31" s="1" customFormat="1" ht="18" customHeight="1" x14ac:dyDescent="0.3">
      <c r="A17" s="14"/>
      <c r="B17" s="34" t="s">
        <v>6</v>
      </c>
      <c r="C17" s="15"/>
      <c r="D17" s="127">
        <v>0</v>
      </c>
      <c r="E17" s="128">
        <v>0</v>
      </c>
      <c r="F17" s="129">
        <f t="shared" si="7"/>
        <v>0</v>
      </c>
      <c r="G17" s="127">
        <v>0</v>
      </c>
      <c r="H17" s="128">
        <v>0</v>
      </c>
      <c r="I17" s="129">
        <f t="shared" si="8"/>
        <v>0</v>
      </c>
      <c r="J17" s="127">
        <v>0</v>
      </c>
      <c r="K17" s="128">
        <v>0</v>
      </c>
      <c r="L17" s="129">
        <f t="shared" si="9"/>
        <v>0</v>
      </c>
      <c r="M17" s="127">
        <v>0</v>
      </c>
      <c r="N17" s="128">
        <v>0</v>
      </c>
      <c r="O17" s="129">
        <f t="shared" si="10"/>
        <v>0</v>
      </c>
      <c r="P17" s="127">
        <v>0</v>
      </c>
      <c r="Q17" s="128">
        <v>0</v>
      </c>
      <c r="R17" s="129">
        <f t="shared" si="11"/>
        <v>0</v>
      </c>
      <c r="S17" s="127">
        <f t="shared" si="12"/>
        <v>0</v>
      </c>
      <c r="T17" s="128">
        <f t="shared" si="13"/>
        <v>0</v>
      </c>
      <c r="U17" s="129">
        <f t="shared" si="14"/>
        <v>0</v>
      </c>
      <c r="V17" s="45"/>
      <c r="W17" s="45"/>
      <c r="X17" s="45"/>
      <c r="Y17" s="45"/>
      <c r="Z17" s="45"/>
      <c r="AA17" s="45"/>
      <c r="AB17" s="45"/>
      <c r="AC17" s="45"/>
      <c r="AD17" s="45"/>
      <c r="AE17" s="45"/>
    </row>
    <row r="18" spans="1:31" s="1" customFormat="1" ht="18" customHeight="1" x14ac:dyDescent="0.3">
      <c r="A18" s="14"/>
      <c r="B18" s="34" t="s">
        <v>7</v>
      </c>
      <c r="C18" s="15"/>
      <c r="D18" s="127">
        <v>21.482792377500001</v>
      </c>
      <c r="E18" s="128">
        <v>24.820838100000003</v>
      </c>
      <c r="F18" s="129">
        <f t="shared" si="7"/>
        <v>3.3380457225000022</v>
      </c>
      <c r="G18" s="127">
        <v>0</v>
      </c>
      <c r="H18" s="128">
        <v>0</v>
      </c>
      <c r="I18" s="129">
        <f t="shared" si="8"/>
        <v>0</v>
      </c>
      <c r="J18" s="127">
        <v>0</v>
      </c>
      <c r="K18" s="128">
        <v>0</v>
      </c>
      <c r="L18" s="129">
        <f t="shared" si="9"/>
        <v>0</v>
      </c>
      <c r="M18" s="127">
        <v>0</v>
      </c>
      <c r="N18" s="128">
        <v>0</v>
      </c>
      <c r="O18" s="129">
        <f t="shared" si="10"/>
        <v>0</v>
      </c>
      <c r="P18" s="127">
        <v>0</v>
      </c>
      <c r="Q18" s="128">
        <v>0</v>
      </c>
      <c r="R18" s="129">
        <f t="shared" si="11"/>
        <v>0</v>
      </c>
      <c r="S18" s="127">
        <f t="shared" si="12"/>
        <v>21.482792377500001</v>
      </c>
      <c r="T18" s="128">
        <f t="shared" si="13"/>
        <v>24.820838100000003</v>
      </c>
      <c r="U18" s="129">
        <f t="shared" si="14"/>
        <v>3.3380457225000022</v>
      </c>
      <c r="V18" s="45"/>
      <c r="W18" s="45"/>
      <c r="X18" s="45"/>
      <c r="Y18" s="45"/>
      <c r="Z18" s="45"/>
      <c r="AA18" s="45"/>
      <c r="AB18" s="45"/>
      <c r="AC18" s="45"/>
      <c r="AD18" s="45"/>
      <c r="AE18" s="45"/>
    </row>
    <row r="19" spans="1:31" s="1" customFormat="1" ht="18" customHeight="1" x14ac:dyDescent="0.3">
      <c r="A19" s="14"/>
      <c r="B19" s="34" t="s">
        <v>8</v>
      </c>
      <c r="C19" s="15"/>
      <c r="D19" s="127">
        <v>0</v>
      </c>
      <c r="E19" s="128">
        <v>0</v>
      </c>
      <c r="F19" s="129">
        <f t="shared" si="7"/>
        <v>0</v>
      </c>
      <c r="G19" s="127">
        <v>0</v>
      </c>
      <c r="H19" s="128">
        <v>0</v>
      </c>
      <c r="I19" s="129">
        <f t="shared" si="8"/>
        <v>0</v>
      </c>
      <c r="J19" s="127">
        <v>0</v>
      </c>
      <c r="K19" s="128">
        <v>0</v>
      </c>
      <c r="L19" s="129">
        <f t="shared" si="9"/>
        <v>0</v>
      </c>
      <c r="M19" s="127">
        <v>0</v>
      </c>
      <c r="N19" s="128">
        <v>0</v>
      </c>
      <c r="O19" s="129">
        <f t="shared" si="10"/>
        <v>0</v>
      </c>
      <c r="P19" s="127">
        <v>0</v>
      </c>
      <c r="Q19" s="128">
        <v>0</v>
      </c>
      <c r="R19" s="129">
        <f t="shared" si="11"/>
        <v>0</v>
      </c>
      <c r="S19" s="127">
        <f t="shared" si="12"/>
        <v>0</v>
      </c>
      <c r="T19" s="128">
        <f t="shared" si="13"/>
        <v>0</v>
      </c>
      <c r="U19" s="129">
        <f t="shared" si="14"/>
        <v>0</v>
      </c>
      <c r="V19" s="45"/>
      <c r="W19" s="45"/>
      <c r="X19" s="45"/>
      <c r="Y19" s="45"/>
      <c r="Z19" s="45"/>
      <c r="AA19" s="45"/>
      <c r="AB19" s="45"/>
      <c r="AC19" s="45"/>
      <c r="AD19" s="45"/>
      <c r="AE19" s="45"/>
    </row>
    <row r="20" spans="1:31" s="48" customFormat="1" ht="18" customHeight="1" x14ac:dyDescent="0.3">
      <c r="A20" s="46"/>
      <c r="B20" s="15"/>
      <c r="C20" s="47"/>
      <c r="D20" s="140">
        <f>SUM(D13:D19)</f>
        <v>157.58686492398351</v>
      </c>
      <c r="E20" s="141">
        <f>SUM(E13:E19)</f>
        <v>178.12459479</v>
      </c>
      <c r="F20" s="142">
        <f t="shared" ref="F20" si="15">E20-D20</f>
        <v>20.537729866016491</v>
      </c>
      <c r="G20" s="140">
        <f>SUM(G13:G19)</f>
        <v>53.941307139237978</v>
      </c>
      <c r="H20" s="141">
        <f>SUM(H13:H19)</f>
        <v>57.139479999999999</v>
      </c>
      <c r="I20" s="142">
        <f t="shared" ref="I20" si="16">H20-G20</f>
        <v>3.1981728607620212</v>
      </c>
      <c r="J20" s="140">
        <f>SUM(J13:J19)</f>
        <v>0.37148506830326561</v>
      </c>
      <c r="K20" s="141">
        <f>SUM(K13:K19)</f>
        <v>0.36976331000000001</v>
      </c>
      <c r="L20" s="142">
        <f t="shared" ref="L20" si="17">K20-J20</f>
        <v>-1.721758303265597E-3</v>
      </c>
      <c r="M20" s="140">
        <f>SUM(M13:M19)</f>
        <v>0</v>
      </c>
      <c r="N20" s="141">
        <f>SUM(N13:N19)</f>
        <v>0</v>
      </c>
      <c r="O20" s="142">
        <f t="shared" ref="O20" si="18">N20-M20</f>
        <v>0</v>
      </c>
      <c r="P20" s="140">
        <f>SUM(P13:P19)</f>
        <v>21.530185859619554</v>
      </c>
      <c r="Q20" s="141">
        <f>SUM(Q13:Q19)</f>
        <v>38.610761580000002</v>
      </c>
      <c r="R20" s="142">
        <f t="shared" ref="R20" si="19">Q20-P20</f>
        <v>17.080575720380448</v>
      </c>
      <c r="S20" s="140">
        <f>SUM(S13:S19)</f>
        <v>233.42984299114434</v>
      </c>
      <c r="T20" s="141">
        <f>SUM(T13:T19)</f>
        <v>274.24459967999996</v>
      </c>
      <c r="U20" s="142">
        <f t="shared" ref="U20" si="20">T20-S20</f>
        <v>40.814756688855624</v>
      </c>
      <c r="V20" s="48">
        <f>SUM(D20:U20)</f>
        <v>1096.9783987199999</v>
      </c>
    </row>
    <row r="21" spans="1:31" s="48" customFormat="1" ht="15" customHeight="1" x14ac:dyDescent="0.3">
      <c r="A21" s="46"/>
      <c r="B21" s="15"/>
      <c r="C21" s="47"/>
      <c r="D21" s="46"/>
      <c r="E21" s="49"/>
      <c r="F21" s="50"/>
      <c r="G21" s="46"/>
      <c r="H21" s="49"/>
      <c r="I21" s="50"/>
      <c r="J21" s="46"/>
      <c r="K21" s="49"/>
      <c r="L21" s="50"/>
      <c r="M21" s="46"/>
      <c r="N21" s="49"/>
      <c r="O21" s="50"/>
      <c r="P21" s="46"/>
      <c r="Q21" s="49"/>
      <c r="R21" s="50"/>
      <c r="S21" s="46"/>
      <c r="T21" s="49"/>
      <c r="U21" s="50"/>
    </row>
    <row r="22" spans="1:31" s="48" customFormat="1" ht="18" customHeight="1" x14ac:dyDescent="0.3">
      <c r="A22" s="46"/>
      <c r="B22" s="22" t="s">
        <v>11</v>
      </c>
      <c r="C22" s="47"/>
      <c r="D22" s="46"/>
      <c r="E22" s="49"/>
      <c r="F22" s="50"/>
      <c r="G22" s="46"/>
      <c r="H22" s="49"/>
      <c r="I22" s="50"/>
      <c r="J22" s="46"/>
      <c r="K22" s="49"/>
      <c r="L22" s="50"/>
      <c r="M22" s="46"/>
      <c r="N22" s="49"/>
      <c r="O22" s="50"/>
      <c r="P22" s="46"/>
      <c r="Q22" s="49"/>
      <c r="R22" s="50"/>
      <c r="S22" s="46"/>
      <c r="T22" s="49"/>
      <c r="U22" s="50"/>
    </row>
    <row r="23" spans="1:31" s="48" customFormat="1" ht="18" customHeight="1" x14ac:dyDescent="0.3">
      <c r="A23" s="46"/>
      <c r="B23" s="34" t="s">
        <v>12</v>
      </c>
      <c r="C23" s="47"/>
      <c r="D23" s="127">
        <v>55.597044141319628</v>
      </c>
      <c r="E23" s="128">
        <v>80.054064199999999</v>
      </c>
      <c r="F23" s="129">
        <f t="shared" ref="F23:F25" si="21">E23-D23</f>
        <v>24.457020058680371</v>
      </c>
      <c r="G23" s="127">
        <v>47.037336773060339</v>
      </c>
      <c r="H23" s="128">
        <v>67.728959979999999</v>
      </c>
      <c r="I23" s="129">
        <f t="shared" ref="I23:I25" si="22">H23-G23</f>
        <v>20.69162320693966</v>
      </c>
      <c r="J23" s="127">
        <v>0</v>
      </c>
      <c r="K23" s="128">
        <v>0</v>
      </c>
      <c r="L23" s="129">
        <f t="shared" ref="L23:L25" si="23">K23-J23</f>
        <v>0</v>
      </c>
      <c r="M23" s="127">
        <v>0</v>
      </c>
      <c r="N23" s="128">
        <v>0</v>
      </c>
      <c r="O23" s="129">
        <f t="shared" ref="O23:O25" si="24">N23-M23</f>
        <v>0</v>
      </c>
      <c r="P23" s="127">
        <v>0</v>
      </c>
      <c r="Q23" s="128">
        <v>0</v>
      </c>
      <c r="R23" s="129">
        <f t="shared" ref="R23:R25" si="25">Q23-P23</f>
        <v>0</v>
      </c>
      <c r="S23" s="127">
        <f t="shared" ref="S23:S25" si="26">SUM(P23,M23,J23,G23,D23)</f>
        <v>102.63438091437996</v>
      </c>
      <c r="T23" s="128">
        <f t="shared" ref="T23:T25" si="27">SUM(Q23,N23,K23,H23,E23)</f>
        <v>147.78302417999998</v>
      </c>
      <c r="U23" s="129">
        <f t="shared" ref="U23:U25" si="28">T23-S23</f>
        <v>45.148643265620024</v>
      </c>
    </row>
    <row r="24" spans="1:31" s="48" customFormat="1" ht="18" customHeight="1" x14ac:dyDescent="0.3">
      <c r="A24" s="46"/>
      <c r="B24" s="34" t="s">
        <v>67</v>
      </c>
      <c r="C24" s="47"/>
      <c r="D24" s="127">
        <v>0</v>
      </c>
      <c r="E24" s="128">
        <v>0</v>
      </c>
      <c r="F24" s="129">
        <f t="shared" si="21"/>
        <v>0</v>
      </c>
      <c r="G24" s="127">
        <v>0</v>
      </c>
      <c r="H24" s="128">
        <v>0</v>
      </c>
      <c r="I24" s="129">
        <f t="shared" si="22"/>
        <v>0</v>
      </c>
      <c r="J24" s="127">
        <v>0</v>
      </c>
      <c r="K24" s="128">
        <v>0</v>
      </c>
      <c r="L24" s="129">
        <f t="shared" si="23"/>
        <v>0</v>
      </c>
      <c r="M24" s="127">
        <v>0</v>
      </c>
      <c r="N24" s="128">
        <v>0</v>
      </c>
      <c r="O24" s="129">
        <f t="shared" si="24"/>
        <v>0</v>
      </c>
      <c r="P24" s="127">
        <v>0</v>
      </c>
      <c r="Q24" s="128">
        <v>0</v>
      </c>
      <c r="R24" s="129">
        <f t="shared" si="25"/>
        <v>0</v>
      </c>
      <c r="S24" s="127">
        <f t="shared" si="26"/>
        <v>0</v>
      </c>
      <c r="T24" s="128">
        <f t="shared" si="27"/>
        <v>0</v>
      </c>
      <c r="U24" s="129">
        <f t="shared" si="28"/>
        <v>0</v>
      </c>
    </row>
    <row r="25" spans="1:31" s="48" customFormat="1" ht="18" customHeight="1" x14ac:dyDescent="0.3">
      <c r="A25" s="46"/>
      <c r="B25" s="34" t="s">
        <v>14</v>
      </c>
      <c r="C25" s="47"/>
      <c r="D25" s="127">
        <v>0</v>
      </c>
      <c r="E25" s="128">
        <v>0</v>
      </c>
      <c r="F25" s="129">
        <f t="shared" si="21"/>
        <v>0</v>
      </c>
      <c r="G25" s="127">
        <v>0</v>
      </c>
      <c r="H25" s="128">
        <v>0</v>
      </c>
      <c r="I25" s="129">
        <f t="shared" si="22"/>
        <v>0</v>
      </c>
      <c r="J25" s="127">
        <v>0</v>
      </c>
      <c r="K25" s="128">
        <v>0</v>
      </c>
      <c r="L25" s="129">
        <f t="shared" si="23"/>
        <v>0</v>
      </c>
      <c r="M25" s="127">
        <v>0</v>
      </c>
      <c r="N25" s="128">
        <v>0</v>
      </c>
      <c r="O25" s="129">
        <f t="shared" si="24"/>
        <v>0</v>
      </c>
      <c r="P25" s="127">
        <v>0</v>
      </c>
      <c r="Q25" s="128">
        <v>0</v>
      </c>
      <c r="R25" s="129">
        <f t="shared" si="25"/>
        <v>0</v>
      </c>
      <c r="S25" s="127">
        <f t="shared" si="26"/>
        <v>0</v>
      </c>
      <c r="T25" s="128">
        <f t="shared" si="27"/>
        <v>0</v>
      </c>
      <c r="U25" s="129">
        <f t="shared" si="28"/>
        <v>0</v>
      </c>
    </row>
    <row r="26" spans="1:31" s="48" customFormat="1" ht="18" customHeight="1" x14ac:dyDescent="0.3">
      <c r="A26" s="46"/>
      <c r="B26" s="15"/>
      <c r="C26" s="47"/>
      <c r="D26" s="140">
        <f>SUM(D23:D25)</f>
        <v>55.597044141319628</v>
      </c>
      <c r="E26" s="141">
        <f>SUM(E23:E25)</f>
        <v>80.054064199999999</v>
      </c>
      <c r="F26" s="142">
        <f t="shared" ref="F26" si="29">E26-D26</f>
        <v>24.457020058680371</v>
      </c>
      <c r="G26" s="140">
        <f>SUM(G23:G25)</f>
        <v>47.037336773060339</v>
      </c>
      <c r="H26" s="141">
        <f>SUM(H23:H25)</f>
        <v>67.728959979999999</v>
      </c>
      <c r="I26" s="142">
        <f t="shared" ref="I26" si="30">H26-G26</f>
        <v>20.69162320693966</v>
      </c>
      <c r="J26" s="140">
        <f>SUM(J23:J25)</f>
        <v>0</v>
      </c>
      <c r="K26" s="141">
        <f>SUM(K23:K25)</f>
        <v>0</v>
      </c>
      <c r="L26" s="142">
        <f t="shared" ref="L26" si="31">K26-J26</f>
        <v>0</v>
      </c>
      <c r="M26" s="140">
        <f>SUM(M23:M25)</f>
        <v>0</v>
      </c>
      <c r="N26" s="141">
        <f>SUM(N23:N25)</f>
        <v>0</v>
      </c>
      <c r="O26" s="142">
        <f t="shared" ref="O26" si="32">N26-M26</f>
        <v>0</v>
      </c>
      <c r="P26" s="140">
        <f>SUM(P23:P25)</f>
        <v>0</v>
      </c>
      <c r="Q26" s="141">
        <f>SUM(Q23:Q25)</f>
        <v>0</v>
      </c>
      <c r="R26" s="142">
        <f t="shared" ref="R26" si="33">Q26-P26</f>
        <v>0</v>
      </c>
      <c r="S26" s="140">
        <f>SUM(S23:S25)</f>
        <v>102.63438091437996</v>
      </c>
      <c r="T26" s="141">
        <f>SUM(T23:T25)</f>
        <v>147.78302417999998</v>
      </c>
      <c r="U26" s="142">
        <f t="shared" ref="U26" si="34">T26-S26</f>
        <v>45.148643265620024</v>
      </c>
      <c r="V26" s="48">
        <f>SUM(D26:U26)</f>
        <v>591.13209671999994</v>
      </c>
    </row>
    <row r="27" spans="1:31" s="48" customFormat="1" ht="15" customHeight="1" x14ac:dyDescent="0.3">
      <c r="A27" s="46"/>
      <c r="B27" s="15"/>
      <c r="C27" s="47"/>
      <c r="D27" s="51"/>
      <c r="E27" s="52"/>
      <c r="F27" s="44"/>
      <c r="G27" s="51"/>
      <c r="H27" s="52"/>
      <c r="I27" s="44"/>
      <c r="J27" s="51"/>
      <c r="K27" s="52"/>
      <c r="L27" s="44"/>
      <c r="M27" s="51"/>
      <c r="N27" s="52"/>
      <c r="O27" s="44"/>
      <c r="P27" s="51"/>
      <c r="Q27" s="52"/>
      <c r="R27" s="44"/>
      <c r="S27" s="51"/>
      <c r="T27" s="52"/>
      <c r="U27" s="44"/>
    </row>
    <row r="28" spans="1:31" s="48" customFormat="1" ht="18" customHeight="1" x14ac:dyDescent="0.3">
      <c r="A28" s="46"/>
      <c r="B28" s="22" t="s">
        <v>15</v>
      </c>
      <c r="C28" s="47"/>
      <c r="D28" s="51"/>
      <c r="E28" s="52"/>
      <c r="F28" s="44"/>
      <c r="G28" s="51"/>
      <c r="H28" s="52"/>
      <c r="I28" s="44"/>
      <c r="J28" s="51"/>
      <c r="K28" s="52"/>
      <c r="L28" s="44"/>
      <c r="M28" s="51"/>
      <c r="N28" s="52"/>
      <c r="O28" s="44"/>
      <c r="P28" s="51"/>
      <c r="Q28" s="52"/>
      <c r="R28" s="44"/>
      <c r="S28" s="51"/>
      <c r="T28" s="52"/>
      <c r="U28" s="44"/>
    </row>
    <row r="29" spans="1:31" s="48" customFormat="1" ht="18" customHeight="1" x14ac:dyDescent="0.3">
      <c r="A29" s="46"/>
      <c r="B29" s="35" t="s">
        <v>18</v>
      </c>
      <c r="C29" s="47"/>
      <c r="D29" s="46"/>
      <c r="E29" s="49"/>
      <c r="F29" s="50"/>
      <c r="G29" s="46"/>
      <c r="H29" s="49"/>
      <c r="I29" s="50"/>
      <c r="J29" s="46"/>
      <c r="K29" s="49"/>
      <c r="L29" s="50"/>
      <c r="M29" s="46"/>
      <c r="N29" s="49"/>
      <c r="O29" s="50"/>
      <c r="P29" s="46"/>
      <c r="Q29" s="49"/>
      <c r="R29" s="50"/>
      <c r="S29" s="46"/>
      <c r="T29" s="49"/>
      <c r="U29" s="50"/>
    </row>
    <row r="30" spans="1:31" s="48" customFormat="1" ht="18" customHeight="1" x14ac:dyDescent="0.3">
      <c r="A30" s="46"/>
      <c r="B30" s="24" t="s">
        <v>16</v>
      </c>
      <c r="C30" s="47"/>
      <c r="D30" s="130">
        <f>SUM(D31:D35)</f>
        <v>9.1128924760212477</v>
      </c>
      <c r="E30" s="131">
        <f>SUM(E31:E35)</f>
        <v>6.6480275199999994</v>
      </c>
      <c r="F30" s="129">
        <f t="shared" ref="F30:F35" si="35">E30-D30</f>
        <v>-2.4648649560212483</v>
      </c>
      <c r="G30" s="130">
        <f>SUM(G31:G35)</f>
        <v>0</v>
      </c>
      <c r="H30" s="131">
        <f>SUM(H31:H35)</f>
        <v>0</v>
      </c>
      <c r="I30" s="129">
        <f t="shared" ref="I30:I35" si="36">H30-G30</f>
        <v>0</v>
      </c>
      <c r="J30" s="130">
        <f>SUM(J31:J35)</f>
        <v>0</v>
      </c>
      <c r="K30" s="131">
        <f>SUM(K31:K35)</f>
        <v>0</v>
      </c>
      <c r="L30" s="129">
        <f t="shared" ref="L30:L35" si="37">K30-J30</f>
        <v>0</v>
      </c>
      <c r="M30" s="130">
        <f>SUM(M31:M35)</f>
        <v>0</v>
      </c>
      <c r="N30" s="131">
        <f>SUM(N31:N35)</f>
        <v>0</v>
      </c>
      <c r="O30" s="129">
        <f t="shared" ref="O30:O35" si="38">N30-M30</f>
        <v>0</v>
      </c>
      <c r="P30" s="130">
        <f>SUM(P31:P35)</f>
        <v>0</v>
      </c>
      <c r="Q30" s="131">
        <f>SUM(Q31:Q35)</f>
        <v>0</v>
      </c>
      <c r="R30" s="129">
        <f t="shared" ref="R30:R35" si="39">Q30-P30</f>
        <v>0</v>
      </c>
      <c r="S30" s="130">
        <f>SUM(S31:S35)</f>
        <v>9.1128924760212477</v>
      </c>
      <c r="T30" s="131">
        <f>SUM(T31:T35)</f>
        <v>6.6480275199999994</v>
      </c>
      <c r="U30" s="129">
        <f t="shared" ref="U30:U35" si="40">T30-S30</f>
        <v>-2.4648649560212483</v>
      </c>
    </row>
    <row r="31" spans="1:31" s="56" customFormat="1" ht="18" customHeight="1" x14ac:dyDescent="0.3">
      <c r="A31" s="54"/>
      <c r="B31" s="36" t="s">
        <v>19</v>
      </c>
      <c r="C31" s="55"/>
      <c r="D31" s="132">
        <v>9.1128924760212477</v>
      </c>
      <c r="E31" s="133">
        <v>6.6480275199999994</v>
      </c>
      <c r="F31" s="134">
        <f t="shared" si="35"/>
        <v>-2.4648649560212483</v>
      </c>
      <c r="G31" s="132">
        <v>0</v>
      </c>
      <c r="H31" s="133">
        <v>0</v>
      </c>
      <c r="I31" s="134">
        <f t="shared" si="36"/>
        <v>0</v>
      </c>
      <c r="J31" s="132">
        <v>0</v>
      </c>
      <c r="K31" s="133">
        <v>0</v>
      </c>
      <c r="L31" s="134">
        <f t="shared" si="37"/>
        <v>0</v>
      </c>
      <c r="M31" s="132">
        <v>0</v>
      </c>
      <c r="N31" s="133">
        <v>0</v>
      </c>
      <c r="O31" s="134">
        <f t="shared" si="38"/>
        <v>0</v>
      </c>
      <c r="P31" s="132">
        <v>0</v>
      </c>
      <c r="Q31" s="133">
        <v>0</v>
      </c>
      <c r="R31" s="134">
        <f t="shared" si="39"/>
        <v>0</v>
      </c>
      <c r="S31" s="132">
        <f t="shared" ref="S31:S35" si="41">SUM(P31,M31,J31,G31,D31)</f>
        <v>9.1128924760212477</v>
      </c>
      <c r="T31" s="133">
        <f t="shared" ref="T31:T35" si="42">SUM(Q31,N31,K31,H31,E31)</f>
        <v>6.6480275199999994</v>
      </c>
      <c r="U31" s="134">
        <f t="shared" si="40"/>
        <v>-2.4648649560212483</v>
      </c>
    </row>
    <row r="32" spans="1:31" s="56" customFormat="1" ht="18" customHeight="1" x14ac:dyDescent="0.3">
      <c r="A32" s="54"/>
      <c r="B32" s="36" t="s">
        <v>20</v>
      </c>
      <c r="C32" s="55"/>
      <c r="D32" s="132">
        <v>0</v>
      </c>
      <c r="E32" s="133">
        <v>0</v>
      </c>
      <c r="F32" s="134">
        <f t="shared" si="35"/>
        <v>0</v>
      </c>
      <c r="G32" s="132">
        <v>0</v>
      </c>
      <c r="H32" s="133">
        <v>0</v>
      </c>
      <c r="I32" s="134">
        <f t="shared" si="36"/>
        <v>0</v>
      </c>
      <c r="J32" s="132">
        <v>0</v>
      </c>
      <c r="K32" s="133">
        <v>0</v>
      </c>
      <c r="L32" s="134">
        <f t="shared" si="37"/>
        <v>0</v>
      </c>
      <c r="M32" s="132">
        <v>0</v>
      </c>
      <c r="N32" s="133">
        <v>0</v>
      </c>
      <c r="O32" s="134">
        <f t="shared" si="38"/>
        <v>0</v>
      </c>
      <c r="P32" s="132">
        <v>0</v>
      </c>
      <c r="Q32" s="133">
        <v>0</v>
      </c>
      <c r="R32" s="134">
        <f t="shared" si="39"/>
        <v>0</v>
      </c>
      <c r="S32" s="132">
        <f t="shared" si="41"/>
        <v>0</v>
      </c>
      <c r="T32" s="133">
        <f t="shared" si="42"/>
        <v>0</v>
      </c>
      <c r="U32" s="134">
        <f t="shared" si="40"/>
        <v>0</v>
      </c>
    </row>
    <row r="33" spans="1:21" s="56" customFormat="1" ht="18" customHeight="1" x14ac:dyDescent="0.3">
      <c r="A33" s="54"/>
      <c r="B33" s="36" t="s">
        <v>21</v>
      </c>
      <c r="C33" s="55"/>
      <c r="D33" s="132">
        <v>0</v>
      </c>
      <c r="E33" s="133">
        <v>0</v>
      </c>
      <c r="F33" s="134">
        <f t="shared" si="35"/>
        <v>0</v>
      </c>
      <c r="G33" s="132">
        <v>0</v>
      </c>
      <c r="H33" s="133">
        <v>0</v>
      </c>
      <c r="I33" s="134">
        <f t="shared" si="36"/>
        <v>0</v>
      </c>
      <c r="J33" s="132">
        <v>0</v>
      </c>
      <c r="K33" s="133">
        <v>0</v>
      </c>
      <c r="L33" s="134">
        <f t="shared" si="37"/>
        <v>0</v>
      </c>
      <c r="M33" s="132">
        <v>0</v>
      </c>
      <c r="N33" s="133">
        <v>0</v>
      </c>
      <c r="O33" s="134">
        <f t="shared" si="38"/>
        <v>0</v>
      </c>
      <c r="P33" s="132">
        <v>0</v>
      </c>
      <c r="Q33" s="133">
        <v>0</v>
      </c>
      <c r="R33" s="134">
        <f t="shared" si="39"/>
        <v>0</v>
      </c>
      <c r="S33" s="132">
        <f t="shared" si="41"/>
        <v>0</v>
      </c>
      <c r="T33" s="133">
        <f t="shared" si="42"/>
        <v>0</v>
      </c>
      <c r="U33" s="134">
        <f t="shared" si="40"/>
        <v>0</v>
      </c>
    </row>
    <row r="34" spans="1:21" s="56" customFormat="1" ht="18" customHeight="1" x14ac:dyDescent="0.3">
      <c r="A34" s="54"/>
      <c r="B34" s="36" t="s">
        <v>22</v>
      </c>
      <c r="C34" s="55"/>
      <c r="D34" s="132">
        <v>0</v>
      </c>
      <c r="E34" s="133">
        <v>0</v>
      </c>
      <c r="F34" s="134">
        <f t="shared" si="35"/>
        <v>0</v>
      </c>
      <c r="G34" s="132">
        <v>0</v>
      </c>
      <c r="H34" s="133">
        <v>0</v>
      </c>
      <c r="I34" s="134">
        <f t="shared" si="36"/>
        <v>0</v>
      </c>
      <c r="J34" s="132">
        <v>0</v>
      </c>
      <c r="K34" s="133">
        <v>0</v>
      </c>
      <c r="L34" s="134">
        <f t="shared" si="37"/>
        <v>0</v>
      </c>
      <c r="M34" s="132">
        <v>0</v>
      </c>
      <c r="N34" s="133">
        <v>0</v>
      </c>
      <c r="O34" s="134">
        <f t="shared" si="38"/>
        <v>0</v>
      </c>
      <c r="P34" s="132">
        <v>0</v>
      </c>
      <c r="Q34" s="133">
        <v>0</v>
      </c>
      <c r="R34" s="134">
        <f t="shared" si="39"/>
        <v>0</v>
      </c>
      <c r="S34" s="132">
        <f t="shared" si="41"/>
        <v>0</v>
      </c>
      <c r="T34" s="133">
        <f t="shared" si="42"/>
        <v>0</v>
      </c>
      <c r="U34" s="134">
        <f t="shared" si="40"/>
        <v>0</v>
      </c>
    </row>
    <row r="35" spans="1:21" s="56" customFormat="1" ht="18" customHeight="1" x14ac:dyDescent="0.3">
      <c r="A35" s="54"/>
      <c r="B35" s="36" t="s">
        <v>23</v>
      </c>
      <c r="C35" s="55"/>
      <c r="D35" s="132">
        <v>0</v>
      </c>
      <c r="E35" s="133">
        <v>0</v>
      </c>
      <c r="F35" s="134">
        <f t="shared" si="35"/>
        <v>0</v>
      </c>
      <c r="G35" s="132">
        <v>0</v>
      </c>
      <c r="H35" s="133">
        <v>0</v>
      </c>
      <c r="I35" s="134">
        <f t="shared" si="36"/>
        <v>0</v>
      </c>
      <c r="J35" s="132">
        <v>0</v>
      </c>
      <c r="K35" s="133">
        <v>0</v>
      </c>
      <c r="L35" s="134">
        <f t="shared" si="37"/>
        <v>0</v>
      </c>
      <c r="M35" s="132">
        <v>0</v>
      </c>
      <c r="N35" s="133">
        <v>0</v>
      </c>
      <c r="O35" s="134">
        <f t="shared" si="38"/>
        <v>0</v>
      </c>
      <c r="P35" s="132">
        <v>0</v>
      </c>
      <c r="Q35" s="133">
        <v>0</v>
      </c>
      <c r="R35" s="134">
        <f t="shared" si="39"/>
        <v>0</v>
      </c>
      <c r="S35" s="132">
        <f t="shared" si="41"/>
        <v>0</v>
      </c>
      <c r="T35" s="133">
        <f t="shared" si="42"/>
        <v>0</v>
      </c>
      <c r="U35" s="134">
        <f t="shared" si="40"/>
        <v>0</v>
      </c>
    </row>
    <row r="36" spans="1:21" s="48" customFormat="1" ht="18" customHeight="1" x14ac:dyDescent="0.3">
      <c r="A36" s="46"/>
      <c r="B36" s="35" t="s">
        <v>68</v>
      </c>
      <c r="C36" s="47"/>
      <c r="D36" s="130">
        <f>SUM(D37:D40)</f>
        <v>0</v>
      </c>
      <c r="E36" s="131">
        <f t="shared" ref="E36:R36" si="43">SUM(E37:E40)</f>
        <v>0</v>
      </c>
      <c r="F36" s="129">
        <f t="shared" si="43"/>
        <v>-3.5527136788005009E-15</v>
      </c>
      <c r="G36" s="130">
        <f t="shared" si="43"/>
        <v>0</v>
      </c>
      <c r="H36" s="131">
        <f t="shared" si="43"/>
        <v>0</v>
      </c>
      <c r="I36" s="129">
        <f t="shared" si="43"/>
        <v>-8.8817841970012523E-16</v>
      </c>
      <c r="J36" s="130">
        <f t="shared" si="43"/>
        <v>0</v>
      </c>
      <c r="K36" s="131">
        <f t="shared" si="43"/>
        <v>0</v>
      </c>
      <c r="L36" s="129">
        <f t="shared" si="43"/>
        <v>0</v>
      </c>
      <c r="M36" s="130">
        <f t="shared" si="43"/>
        <v>0</v>
      </c>
      <c r="N36" s="131">
        <f t="shared" si="43"/>
        <v>0</v>
      </c>
      <c r="O36" s="129">
        <f t="shared" si="43"/>
        <v>0</v>
      </c>
      <c r="P36" s="130">
        <f t="shared" si="43"/>
        <v>0</v>
      </c>
      <c r="Q36" s="131">
        <f t="shared" si="43"/>
        <v>0</v>
      </c>
      <c r="R36" s="129">
        <f t="shared" si="43"/>
        <v>0</v>
      </c>
      <c r="S36" s="130">
        <f t="shared" ref="S36" si="44">SUM(S37:S40)</f>
        <v>0</v>
      </c>
      <c r="T36" s="131">
        <f t="shared" ref="T36" si="45">SUM(T37:T40)</f>
        <v>0</v>
      </c>
      <c r="U36" s="129">
        <f t="shared" ref="U36" si="46">SUM(U37:U40)</f>
        <v>0</v>
      </c>
    </row>
    <row r="37" spans="1:21" s="56" customFormat="1" ht="18" customHeight="1" x14ac:dyDescent="0.3">
      <c r="A37" s="54"/>
      <c r="B37" s="36" t="s">
        <v>17</v>
      </c>
      <c r="C37" s="55"/>
      <c r="D37" s="157">
        <v>0</v>
      </c>
      <c r="E37" s="158">
        <v>0</v>
      </c>
      <c r="F37" s="134">
        <f t="shared" ref="F37:F40" si="47">E37-D37</f>
        <v>0</v>
      </c>
      <c r="G37" s="157">
        <v>0</v>
      </c>
      <c r="H37" s="158">
        <v>0</v>
      </c>
      <c r="I37" s="134">
        <f t="shared" ref="I37:I40" si="48">H37-G37</f>
        <v>0</v>
      </c>
      <c r="J37" s="157">
        <v>0</v>
      </c>
      <c r="K37" s="158">
        <v>0</v>
      </c>
      <c r="L37" s="134">
        <f t="shared" ref="L37:L40" si="49">K37-J37</f>
        <v>0</v>
      </c>
      <c r="M37" s="157">
        <v>0</v>
      </c>
      <c r="N37" s="158">
        <v>0</v>
      </c>
      <c r="O37" s="134">
        <f t="shared" ref="O37:O40" si="50">N37-M37</f>
        <v>0</v>
      </c>
      <c r="P37" s="157">
        <v>0</v>
      </c>
      <c r="Q37" s="158">
        <v>0</v>
      </c>
      <c r="R37" s="134">
        <f t="shared" ref="R37:R40" si="51">Q37-P37</f>
        <v>0</v>
      </c>
      <c r="S37" s="157">
        <f t="shared" ref="S37:S40" si="52">SUM(P37,M37,J37,G37,D37)</f>
        <v>0</v>
      </c>
      <c r="T37" s="158">
        <f t="shared" ref="T37:T40" si="53">SUM(Q37,N37,K37,H37,E37)</f>
        <v>0</v>
      </c>
      <c r="U37" s="134">
        <f t="shared" ref="U37:U40" si="54">T37-S37</f>
        <v>0</v>
      </c>
    </row>
    <row r="38" spans="1:21" s="56" customFormat="1" ht="18" customHeight="1" x14ac:dyDescent="0.3">
      <c r="A38" s="54"/>
      <c r="B38" s="36" t="s">
        <v>25</v>
      </c>
      <c r="C38" s="55"/>
      <c r="D38" s="157">
        <v>12.449916</v>
      </c>
      <c r="E38" s="158">
        <v>8.8596431099999986</v>
      </c>
      <c r="F38" s="134">
        <f t="shared" si="47"/>
        <v>-3.5902728900000014</v>
      </c>
      <c r="G38" s="157">
        <v>3.112479</v>
      </c>
      <c r="H38" s="158">
        <v>2.2149107799999999</v>
      </c>
      <c r="I38" s="134">
        <f t="shared" si="48"/>
        <v>-0.89756822000000014</v>
      </c>
      <c r="J38" s="157">
        <v>0</v>
      </c>
      <c r="K38" s="158">
        <v>0</v>
      </c>
      <c r="L38" s="134">
        <f t="shared" si="49"/>
        <v>0</v>
      </c>
      <c r="M38" s="157">
        <v>0</v>
      </c>
      <c r="N38" s="158">
        <v>0</v>
      </c>
      <c r="O38" s="134">
        <f t="shared" si="50"/>
        <v>0</v>
      </c>
      <c r="P38" s="157">
        <v>0</v>
      </c>
      <c r="Q38" s="158">
        <v>0</v>
      </c>
      <c r="R38" s="134">
        <f t="shared" si="51"/>
        <v>0</v>
      </c>
      <c r="S38" s="157">
        <f t="shared" si="52"/>
        <v>15.562395</v>
      </c>
      <c r="T38" s="158">
        <f t="shared" si="53"/>
        <v>11.074553889999999</v>
      </c>
      <c r="U38" s="134">
        <f t="shared" si="54"/>
        <v>-4.4878411100000015</v>
      </c>
    </row>
    <row r="39" spans="1:21" s="56" customFormat="1" ht="18" customHeight="1" x14ac:dyDescent="0.3">
      <c r="A39" s="54"/>
      <c r="B39" s="36" t="s">
        <v>26</v>
      </c>
      <c r="C39" s="55"/>
      <c r="D39" s="157">
        <v>19.333282361111134</v>
      </c>
      <c r="E39" s="158">
        <v>19.333333339999999</v>
      </c>
      <c r="F39" s="134">
        <f t="shared" si="47"/>
        <v>5.0978888864960936E-5</v>
      </c>
      <c r="G39" s="157">
        <v>4.8333205902777836</v>
      </c>
      <c r="H39" s="158">
        <v>4.8333333300000003</v>
      </c>
      <c r="I39" s="134">
        <f t="shared" si="48"/>
        <v>1.2739722216714711E-5</v>
      </c>
      <c r="J39" s="157">
        <v>0</v>
      </c>
      <c r="K39" s="158">
        <v>0</v>
      </c>
      <c r="L39" s="134">
        <f t="shared" si="49"/>
        <v>0</v>
      </c>
      <c r="M39" s="157">
        <v>0</v>
      </c>
      <c r="N39" s="158">
        <v>0</v>
      </c>
      <c r="O39" s="134">
        <f t="shared" si="50"/>
        <v>0</v>
      </c>
      <c r="P39" s="157">
        <v>0</v>
      </c>
      <c r="Q39" s="158">
        <v>0</v>
      </c>
      <c r="R39" s="134">
        <f t="shared" si="51"/>
        <v>0</v>
      </c>
      <c r="S39" s="157">
        <f t="shared" si="52"/>
        <v>24.166602951388917</v>
      </c>
      <c r="T39" s="158">
        <f t="shared" si="53"/>
        <v>24.166666669999998</v>
      </c>
      <c r="U39" s="134">
        <f t="shared" si="54"/>
        <v>6.3718611080787468E-5</v>
      </c>
    </row>
    <row r="40" spans="1:21" s="56" customFormat="1" ht="18" customHeight="1" x14ac:dyDescent="0.3">
      <c r="A40" s="54"/>
      <c r="B40" s="36" t="s">
        <v>27</v>
      </c>
      <c r="C40" s="55"/>
      <c r="D40" s="157">
        <v>-31.783198361111133</v>
      </c>
      <c r="E40" s="158">
        <v>-28.19297645</v>
      </c>
      <c r="F40" s="134">
        <f t="shared" si="47"/>
        <v>3.5902219111111329</v>
      </c>
      <c r="G40" s="157">
        <v>-7.9457995902777832</v>
      </c>
      <c r="H40" s="158">
        <v>-7.0482441100000006</v>
      </c>
      <c r="I40" s="134">
        <f t="shared" si="48"/>
        <v>0.89755548027778254</v>
      </c>
      <c r="J40" s="157">
        <v>0</v>
      </c>
      <c r="K40" s="158">
        <v>0</v>
      </c>
      <c r="L40" s="134">
        <f t="shared" si="49"/>
        <v>0</v>
      </c>
      <c r="M40" s="157">
        <v>0</v>
      </c>
      <c r="N40" s="158">
        <v>0</v>
      </c>
      <c r="O40" s="134">
        <f t="shared" si="50"/>
        <v>0</v>
      </c>
      <c r="P40" s="157">
        <v>0</v>
      </c>
      <c r="Q40" s="158">
        <v>0</v>
      </c>
      <c r="R40" s="134">
        <f t="shared" si="51"/>
        <v>0</v>
      </c>
      <c r="S40" s="157">
        <f t="shared" si="52"/>
        <v>-39.728997951388919</v>
      </c>
      <c r="T40" s="158">
        <f t="shared" si="53"/>
        <v>-35.241220560000002</v>
      </c>
      <c r="U40" s="134">
        <f t="shared" si="54"/>
        <v>4.4877773913889172</v>
      </c>
    </row>
    <row r="41" spans="1:21" s="48" customFormat="1" ht="18" customHeight="1" x14ac:dyDescent="0.3">
      <c r="A41" s="46"/>
      <c r="B41" s="24"/>
      <c r="C41" s="47"/>
      <c r="D41" s="140">
        <f t="shared" ref="D41:U41" si="55">SUM(D30:D30,D36)</f>
        <v>9.1128924760212477</v>
      </c>
      <c r="E41" s="141">
        <f t="shared" si="55"/>
        <v>6.6480275199999994</v>
      </c>
      <c r="F41" s="142">
        <f t="shared" si="55"/>
        <v>-2.4648649560212519</v>
      </c>
      <c r="G41" s="140">
        <f t="shared" si="55"/>
        <v>0</v>
      </c>
      <c r="H41" s="141">
        <f t="shared" si="55"/>
        <v>0</v>
      </c>
      <c r="I41" s="142">
        <f t="shared" si="55"/>
        <v>-8.8817841970012523E-16</v>
      </c>
      <c r="J41" s="140">
        <f t="shared" si="55"/>
        <v>0</v>
      </c>
      <c r="K41" s="141">
        <f t="shared" si="55"/>
        <v>0</v>
      </c>
      <c r="L41" s="142">
        <f t="shared" si="55"/>
        <v>0</v>
      </c>
      <c r="M41" s="140">
        <f t="shared" si="55"/>
        <v>0</v>
      </c>
      <c r="N41" s="141">
        <f t="shared" si="55"/>
        <v>0</v>
      </c>
      <c r="O41" s="142">
        <f t="shared" si="55"/>
        <v>0</v>
      </c>
      <c r="P41" s="140">
        <f t="shared" si="55"/>
        <v>0</v>
      </c>
      <c r="Q41" s="141">
        <f t="shared" si="55"/>
        <v>0</v>
      </c>
      <c r="R41" s="142">
        <f t="shared" si="55"/>
        <v>0</v>
      </c>
      <c r="S41" s="140">
        <f t="shared" si="55"/>
        <v>9.1128924760212477</v>
      </c>
      <c r="T41" s="141">
        <f t="shared" si="55"/>
        <v>6.6480275199999994</v>
      </c>
      <c r="U41" s="142">
        <f t="shared" si="55"/>
        <v>-2.4648649560212483</v>
      </c>
    </row>
    <row r="42" spans="1:21" s="48" customFormat="1" ht="15" customHeight="1" x14ac:dyDescent="0.3">
      <c r="A42" s="46"/>
      <c r="B42" s="24"/>
      <c r="C42" s="47"/>
      <c r="D42" s="57"/>
      <c r="E42" s="58"/>
      <c r="F42" s="59"/>
      <c r="G42" s="57"/>
      <c r="H42" s="58"/>
      <c r="I42" s="59"/>
      <c r="J42" s="57"/>
      <c r="K42" s="58"/>
      <c r="L42" s="59"/>
      <c r="M42" s="57"/>
      <c r="N42" s="58"/>
      <c r="O42" s="59"/>
      <c r="P42" s="57"/>
      <c r="Q42" s="58"/>
      <c r="R42" s="59"/>
      <c r="S42" s="57"/>
      <c r="T42" s="58"/>
      <c r="U42" s="59"/>
    </row>
    <row r="43" spans="1:21" s="48" customFormat="1" ht="18" customHeight="1" x14ac:dyDescent="0.3">
      <c r="A43" s="46"/>
      <c r="B43" s="22" t="s">
        <v>28</v>
      </c>
      <c r="C43" s="47"/>
      <c r="D43" s="46"/>
      <c r="E43" s="49"/>
      <c r="F43" s="50"/>
      <c r="G43" s="46"/>
      <c r="H43" s="49"/>
      <c r="I43" s="50"/>
      <c r="J43" s="46"/>
      <c r="K43" s="49"/>
      <c r="L43" s="50"/>
      <c r="M43" s="46"/>
      <c r="N43" s="49"/>
      <c r="O43" s="50"/>
      <c r="P43" s="46"/>
      <c r="Q43" s="49"/>
      <c r="R43" s="50"/>
      <c r="S43" s="46"/>
      <c r="T43" s="49"/>
      <c r="U43" s="50"/>
    </row>
    <row r="44" spans="1:21" s="48" customFormat="1" ht="18" customHeight="1" x14ac:dyDescent="0.3">
      <c r="A44" s="46"/>
      <c r="B44" s="34" t="s">
        <v>29</v>
      </c>
      <c r="C44" s="47"/>
      <c r="D44" s="127">
        <v>31.631345</v>
      </c>
      <c r="E44" s="128">
        <v>31.621345000000002</v>
      </c>
      <c r="F44" s="129">
        <f t="shared" ref="F44" si="56">E44-D44</f>
        <v>-9.9999999999980105E-3</v>
      </c>
      <c r="G44" s="127">
        <v>5.8403999999999998</v>
      </c>
      <c r="H44" s="128">
        <v>5.8503999999999996</v>
      </c>
      <c r="I44" s="129">
        <f t="shared" ref="I44" si="57">H44-G44</f>
        <v>9.9999999999997868E-3</v>
      </c>
      <c r="J44" s="127">
        <v>0.113055</v>
      </c>
      <c r="K44" s="128">
        <v>0.113055</v>
      </c>
      <c r="L44" s="129">
        <f t="shared" ref="L44" si="58">K44-J44</f>
        <v>0</v>
      </c>
      <c r="M44" s="127">
        <v>0</v>
      </c>
      <c r="N44" s="128">
        <v>0</v>
      </c>
      <c r="O44" s="129">
        <f t="shared" ref="O44" si="59">N44-M44</f>
        <v>0</v>
      </c>
      <c r="P44" s="127">
        <v>0</v>
      </c>
      <c r="Q44" s="128">
        <v>0</v>
      </c>
      <c r="R44" s="129">
        <f t="shared" ref="R44" si="60">Q44-P44</f>
        <v>0</v>
      </c>
      <c r="S44" s="127">
        <f t="shared" ref="S44" si="61">SUM(P44,M44,J44,G44,D44)</f>
        <v>37.584800000000001</v>
      </c>
      <c r="T44" s="128">
        <f t="shared" ref="T44" si="62">SUM(Q44,N44,K44,H44,E44)</f>
        <v>37.584800000000001</v>
      </c>
      <c r="U44" s="129">
        <f t="shared" ref="U44" si="63">T44-S44</f>
        <v>0</v>
      </c>
    </row>
    <row r="45" spans="1:21" s="48" customFormat="1" ht="18" customHeight="1" x14ac:dyDescent="0.3">
      <c r="A45" s="46"/>
      <c r="B45" s="34" t="s">
        <v>30</v>
      </c>
      <c r="C45" s="47"/>
      <c r="D45" s="135"/>
      <c r="E45" s="136"/>
      <c r="F45" s="137"/>
      <c r="G45" s="135"/>
      <c r="H45" s="136"/>
      <c r="I45" s="137"/>
      <c r="J45" s="135"/>
      <c r="K45" s="136"/>
      <c r="L45" s="137"/>
      <c r="M45" s="135"/>
      <c r="N45" s="136"/>
      <c r="O45" s="137"/>
      <c r="P45" s="135"/>
      <c r="Q45" s="136"/>
      <c r="R45" s="137"/>
      <c r="S45" s="135"/>
      <c r="T45" s="136"/>
      <c r="U45" s="137"/>
    </row>
    <row r="46" spans="1:21" s="48" customFormat="1" ht="18" hidden="1" customHeight="1" x14ac:dyDescent="0.3">
      <c r="A46" s="46"/>
      <c r="B46" s="75"/>
      <c r="C46" s="76"/>
      <c r="D46" s="138">
        <v>0</v>
      </c>
      <c r="E46" s="139">
        <v>0</v>
      </c>
      <c r="F46" s="118">
        <f t="shared" ref="F46:F48" si="64">E46-D46</f>
        <v>0</v>
      </c>
      <c r="G46" s="138">
        <v>0</v>
      </c>
      <c r="H46" s="139">
        <v>0</v>
      </c>
      <c r="I46" s="118">
        <f t="shared" ref="I46:I48" si="65">H46-G46</f>
        <v>0</v>
      </c>
      <c r="J46" s="138">
        <v>0</v>
      </c>
      <c r="K46" s="139">
        <v>0</v>
      </c>
      <c r="L46" s="118">
        <f t="shared" ref="L46:L48" si="66">K46-J46</f>
        <v>0</v>
      </c>
      <c r="M46" s="138">
        <v>0</v>
      </c>
      <c r="N46" s="139">
        <v>0</v>
      </c>
      <c r="O46" s="118">
        <f t="shared" ref="O46:O48" si="67">N46-M46</f>
        <v>0</v>
      </c>
      <c r="P46" s="138">
        <v>0</v>
      </c>
      <c r="Q46" s="139">
        <v>0</v>
      </c>
      <c r="R46" s="118">
        <f t="shared" ref="R46:R48" si="68">Q46-P46</f>
        <v>0</v>
      </c>
      <c r="S46" s="138">
        <f t="shared" ref="S46:S48" si="69">SUM(P46,M46,J46,G46,D46)</f>
        <v>0</v>
      </c>
      <c r="T46" s="139">
        <f t="shared" ref="T46:T48" si="70">SUM(Q46,N46,K46,H46,E46)</f>
        <v>0</v>
      </c>
      <c r="U46" s="118">
        <f t="shared" ref="U46:U48" si="71">T46-S46</f>
        <v>0</v>
      </c>
    </row>
    <row r="47" spans="1:21" s="48" customFormat="1" ht="18" hidden="1" customHeight="1" x14ac:dyDescent="0.3">
      <c r="A47" s="46"/>
      <c r="B47" s="75"/>
      <c r="C47" s="76"/>
      <c r="D47" s="138">
        <v>0</v>
      </c>
      <c r="E47" s="139">
        <v>0</v>
      </c>
      <c r="F47" s="118">
        <f t="shared" si="64"/>
        <v>0</v>
      </c>
      <c r="G47" s="138">
        <v>0</v>
      </c>
      <c r="H47" s="139">
        <v>0</v>
      </c>
      <c r="I47" s="118">
        <f t="shared" si="65"/>
        <v>0</v>
      </c>
      <c r="J47" s="138">
        <v>0</v>
      </c>
      <c r="K47" s="139">
        <v>0</v>
      </c>
      <c r="L47" s="118">
        <f t="shared" si="66"/>
        <v>0</v>
      </c>
      <c r="M47" s="138">
        <v>0</v>
      </c>
      <c r="N47" s="139">
        <v>0</v>
      </c>
      <c r="O47" s="118">
        <f t="shared" si="67"/>
        <v>0</v>
      </c>
      <c r="P47" s="138">
        <v>0</v>
      </c>
      <c r="Q47" s="139">
        <v>0</v>
      </c>
      <c r="R47" s="118">
        <f t="shared" si="68"/>
        <v>0</v>
      </c>
      <c r="S47" s="138">
        <f t="shared" si="69"/>
        <v>0</v>
      </c>
      <c r="T47" s="139">
        <f t="shared" si="70"/>
        <v>0</v>
      </c>
      <c r="U47" s="118">
        <f t="shared" si="71"/>
        <v>0</v>
      </c>
    </row>
    <row r="48" spans="1:21" s="48" customFormat="1" ht="18" hidden="1" customHeight="1" x14ac:dyDescent="0.3">
      <c r="A48" s="46"/>
      <c r="B48" s="75"/>
      <c r="C48" s="76"/>
      <c r="D48" s="138">
        <v>0</v>
      </c>
      <c r="E48" s="139">
        <v>0</v>
      </c>
      <c r="F48" s="118">
        <f t="shared" si="64"/>
        <v>0</v>
      </c>
      <c r="G48" s="138">
        <v>0</v>
      </c>
      <c r="H48" s="139">
        <v>0</v>
      </c>
      <c r="I48" s="118">
        <f t="shared" si="65"/>
        <v>0</v>
      </c>
      <c r="J48" s="138">
        <v>0</v>
      </c>
      <c r="K48" s="139">
        <v>0</v>
      </c>
      <c r="L48" s="118">
        <f t="shared" si="66"/>
        <v>0</v>
      </c>
      <c r="M48" s="138">
        <v>0</v>
      </c>
      <c r="N48" s="139">
        <v>0</v>
      </c>
      <c r="O48" s="118">
        <f t="shared" si="67"/>
        <v>0</v>
      </c>
      <c r="P48" s="138">
        <v>0</v>
      </c>
      <c r="Q48" s="139">
        <v>0</v>
      </c>
      <c r="R48" s="118">
        <f t="shared" si="68"/>
        <v>0</v>
      </c>
      <c r="S48" s="138">
        <f t="shared" si="69"/>
        <v>0</v>
      </c>
      <c r="T48" s="139">
        <f t="shared" si="70"/>
        <v>0</v>
      </c>
      <c r="U48" s="118">
        <f t="shared" si="71"/>
        <v>0</v>
      </c>
    </row>
    <row r="49" spans="1:21" s="48" customFormat="1" ht="18" customHeight="1" x14ac:dyDescent="0.3">
      <c r="A49" s="46"/>
      <c r="B49" s="24" t="s">
        <v>31</v>
      </c>
      <c r="C49" s="47"/>
      <c r="D49" s="127">
        <v>0</v>
      </c>
      <c r="E49" s="128">
        <v>0</v>
      </c>
      <c r="F49" s="129">
        <f t="shared" ref="F49:F57" si="72">E49-D49</f>
        <v>0</v>
      </c>
      <c r="G49" s="127">
        <v>0</v>
      </c>
      <c r="H49" s="128">
        <v>0.374</v>
      </c>
      <c r="I49" s="129">
        <f t="shared" ref="I49:I57" si="73">H49-G49</f>
        <v>0.374</v>
      </c>
      <c r="J49" s="127">
        <v>0</v>
      </c>
      <c r="K49" s="128">
        <v>0</v>
      </c>
      <c r="L49" s="129">
        <f t="shared" ref="L49:L57" si="74">K49-J49</f>
        <v>0</v>
      </c>
      <c r="M49" s="127">
        <v>0</v>
      </c>
      <c r="N49" s="128">
        <v>0</v>
      </c>
      <c r="O49" s="129">
        <f t="shared" ref="O49:O57" si="75">N49-M49</f>
        <v>0</v>
      </c>
      <c r="P49" s="127">
        <v>0</v>
      </c>
      <c r="Q49" s="128">
        <v>0</v>
      </c>
      <c r="R49" s="129">
        <f t="shared" ref="R49:R57" si="76">Q49-P49</f>
        <v>0</v>
      </c>
      <c r="S49" s="127">
        <f t="shared" ref="S49:T57" si="77">SUM(P49,M49,J49,G49,D49)</f>
        <v>0</v>
      </c>
      <c r="T49" s="128">
        <f t="shared" si="77"/>
        <v>0.374</v>
      </c>
      <c r="U49" s="129">
        <f t="shared" ref="U49:U58" si="78">T49-S49</f>
        <v>0.374</v>
      </c>
    </row>
    <row r="50" spans="1:21" s="48" customFormat="1" ht="18" customHeight="1" x14ac:dyDescent="0.3">
      <c r="A50" s="46"/>
      <c r="B50" s="24" t="s">
        <v>32</v>
      </c>
      <c r="C50" s="47"/>
      <c r="D50" s="127">
        <v>0</v>
      </c>
      <c r="E50" s="128">
        <v>0</v>
      </c>
      <c r="F50" s="129">
        <f t="shared" si="72"/>
        <v>0</v>
      </c>
      <c r="G50" s="127">
        <v>0</v>
      </c>
      <c r="H50" s="128">
        <v>0</v>
      </c>
      <c r="I50" s="129">
        <f t="shared" si="73"/>
        <v>0</v>
      </c>
      <c r="J50" s="127">
        <v>0</v>
      </c>
      <c r="K50" s="128">
        <v>0</v>
      </c>
      <c r="L50" s="129">
        <f t="shared" si="74"/>
        <v>0</v>
      </c>
      <c r="M50" s="127">
        <v>0</v>
      </c>
      <c r="N50" s="128">
        <v>0</v>
      </c>
      <c r="O50" s="129">
        <f t="shared" si="75"/>
        <v>0</v>
      </c>
      <c r="P50" s="127">
        <v>0</v>
      </c>
      <c r="Q50" s="128">
        <v>0</v>
      </c>
      <c r="R50" s="129">
        <f t="shared" si="76"/>
        <v>0</v>
      </c>
      <c r="S50" s="127">
        <f t="shared" si="77"/>
        <v>0</v>
      </c>
      <c r="T50" s="128">
        <f t="shared" si="77"/>
        <v>0</v>
      </c>
      <c r="U50" s="129">
        <f t="shared" si="78"/>
        <v>0</v>
      </c>
    </row>
    <row r="51" spans="1:21" s="48" customFormat="1" ht="18" customHeight="1" x14ac:dyDescent="0.3">
      <c r="A51" s="46"/>
      <c r="B51" s="24" t="s">
        <v>33</v>
      </c>
      <c r="C51" s="47"/>
      <c r="D51" s="127">
        <v>0</v>
      </c>
      <c r="E51" s="128">
        <v>0</v>
      </c>
      <c r="F51" s="129">
        <f t="shared" si="72"/>
        <v>0</v>
      </c>
      <c r="G51" s="127">
        <v>0</v>
      </c>
      <c r="H51" s="128">
        <v>0</v>
      </c>
      <c r="I51" s="129">
        <f t="shared" si="73"/>
        <v>0</v>
      </c>
      <c r="J51" s="127">
        <v>0</v>
      </c>
      <c r="K51" s="128">
        <v>0</v>
      </c>
      <c r="L51" s="129">
        <f t="shared" si="74"/>
        <v>0</v>
      </c>
      <c r="M51" s="127">
        <v>0</v>
      </c>
      <c r="N51" s="128">
        <v>0</v>
      </c>
      <c r="O51" s="129">
        <f t="shared" si="75"/>
        <v>0</v>
      </c>
      <c r="P51" s="127">
        <v>0</v>
      </c>
      <c r="Q51" s="128">
        <v>0</v>
      </c>
      <c r="R51" s="129">
        <f t="shared" si="76"/>
        <v>0</v>
      </c>
      <c r="S51" s="127">
        <f t="shared" si="77"/>
        <v>0</v>
      </c>
      <c r="T51" s="128">
        <f t="shared" si="77"/>
        <v>0</v>
      </c>
      <c r="U51" s="129">
        <f t="shared" si="78"/>
        <v>0</v>
      </c>
    </row>
    <row r="52" spans="1:21" s="48" customFormat="1" ht="18" customHeight="1" x14ac:dyDescent="0.3">
      <c r="A52" s="46"/>
      <c r="B52" s="24" t="s">
        <v>34</v>
      </c>
      <c r="C52" s="47"/>
      <c r="D52" s="127">
        <v>0</v>
      </c>
      <c r="E52" s="128">
        <v>0</v>
      </c>
      <c r="F52" s="129">
        <f t="shared" si="72"/>
        <v>0</v>
      </c>
      <c r="G52" s="127">
        <v>0</v>
      </c>
      <c r="H52" s="128">
        <v>0</v>
      </c>
      <c r="I52" s="129">
        <f t="shared" si="73"/>
        <v>0</v>
      </c>
      <c r="J52" s="127">
        <v>0</v>
      </c>
      <c r="K52" s="128">
        <v>0</v>
      </c>
      <c r="L52" s="129">
        <f t="shared" si="74"/>
        <v>0</v>
      </c>
      <c r="M52" s="127">
        <v>0</v>
      </c>
      <c r="N52" s="128">
        <v>0</v>
      </c>
      <c r="O52" s="129">
        <f t="shared" si="75"/>
        <v>0</v>
      </c>
      <c r="P52" s="127">
        <v>0</v>
      </c>
      <c r="Q52" s="128">
        <v>0</v>
      </c>
      <c r="R52" s="129">
        <f t="shared" si="76"/>
        <v>0</v>
      </c>
      <c r="S52" s="127">
        <f t="shared" si="77"/>
        <v>0</v>
      </c>
      <c r="T52" s="128">
        <f t="shared" si="77"/>
        <v>0</v>
      </c>
      <c r="U52" s="129">
        <f t="shared" si="78"/>
        <v>0</v>
      </c>
    </row>
    <row r="53" spans="1:21" s="48" customFormat="1" ht="18" customHeight="1" x14ac:dyDescent="0.3">
      <c r="A53" s="46"/>
      <c r="B53" s="24" t="s">
        <v>35</v>
      </c>
      <c r="C53" s="47"/>
      <c r="D53" s="127">
        <v>0</v>
      </c>
      <c r="E53" s="128">
        <v>0</v>
      </c>
      <c r="F53" s="129">
        <f t="shared" si="72"/>
        <v>0</v>
      </c>
      <c r="G53" s="127">
        <v>0</v>
      </c>
      <c r="H53" s="128">
        <v>0</v>
      </c>
      <c r="I53" s="129">
        <f t="shared" si="73"/>
        <v>0</v>
      </c>
      <c r="J53" s="127">
        <v>0</v>
      </c>
      <c r="K53" s="128">
        <v>0</v>
      </c>
      <c r="L53" s="129">
        <f t="shared" si="74"/>
        <v>0</v>
      </c>
      <c r="M53" s="127">
        <v>0</v>
      </c>
      <c r="N53" s="128">
        <v>0</v>
      </c>
      <c r="O53" s="129">
        <f t="shared" si="75"/>
        <v>0</v>
      </c>
      <c r="P53" s="127">
        <v>0</v>
      </c>
      <c r="Q53" s="128">
        <v>0</v>
      </c>
      <c r="R53" s="129">
        <f t="shared" si="76"/>
        <v>0</v>
      </c>
      <c r="S53" s="127">
        <f t="shared" si="77"/>
        <v>0</v>
      </c>
      <c r="T53" s="128">
        <f t="shared" si="77"/>
        <v>0</v>
      </c>
      <c r="U53" s="129">
        <f t="shared" si="78"/>
        <v>0</v>
      </c>
    </row>
    <row r="54" spans="1:21" s="48" customFormat="1" ht="18" customHeight="1" x14ac:dyDescent="0.3">
      <c r="A54" s="46"/>
      <c r="B54" s="24" t="s">
        <v>36</v>
      </c>
      <c r="C54" s="47"/>
      <c r="D54" s="127">
        <v>0</v>
      </c>
      <c r="E54" s="128">
        <v>0</v>
      </c>
      <c r="F54" s="129">
        <f t="shared" si="72"/>
        <v>0</v>
      </c>
      <c r="G54" s="127">
        <v>0</v>
      </c>
      <c r="H54" s="128">
        <v>0</v>
      </c>
      <c r="I54" s="129">
        <f t="shared" si="73"/>
        <v>0</v>
      </c>
      <c r="J54" s="127">
        <v>0</v>
      </c>
      <c r="K54" s="128">
        <v>0</v>
      </c>
      <c r="L54" s="129">
        <f t="shared" si="74"/>
        <v>0</v>
      </c>
      <c r="M54" s="127">
        <v>0</v>
      </c>
      <c r="N54" s="128">
        <v>0</v>
      </c>
      <c r="O54" s="129">
        <f t="shared" si="75"/>
        <v>0</v>
      </c>
      <c r="P54" s="127">
        <v>0</v>
      </c>
      <c r="Q54" s="128">
        <v>0</v>
      </c>
      <c r="R54" s="129">
        <f t="shared" si="76"/>
        <v>0</v>
      </c>
      <c r="S54" s="127">
        <f t="shared" si="77"/>
        <v>0</v>
      </c>
      <c r="T54" s="128">
        <f t="shared" si="77"/>
        <v>0</v>
      </c>
      <c r="U54" s="129">
        <f t="shared" si="78"/>
        <v>0</v>
      </c>
    </row>
    <row r="55" spans="1:21" s="48" customFormat="1" ht="18" customHeight="1" x14ac:dyDescent="0.3">
      <c r="A55" s="46"/>
      <c r="B55" s="24" t="s">
        <v>37</v>
      </c>
      <c r="C55" s="47"/>
      <c r="D55" s="127">
        <v>0</v>
      </c>
      <c r="E55" s="128">
        <v>0</v>
      </c>
      <c r="F55" s="129">
        <f t="shared" si="72"/>
        <v>0</v>
      </c>
      <c r="G55" s="127">
        <v>0</v>
      </c>
      <c r="H55" s="128">
        <v>0</v>
      </c>
      <c r="I55" s="129">
        <f t="shared" si="73"/>
        <v>0</v>
      </c>
      <c r="J55" s="127">
        <v>0</v>
      </c>
      <c r="K55" s="128">
        <v>0</v>
      </c>
      <c r="L55" s="129">
        <f t="shared" si="74"/>
        <v>0</v>
      </c>
      <c r="M55" s="127">
        <v>0</v>
      </c>
      <c r="N55" s="128">
        <v>0</v>
      </c>
      <c r="O55" s="129">
        <f t="shared" si="75"/>
        <v>0</v>
      </c>
      <c r="P55" s="127">
        <v>0</v>
      </c>
      <c r="Q55" s="128">
        <v>0</v>
      </c>
      <c r="R55" s="129">
        <f t="shared" si="76"/>
        <v>0</v>
      </c>
      <c r="S55" s="127">
        <f t="shared" si="77"/>
        <v>0</v>
      </c>
      <c r="T55" s="128">
        <f t="shared" si="77"/>
        <v>0</v>
      </c>
      <c r="U55" s="129">
        <f t="shared" si="78"/>
        <v>0</v>
      </c>
    </row>
    <row r="56" spans="1:21" s="48" customFormat="1" ht="18" customHeight="1" x14ac:dyDescent="0.3">
      <c r="A56" s="46"/>
      <c r="B56" s="24" t="s">
        <v>38</v>
      </c>
      <c r="C56" s="47"/>
      <c r="D56" s="127">
        <v>0</v>
      </c>
      <c r="E56" s="128">
        <v>0</v>
      </c>
      <c r="F56" s="129">
        <f t="shared" si="72"/>
        <v>0</v>
      </c>
      <c r="G56" s="127">
        <v>0</v>
      </c>
      <c r="H56" s="128">
        <v>0</v>
      </c>
      <c r="I56" s="129">
        <f t="shared" si="73"/>
        <v>0</v>
      </c>
      <c r="J56" s="127">
        <v>0</v>
      </c>
      <c r="K56" s="128">
        <v>0</v>
      </c>
      <c r="L56" s="129">
        <f t="shared" si="74"/>
        <v>0</v>
      </c>
      <c r="M56" s="127">
        <v>0</v>
      </c>
      <c r="N56" s="128">
        <v>0</v>
      </c>
      <c r="O56" s="129">
        <f t="shared" si="75"/>
        <v>0</v>
      </c>
      <c r="P56" s="127">
        <v>0</v>
      </c>
      <c r="Q56" s="128">
        <v>0</v>
      </c>
      <c r="R56" s="129">
        <f t="shared" si="76"/>
        <v>0</v>
      </c>
      <c r="S56" s="127">
        <f t="shared" si="77"/>
        <v>0</v>
      </c>
      <c r="T56" s="128">
        <f t="shared" si="77"/>
        <v>0</v>
      </c>
      <c r="U56" s="129">
        <f t="shared" si="78"/>
        <v>0</v>
      </c>
    </row>
    <row r="57" spans="1:21" s="48" customFormat="1" ht="18" customHeight="1" x14ac:dyDescent="0.3">
      <c r="A57" s="46"/>
      <c r="B57" s="34" t="s">
        <v>39</v>
      </c>
      <c r="C57" s="47"/>
      <c r="D57" s="127">
        <v>0</v>
      </c>
      <c r="E57" s="128">
        <v>0</v>
      </c>
      <c r="F57" s="129">
        <f t="shared" si="72"/>
        <v>0</v>
      </c>
      <c r="G57" s="127">
        <v>23.289523396179767</v>
      </c>
      <c r="H57" s="128">
        <v>0</v>
      </c>
      <c r="I57" s="129">
        <f t="shared" si="73"/>
        <v>-23.289523396179767</v>
      </c>
      <c r="J57" s="127">
        <v>0</v>
      </c>
      <c r="K57" s="128">
        <v>0</v>
      </c>
      <c r="L57" s="129">
        <f t="shared" si="74"/>
        <v>0</v>
      </c>
      <c r="M57" s="127">
        <v>0</v>
      </c>
      <c r="N57" s="128">
        <v>0</v>
      </c>
      <c r="O57" s="129">
        <f t="shared" si="75"/>
        <v>0</v>
      </c>
      <c r="P57" s="127">
        <v>0</v>
      </c>
      <c r="Q57" s="128">
        <v>0</v>
      </c>
      <c r="R57" s="129">
        <f t="shared" si="76"/>
        <v>0</v>
      </c>
      <c r="S57" s="127">
        <f t="shared" si="77"/>
        <v>23.289523396179767</v>
      </c>
      <c r="T57" s="128">
        <f t="shared" si="77"/>
        <v>0</v>
      </c>
      <c r="U57" s="129">
        <f t="shared" si="78"/>
        <v>-23.289523396179767</v>
      </c>
    </row>
    <row r="58" spans="1:21" s="48" customFormat="1" ht="18" customHeight="1" x14ac:dyDescent="0.3">
      <c r="A58" s="46"/>
      <c r="B58" s="53"/>
      <c r="C58" s="47"/>
      <c r="D58" s="140">
        <f>SUM(D44,D49:D57)</f>
        <v>31.631345</v>
      </c>
      <c r="E58" s="141">
        <f>SUM(E44,E49:E57)</f>
        <v>31.621345000000002</v>
      </c>
      <c r="F58" s="142">
        <f t="shared" ref="F58:F70" si="79">E58-D58</f>
        <v>-9.9999999999980105E-3</v>
      </c>
      <c r="G58" s="140">
        <f>SUM(G44,G49:G57)</f>
        <v>29.129923396179766</v>
      </c>
      <c r="H58" s="141">
        <f>SUM(H44,H49:H57)</f>
        <v>6.2243999999999993</v>
      </c>
      <c r="I58" s="142">
        <f t="shared" ref="I58" si="80">H58-G58</f>
        <v>-22.905523396179767</v>
      </c>
      <c r="J58" s="140">
        <f>SUM(J44,J49:J57)</f>
        <v>0.113055</v>
      </c>
      <c r="K58" s="141">
        <f>SUM(K44,K49:K57)</f>
        <v>0.113055</v>
      </c>
      <c r="L58" s="142">
        <f>K58-J58</f>
        <v>0</v>
      </c>
      <c r="M58" s="140">
        <f>SUM(M44,M49:M57)</f>
        <v>0</v>
      </c>
      <c r="N58" s="141">
        <f>SUM(N44,N49:N57)</f>
        <v>0</v>
      </c>
      <c r="O58" s="142">
        <f t="shared" ref="O58" si="81">N58-M58</f>
        <v>0</v>
      </c>
      <c r="P58" s="140">
        <f>SUM(P44,P49:P57)</f>
        <v>0</v>
      </c>
      <c r="Q58" s="141">
        <f>SUM(Q44,Q49:Q57)</f>
        <v>0</v>
      </c>
      <c r="R58" s="142">
        <f t="shared" ref="R58" si="82">Q58-P58</f>
        <v>0</v>
      </c>
      <c r="S58" s="140">
        <f>SUM(S44,S49:S57)</f>
        <v>60.874323396179769</v>
      </c>
      <c r="T58" s="141">
        <f>SUM(T44,T49:T57)</f>
        <v>37.958800000000004</v>
      </c>
      <c r="U58" s="142">
        <f t="shared" si="78"/>
        <v>-22.915523396179765</v>
      </c>
    </row>
    <row r="59" spans="1:21" s="48" customFormat="1" ht="15" customHeight="1" x14ac:dyDescent="0.3">
      <c r="A59" s="46"/>
      <c r="B59" s="53"/>
      <c r="C59" s="47"/>
      <c r="D59" s="143"/>
      <c r="E59" s="144"/>
      <c r="F59" s="145"/>
      <c r="G59" s="143"/>
      <c r="H59" s="144"/>
      <c r="I59" s="145"/>
      <c r="J59" s="143"/>
      <c r="K59" s="144"/>
      <c r="L59" s="145"/>
      <c r="M59" s="143"/>
      <c r="N59" s="144"/>
      <c r="O59" s="145"/>
      <c r="P59" s="143"/>
      <c r="Q59" s="144"/>
      <c r="R59" s="145"/>
      <c r="S59" s="143"/>
      <c r="T59" s="144"/>
      <c r="U59" s="145"/>
    </row>
    <row r="60" spans="1:21" s="48" customFormat="1" ht="18" customHeight="1" x14ac:dyDescent="0.3">
      <c r="A60" s="46"/>
      <c r="B60" s="22" t="s">
        <v>56</v>
      </c>
      <c r="C60" s="47"/>
      <c r="D60" s="140">
        <v>0</v>
      </c>
      <c r="E60" s="141">
        <v>0</v>
      </c>
      <c r="F60" s="142">
        <f t="shared" ref="F60" si="83">E60-D60</f>
        <v>0</v>
      </c>
      <c r="G60" s="140">
        <v>0</v>
      </c>
      <c r="H60" s="141">
        <v>0</v>
      </c>
      <c r="I60" s="142">
        <f t="shared" ref="I60" si="84">H60-G60</f>
        <v>0</v>
      </c>
      <c r="J60" s="140">
        <v>0</v>
      </c>
      <c r="K60" s="141">
        <v>0</v>
      </c>
      <c r="L60" s="142">
        <f t="shared" ref="L60" si="85">K60-J60</f>
        <v>0</v>
      </c>
      <c r="M60" s="140">
        <v>0</v>
      </c>
      <c r="N60" s="141">
        <v>0</v>
      </c>
      <c r="O60" s="142">
        <f t="shared" ref="O60" si="86">N60-M60</f>
        <v>0</v>
      </c>
      <c r="P60" s="140">
        <v>0</v>
      </c>
      <c r="Q60" s="141">
        <v>0</v>
      </c>
      <c r="R60" s="142">
        <f t="shared" ref="R60" si="87">Q60-P60</f>
        <v>0</v>
      </c>
      <c r="S60" s="140">
        <f t="shared" ref="S60" si="88">SUM(P60,M60,J60,G60,D60)</f>
        <v>0</v>
      </c>
      <c r="T60" s="141">
        <f t="shared" ref="T60" si="89">SUM(Q60,N60,K60,H60,E60)</f>
        <v>0</v>
      </c>
      <c r="U60" s="142">
        <f t="shared" ref="U60" si="90">T60-S60</f>
        <v>0</v>
      </c>
    </row>
    <row r="61" spans="1:21" s="48" customFormat="1" ht="15" customHeight="1" x14ac:dyDescent="0.3">
      <c r="A61" s="46"/>
      <c r="B61" s="53"/>
      <c r="C61" s="47"/>
      <c r="D61" s="143"/>
      <c r="E61" s="144"/>
      <c r="F61" s="145"/>
      <c r="G61" s="143"/>
      <c r="H61" s="144"/>
      <c r="I61" s="145"/>
      <c r="J61" s="143"/>
      <c r="K61" s="144"/>
      <c r="L61" s="145"/>
      <c r="M61" s="143"/>
      <c r="N61" s="144"/>
      <c r="O61" s="145"/>
      <c r="P61" s="143"/>
      <c r="Q61" s="144"/>
      <c r="R61" s="145"/>
      <c r="S61" s="143"/>
      <c r="T61" s="144"/>
      <c r="U61" s="145"/>
    </row>
    <row r="62" spans="1:21" s="48" customFormat="1" ht="18" customHeight="1" x14ac:dyDescent="0.3">
      <c r="A62" s="46"/>
      <c r="B62" s="71" t="s">
        <v>40</v>
      </c>
      <c r="C62" s="47"/>
      <c r="D62" s="149">
        <f>SUM(D60,D58,D41,D26,D20)</f>
        <v>253.9281465413244</v>
      </c>
      <c r="E62" s="150">
        <f>SUM(E60,E58,E41,E26,E20)</f>
        <v>296.44803151000002</v>
      </c>
      <c r="F62" s="151">
        <f t="shared" ref="F62" si="91">E62-D62</f>
        <v>42.519884968675626</v>
      </c>
      <c r="G62" s="149">
        <f>SUM(G60,G58,G41,G26,G20)</f>
        <v>130.10856730847809</v>
      </c>
      <c r="H62" s="150">
        <f>SUM(H60,H58,H41,H26,H20)</f>
        <v>131.09283998000001</v>
      </c>
      <c r="I62" s="151">
        <f t="shared" ref="I62" si="92">H62-G62</f>
        <v>0.98427267152192144</v>
      </c>
      <c r="J62" s="149">
        <f>SUM(J60,J58,J41,J26,J20)</f>
        <v>0.48454006830326563</v>
      </c>
      <c r="K62" s="150">
        <f>SUM(K60,K58,K41,K26,K20)</f>
        <v>0.48281831000000003</v>
      </c>
      <c r="L62" s="151">
        <f t="shared" ref="L62" si="93">K62-J62</f>
        <v>-1.721758303265597E-3</v>
      </c>
      <c r="M62" s="149">
        <f>SUM(M60,M58,M41,M26,M20)</f>
        <v>0</v>
      </c>
      <c r="N62" s="150">
        <f>SUM(N60,N58,N41,N26,N20)</f>
        <v>0</v>
      </c>
      <c r="O62" s="151">
        <f t="shared" ref="O62" si="94">N62-M62</f>
        <v>0</v>
      </c>
      <c r="P62" s="149">
        <f>SUM(P60,P58,P41,P26,P20)</f>
        <v>21.530185859619554</v>
      </c>
      <c r="Q62" s="150">
        <f>SUM(Q60,Q58,Q41,Q26,Q20)</f>
        <v>38.610761580000002</v>
      </c>
      <c r="R62" s="151">
        <f t="shared" ref="R62" si="95">Q62-P62</f>
        <v>17.080575720380448</v>
      </c>
      <c r="S62" s="149">
        <f>SUM(S60,S58,S41,S26,S20)</f>
        <v>406.05143977772536</v>
      </c>
      <c r="T62" s="150">
        <f>SUM(T60,T58,T41,T26,T20)</f>
        <v>466.63445137999997</v>
      </c>
      <c r="U62" s="151">
        <f t="shared" ref="U62" si="96">T62-S62</f>
        <v>60.58301160227461</v>
      </c>
    </row>
    <row r="63" spans="1:21" s="48" customFormat="1" ht="15" customHeight="1" x14ac:dyDescent="0.3">
      <c r="A63" s="46"/>
      <c r="B63" s="53"/>
      <c r="C63" s="47"/>
      <c r="D63" s="46"/>
      <c r="E63" s="49"/>
      <c r="F63" s="50"/>
      <c r="G63" s="46"/>
      <c r="H63" s="49"/>
      <c r="I63" s="50"/>
      <c r="J63" s="46"/>
      <c r="K63" s="49"/>
      <c r="L63" s="50"/>
      <c r="M63" s="46"/>
      <c r="N63" s="49"/>
      <c r="O63" s="50"/>
      <c r="P63" s="46"/>
      <c r="Q63" s="49"/>
      <c r="R63" s="50"/>
      <c r="S63" s="46"/>
      <c r="T63" s="49"/>
      <c r="U63" s="50"/>
    </row>
    <row r="64" spans="1:21" s="48" customFormat="1" ht="18" customHeight="1" x14ac:dyDescent="0.3">
      <c r="A64" s="46"/>
      <c r="B64" s="22" t="s">
        <v>41</v>
      </c>
      <c r="C64" s="47"/>
      <c r="D64" s="46"/>
      <c r="E64" s="49"/>
      <c r="F64" s="50"/>
      <c r="G64" s="46"/>
      <c r="H64" s="49"/>
      <c r="I64" s="50"/>
      <c r="J64" s="46"/>
      <c r="K64" s="49"/>
      <c r="L64" s="50"/>
      <c r="M64" s="46"/>
      <c r="N64" s="49"/>
      <c r="O64" s="50"/>
      <c r="P64" s="46"/>
      <c r="Q64" s="49"/>
      <c r="R64" s="50"/>
      <c r="S64" s="46"/>
      <c r="T64" s="49"/>
      <c r="U64" s="50"/>
    </row>
    <row r="65" spans="1:23" s="48" customFormat="1" ht="18" customHeight="1" x14ac:dyDescent="0.3">
      <c r="A65" s="46"/>
      <c r="B65" s="72" t="s">
        <v>42</v>
      </c>
      <c r="C65" s="47"/>
      <c r="D65" s="130">
        <v>0</v>
      </c>
      <c r="E65" s="131">
        <v>0</v>
      </c>
      <c r="F65" s="129">
        <f t="shared" ref="F65:F67" si="97">E65-D65</f>
        <v>0</v>
      </c>
      <c r="G65" s="130">
        <v>0</v>
      </c>
      <c r="H65" s="131">
        <v>0</v>
      </c>
      <c r="I65" s="129">
        <f t="shared" ref="I65:I67" si="98">H65-G65</f>
        <v>0</v>
      </c>
      <c r="J65" s="130">
        <v>0</v>
      </c>
      <c r="K65" s="131">
        <v>0</v>
      </c>
      <c r="L65" s="129">
        <f t="shared" ref="L65:L67" si="99">K65-J65</f>
        <v>0</v>
      </c>
      <c r="M65" s="130">
        <v>20</v>
      </c>
      <c r="N65" s="131">
        <v>43</v>
      </c>
      <c r="O65" s="129">
        <f t="shared" ref="O65:O67" si="100">N65-M65</f>
        <v>23</v>
      </c>
      <c r="P65" s="130">
        <v>0</v>
      </c>
      <c r="Q65" s="131">
        <v>0</v>
      </c>
      <c r="R65" s="129">
        <f t="shared" ref="R65:R67" si="101">Q65-P65</f>
        <v>0</v>
      </c>
      <c r="S65" s="130">
        <f t="shared" ref="S65:S67" si="102">SUM(P65,M65,J65,G65,D65)</f>
        <v>20</v>
      </c>
      <c r="T65" s="131">
        <f t="shared" ref="T65:T67" si="103">SUM(Q65,N65,K65,H65,E65)</f>
        <v>43</v>
      </c>
      <c r="U65" s="129">
        <f t="shared" ref="U65:U67" si="104">T65-S65</f>
        <v>23</v>
      </c>
    </row>
    <row r="66" spans="1:23" s="48" customFormat="1" ht="18" customHeight="1" x14ac:dyDescent="0.3">
      <c r="A66" s="46"/>
      <c r="B66" s="72" t="s">
        <v>43</v>
      </c>
      <c r="C66" s="47"/>
      <c r="D66" s="130">
        <v>0</v>
      </c>
      <c r="E66" s="131">
        <v>0</v>
      </c>
      <c r="F66" s="129">
        <f t="shared" si="97"/>
        <v>0</v>
      </c>
      <c r="G66" s="130">
        <v>0</v>
      </c>
      <c r="H66" s="131">
        <v>0</v>
      </c>
      <c r="I66" s="129">
        <f t="shared" si="98"/>
        <v>0</v>
      </c>
      <c r="J66" s="130">
        <v>39.521789844981868</v>
      </c>
      <c r="K66" s="131">
        <v>0</v>
      </c>
      <c r="L66" s="129">
        <f t="shared" si="99"/>
        <v>-39.521789844981868</v>
      </c>
      <c r="M66" s="130">
        <v>0</v>
      </c>
      <c r="N66" s="131">
        <v>0</v>
      </c>
      <c r="O66" s="129">
        <f t="shared" si="100"/>
        <v>0</v>
      </c>
      <c r="P66" s="130">
        <v>0</v>
      </c>
      <c r="Q66" s="131">
        <v>0</v>
      </c>
      <c r="R66" s="129">
        <f t="shared" si="101"/>
        <v>0</v>
      </c>
      <c r="S66" s="130">
        <f t="shared" si="102"/>
        <v>39.521789844981868</v>
      </c>
      <c r="T66" s="131">
        <f t="shared" si="103"/>
        <v>0</v>
      </c>
      <c r="U66" s="129">
        <f t="shared" si="104"/>
        <v>-39.521789844981868</v>
      </c>
    </row>
    <row r="67" spans="1:23" s="48" customFormat="1" ht="18" customHeight="1" x14ac:dyDescent="0.3">
      <c r="A67" s="46"/>
      <c r="B67" s="72" t="s">
        <v>44</v>
      </c>
      <c r="C67" s="47"/>
      <c r="D67" s="130">
        <v>0</v>
      </c>
      <c r="E67" s="131">
        <v>0</v>
      </c>
      <c r="F67" s="129">
        <f t="shared" si="97"/>
        <v>0</v>
      </c>
      <c r="G67" s="130">
        <v>30.357721945117561</v>
      </c>
      <c r="H67" s="131">
        <v>33.560000259999995</v>
      </c>
      <c r="I67" s="129">
        <f t="shared" si="98"/>
        <v>3.2022783148824345</v>
      </c>
      <c r="J67" s="130">
        <v>0</v>
      </c>
      <c r="K67" s="131">
        <v>0</v>
      </c>
      <c r="L67" s="129">
        <f t="shared" si="99"/>
        <v>0</v>
      </c>
      <c r="M67" s="130">
        <v>0</v>
      </c>
      <c r="N67" s="131">
        <v>0</v>
      </c>
      <c r="O67" s="129">
        <f t="shared" si="100"/>
        <v>0</v>
      </c>
      <c r="P67" s="130">
        <v>0</v>
      </c>
      <c r="Q67" s="131">
        <v>0</v>
      </c>
      <c r="R67" s="129">
        <f t="shared" si="101"/>
        <v>0</v>
      </c>
      <c r="S67" s="130">
        <f t="shared" si="102"/>
        <v>30.357721945117561</v>
      </c>
      <c r="T67" s="131">
        <f t="shared" si="103"/>
        <v>33.560000259999995</v>
      </c>
      <c r="U67" s="129">
        <f t="shared" si="104"/>
        <v>3.2022783148824345</v>
      </c>
    </row>
    <row r="68" spans="1:23" s="48" customFormat="1" ht="18" customHeight="1" x14ac:dyDescent="0.3">
      <c r="A68" s="46"/>
      <c r="B68" s="53"/>
      <c r="C68" s="47"/>
      <c r="D68" s="140">
        <f>SUM(D65:D67)</f>
        <v>0</v>
      </c>
      <c r="E68" s="141">
        <f>SUM(E65:E67)</f>
        <v>0</v>
      </c>
      <c r="F68" s="142">
        <f t="shared" si="79"/>
        <v>0</v>
      </c>
      <c r="G68" s="140">
        <f>SUM(G65:G67)</f>
        <v>30.357721945117561</v>
      </c>
      <c r="H68" s="141">
        <f>SUM(H65:H67)</f>
        <v>33.560000259999995</v>
      </c>
      <c r="I68" s="142">
        <f t="shared" ref="I68" si="105">H68-G68</f>
        <v>3.2022783148824345</v>
      </c>
      <c r="J68" s="140">
        <f>SUM(J65:J67)</f>
        <v>39.521789844981868</v>
      </c>
      <c r="K68" s="141">
        <f>SUM(K65:K67)</f>
        <v>0</v>
      </c>
      <c r="L68" s="142">
        <f t="shared" ref="L68" si="106">K68-J68</f>
        <v>-39.521789844981868</v>
      </c>
      <c r="M68" s="140">
        <f>SUM(M65:M67)</f>
        <v>20</v>
      </c>
      <c r="N68" s="141">
        <f>SUM(N65:N67)</f>
        <v>43</v>
      </c>
      <c r="O68" s="142">
        <f t="shared" ref="O68" si="107">N68-M68</f>
        <v>23</v>
      </c>
      <c r="P68" s="140">
        <f>SUM(P65:P67)</f>
        <v>0</v>
      </c>
      <c r="Q68" s="141">
        <f>SUM(Q65:Q67)</f>
        <v>0</v>
      </c>
      <c r="R68" s="142">
        <f t="shared" ref="R68" si="108">Q68-P68</f>
        <v>0</v>
      </c>
      <c r="S68" s="140">
        <f>SUM(S65:S67)</f>
        <v>89.879511790099428</v>
      </c>
      <c r="T68" s="141">
        <f>SUM(T65:T67)</f>
        <v>76.560000259999995</v>
      </c>
      <c r="U68" s="142">
        <f t="shared" ref="U68" si="109">T68-S68</f>
        <v>-13.319511530099433</v>
      </c>
      <c r="V68" s="48">
        <f>SUM(D68:U68)</f>
        <v>306.24000103999998</v>
      </c>
    </row>
    <row r="69" spans="1:23" s="48" customFormat="1" ht="15" customHeight="1" x14ac:dyDescent="0.3">
      <c r="A69" s="46"/>
      <c r="B69" s="53"/>
      <c r="C69" s="47"/>
      <c r="D69" s="143"/>
      <c r="E69" s="144"/>
      <c r="F69" s="145"/>
      <c r="G69" s="143"/>
      <c r="H69" s="144"/>
      <c r="I69" s="145"/>
      <c r="J69" s="143"/>
      <c r="K69" s="144"/>
      <c r="L69" s="145"/>
      <c r="M69" s="143"/>
      <c r="N69" s="144"/>
      <c r="O69" s="145"/>
      <c r="P69" s="143"/>
      <c r="Q69" s="144"/>
      <c r="R69" s="145"/>
      <c r="S69" s="143"/>
      <c r="T69" s="144"/>
      <c r="U69" s="145"/>
    </row>
    <row r="70" spans="1:23" s="48" customFormat="1" ht="18" customHeight="1" x14ac:dyDescent="0.3">
      <c r="A70" s="46"/>
      <c r="B70" s="71" t="s">
        <v>45</v>
      </c>
      <c r="C70" s="47"/>
      <c r="D70" s="149">
        <f>SUM(D68,D62)</f>
        <v>253.9281465413244</v>
      </c>
      <c r="E70" s="150">
        <f>SUM(E68,E62)</f>
        <v>296.44803151000002</v>
      </c>
      <c r="F70" s="151">
        <f t="shared" si="79"/>
        <v>42.519884968675626</v>
      </c>
      <c r="G70" s="149">
        <f>SUM(G68,G62)</f>
        <v>160.46628925359565</v>
      </c>
      <c r="H70" s="150">
        <f>SUM(H68,H62)</f>
        <v>164.65284023999999</v>
      </c>
      <c r="I70" s="151">
        <f t="shared" ref="I70" si="110">H70-G70</f>
        <v>4.1865509864043418</v>
      </c>
      <c r="J70" s="149">
        <f>SUM(J68,J62)</f>
        <v>40.006329913285136</v>
      </c>
      <c r="K70" s="150">
        <f>SUM(K68,K62)</f>
        <v>0.48281831000000003</v>
      </c>
      <c r="L70" s="151">
        <f>K70-J70</f>
        <v>-39.523511603285137</v>
      </c>
      <c r="M70" s="149">
        <f>SUM(M68,M62)</f>
        <v>20</v>
      </c>
      <c r="N70" s="150">
        <f>SUM(N68,N62)</f>
        <v>43</v>
      </c>
      <c r="O70" s="151">
        <f t="shared" ref="O70" si="111">N70-M70</f>
        <v>23</v>
      </c>
      <c r="P70" s="149">
        <f>SUM(P68,P62)</f>
        <v>21.530185859619554</v>
      </c>
      <c r="Q70" s="150">
        <f>SUM(Q68,Q62)</f>
        <v>38.610761580000002</v>
      </c>
      <c r="R70" s="151">
        <f t="shared" ref="R70" si="112">Q70-P70</f>
        <v>17.080575720380448</v>
      </c>
      <c r="S70" s="149">
        <f>SUM(S68,S62)</f>
        <v>495.93095156782476</v>
      </c>
      <c r="T70" s="150">
        <f>SUM(T68,T62)</f>
        <v>543.19445164000001</v>
      </c>
      <c r="U70" s="151">
        <f t="shared" ref="U70" si="113">T70-S70</f>
        <v>47.263500072175248</v>
      </c>
    </row>
    <row r="71" spans="1:23" s="48" customFormat="1" ht="15" customHeight="1" x14ac:dyDescent="0.3">
      <c r="A71" s="46"/>
      <c r="B71" s="53"/>
      <c r="C71" s="47"/>
      <c r="D71" s="46"/>
      <c r="E71" s="49"/>
      <c r="F71" s="50"/>
      <c r="G71" s="46"/>
      <c r="H71" s="49"/>
      <c r="I71" s="50"/>
      <c r="J71" s="46"/>
      <c r="K71" s="49"/>
      <c r="L71" s="50"/>
      <c r="M71" s="46"/>
      <c r="N71" s="49"/>
      <c r="O71" s="50"/>
      <c r="P71" s="46"/>
      <c r="Q71" s="49"/>
      <c r="R71" s="50"/>
      <c r="S71" s="46"/>
      <c r="T71" s="49"/>
      <c r="U71" s="50"/>
    </row>
    <row r="72" spans="1:23" s="48" customFormat="1" ht="18" customHeight="1" x14ac:dyDescent="0.3">
      <c r="A72" s="46"/>
      <c r="B72" s="22" t="s">
        <v>46</v>
      </c>
      <c r="C72" s="47"/>
      <c r="D72" s="46"/>
      <c r="E72" s="49"/>
      <c r="F72" s="50"/>
      <c r="G72" s="46"/>
      <c r="H72" s="49"/>
      <c r="I72" s="50"/>
      <c r="J72" s="46"/>
      <c r="K72" s="49"/>
      <c r="L72" s="50"/>
      <c r="M72" s="46"/>
      <c r="N72" s="49"/>
      <c r="O72" s="50"/>
      <c r="P72" s="46"/>
      <c r="Q72" s="49"/>
      <c r="R72" s="50"/>
      <c r="S72" s="46"/>
      <c r="T72" s="49"/>
      <c r="U72" s="50"/>
    </row>
    <row r="73" spans="1:23" s="48" customFormat="1" ht="18" customHeight="1" x14ac:dyDescent="0.3">
      <c r="A73" s="46"/>
      <c r="B73" s="72" t="s">
        <v>69</v>
      </c>
      <c r="C73" s="47"/>
      <c r="D73" s="130">
        <v>-10.98</v>
      </c>
      <c r="E73" s="131">
        <v>19.777000000000001</v>
      </c>
      <c r="F73" s="129">
        <f t="shared" ref="F73" si="114">E73-D73</f>
        <v>30.757000000000001</v>
      </c>
      <c r="G73" s="130">
        <v>-1.7230000000000001</v>
      </c>
      <c r="H73" s="131">
        <v>28.175000000000001</v>
      </c>
      <c r="I73" s="129">
        <f t="shared" ref="I73" si="115">H73-G73</f>
        <v>29.898</v>
      </c>
      <c r="J73" s="130">
        <v>0</v>
      </c>
      <c r="K73" s="131">
        <v>0</v>
      </c>
      <c r="L73" s="129">
        <f t="shared" ref="L73" si="116">K73-J73</f>
        <v>0</v>
      </c>
      <c r="M73" s="130">
        <v>0</v>
      </c>
      <c r="N73" s="131">
        <v>0</v>
      </c>
      <c r="O73" s="129">
        <f t="shared" ref="O73" si="117">N73-M73</f>
        <v>0</v>
      </c>
      <c r="P73" s="130">
        <v>0</v>
      </c>
      <c r="Q73" s="131">
        <v>0</v>
      </c>
      <c r="R73" s="129">
        <f t="shared" ref="R73" si="118">Q73-P73</f>
        <v>0</v>
      </c>
      <c r="S73" s="130">
        <f t="shared" ref="S73" si="119">SUM(P73,M73,J73,G73,D73)</f>
        <v>-12.703000000000001</v>
      </c>
      <c r="T73" s="131">
        <f t="shared" ref="T73" si="120">SUM(Q73,N73,K73,H73,E73)</f>
        <v>47.951999999999998</v>
      </c>
      <c r="U73" s="129">
        <f t="shared" ref="U73" si="121">T73-S73</f>
        <v>60.655000000000001</v>
      </c>
    </row>
    <row r="74" spans="1:23" s="48" customFormat="1" ht="18" customHeight="1" x14ac:dyDescent="0.3">
      <c r="A74" s="46"/>
      <c r="B74" s="47"/>
      <c r="C74" s="47"/>
      <c r="D74" s="140">
        <f>SUM(D73)</f>
        <v>-10.98</v>
      </c>
      <c r="E74" s="141">
        <f>SUM(E73)</f>
        <v>19.777000000000001</v>
      </c>
      <c r="F74" s="142">
        <f t="shared" ref="F74:F76" si="122">E74-D74</f>
        <v>30.757000000000001</v>
      </c>
      <c r="G74" s="140">
        <f>SUM(G73)</f>
        <v>-1.7230000000000001</v>
      </c>
      <c r="H74" s="141">
        <f>SUM(H73)</f>
        <v>28.175000000000001</v>
      </c>
      <c r="I74" s="142">
        <f t="shared" ref="I74" si="123">H74-G74</f>
        <v>29.898</v>
      </c>
      <c r="J74" s="140">
        <f>SUM(J73)</f>
        <v>0</v>
      </c>
      <c r="K74" s="141">
        <f>SUM(K73)</f>
        <v>0</v>
      </c>
      <c r="L74" s="142">
        <f t="shared" ref="L74" si="124">K74-J74</f>
        <v>0</v>
      </c>
      <c r="M74" s="140">
        <f>SUM(M73)</f>
        <v>0</v>
      </c>
      <c r="N74" s="141">
        <f>SUM(N73)</f>
        <v>0</v>
      </c>
      <c r="O74" s="142">
        <f t="shared" ref="O74" si="125">N74-M74</f>
        <v>0</v>
      </c>
      <c r="P74" s="140">
        <f>SUM(P73)</f>
        <v>0</v>
      </c>
      <c r="Q74" s="141">
        <f>SUM(Q73)</f>
        <v>0</v>
      </c>
      <c r="R74" s="142">
        <f t="shared" ref="R74" si="126">Q74-P74</f>
        <v>0</v>
      </c>
      <c r="S74" s="140">
        <f>SUM(S73)</f>
        <v>-12.703000000000001</v>
      </c>
      <c r="T74" s="141">
        <f>SUM(T73)</f>
        <v>47.951999999999998</v>
      </c>
      <c r="U74" s="142">
        <f t="shared" ref="U74" si="127">T74-S74</f>
        <v>60.655000000000001</v>
      </c>
    </row>
    <row r="75" spans="1:23" s="48" customFormat="1" ht="15" customHeight="1" x14ac:dyDescent="0.3">
      <c r="A75" s="46"/>
      <c r="B75" s="47"/>
      <c r="C75" s="47"/>
      <c r="D75" s="143"/>
      <c r="E75" s="144"/>
      <c r="F75" s="145"/>
      <c r="G75" s="143"/>
      <c r="H75" s="144"/>
      <c r="I75" s="145"/>
      <c r="J75" s="143"/>
      <c r="K75" s="144"/>
      <c r="L75" s="145"/>
      <c r="M75" s="143"/>
      <c r="N75" s="144"/>
      <c r="O75" s="145"/>
      <c r="P75" s="143"/>
      <c r="Q75" s="144"/>
      <c r="R75" s="145"/>
      <c r="S75" s="143"/>
      <c r="T75" s="144"/>
      <c r="U75" s="145"/>
    </row>
    <row r="76" spans="1:23" s="62" customFormat="1" ht="20.25" customHeight="1" x14ac:dyDescent="0.3">
      <c r="A76" s="60"/>
      <c r="B76" s="73" t="s">
        <v>48</v>
      </c>
      <c r="C76" s="61"/>
      <c r="D76" s="146">
        <f>SUM(D74,D70)</f>
        <v>242.94814654132441</v>
      </c>
      <c r="E76" s="147">
        <f>SUM(E74,E70)</f>
        <v>316.22503151000001</v>
      </c>
      <c r="F76" s="148">
        <f t="shared" si="122"/>
        <v>73.276884968675603</v>
      </c>
      <c r="G76" s="146">
        <f>SUM(G74,G70)</f>
        <v>158.74328925359563</v>
      </c>
      <c r="H76" s="147">
        <f>SUM(H74,H70)</f>
        <v>192.82784024</v>
      </c>
      <c r="I76" s="148">
        <f t="shared" ref="I76" si="128">H76-G76</f>
        <v>34.084550986404366</v>
      </c>
      <c r="J76" s="146">
        <f>SUM(J74,J70)</f>
        <v>40.006329913285136</v>
      </c>
      <c r="K76" s="147">
        <f>SUM(K74,K70)</f>
        <v>0.48281831000000003</v>
      </c>
      <c r="L76" s="148">
        <f t="shared" ref="L76" si="129">K76-J76</f>
        <v>-39.523511603285137</v>
      </c>
      <c r="M76" s="146">
        <f>SUM(M74,M70)</f>
        <v>20</v>
      </c>
      <c r="N76" s="147">
        <f>SUM(N74,N70)</f>
        <v>43</v>
      </c>
      <c r="O76" s="148">
        <f t="shared" ref="O76" si="130">N76-M76</f>
        <v>23</v>
      </c>
      <c r="P76" s="146">
        <f>SUM(P74,P70)</f>
        <v>21.530185859619554</v>
      </c>
      <c r="Q76" s="147">
        <f>SUM(Q74,Q70)</f>
        <v>38.610761580000002</v>
      </c>
      <c r="R76" s="148">
        <f t="shared" ref="R76" si="131">Q76-P76</f>
        <v>17.080575720380448</v>
      </c>
      <c r="S76" s="146">
        <f>SUM(S74,S70)</f>
        <v>483.22795156782479</v>
      </c>
      <c r="T76" s="147">
        <f>SUM(T74,T70)</f>
        <v>591.14645164000001</v>
      </c>
      <c r="U76" s="148">
        <f t="shared" ref="U76" si="132">T76-S76</f>
        <v>107.91850007217522</v>
      </c>
      <c r="V76" s="48"/>
      <c r="W76" s="48"/>
    </row>
    <row r="77" spans="1:23" s="63" customFormat="1" ht="28.5" x14ac:dyDescent="0.45">
      <c r="A77" s="164" t="str">
        <f>A1</f>
        <v>METROPOLITAN TRANSPORTATION AUTHORITY</v>
      </c>
      <c r="B77" s="164"/>
      <c r="C77" s="164"/>
      <c r="D77" s="164"/>
      <c r="E77" s="164"/>
      <c r="F77" s="164"/>
      <c r="G77" s="164"/>
      <c r="H77" s="164"/>
      <c r="I77" s="164"/>
      <c r="J77" s="164"/>
      <c r="K77" s="164"/>
      <c r="L77" s="164"/>
      <c r="M77" s="164"/>
      <c r="N77" s="164"/>
      <c r="O77" s="164"/>
      <c r="P77" s="164"/>
      <c r="Q77" s="164"/>
      <c r="R77" s="164"/>
      <c r="S77" s="164"/>
      <c r="T77" s="164"/>
      <c r="U77" s="164"/>
      <c r="V77" s="164"/>
    </row>
    <row r="78" spans="1:23" s="5" customFormat="1" ht="25.5" customHeight="1" x14ac:dyDescent="0.4">
      <c r="A78" s="173" t="str">
        <f>A2</f>
        <v>July Financial Plan - 2020 Mid-Year Forecast</v>
      </c>
      <c r="B78" s="173"/>
      <c r="C78" s="173"/>
      <c r="D78" s="173"/>
      <c r="E78" s="173"/>
      <c r="F78" s="173"/>
      <c r="G78" s="173"/>
      <c r="H78" s="173"/>
      <c r="I78" s="173"/>
      <c r="J78" s="173"/>
      <c r="K78" s="173"/>
      <c r="L78" s="173"/>
      <c r="M78" s="173"/>
      <c r="N78" s="173"/>
      <c r="O78" s="173"/>
      <c r="P78" s="173"/>
      <c r="Q78" s="173"/>
      <c r="R78" s="173"/>
      <c r="S78" s="173"/>
      <c r="T78" s="173"/>
      <c r="U78" s="173"/>
      <c r="V78" s="74"/>
    </row>
    <row r="79" spans="1:23" s="64" customFormat="1" ht="24.75" x14ac:dyDescent="0.4">
      <c r="A79" s="165" t="str">
        <f>A3</f>
        <v>Consolidated Subsidies - Cash Basis</v>
      </c>
      <c r="B79" s="165"/>
      <c r="C79" s="165"/>
      <c r="D79" s="165"/>
      <c r="E79" s="165"/>
      <c r="F79" s="165"/>
      <c r="G79" s="165"/>
      <c r="H79" s="165"/>
      <c r="I79" s="165"/>
      <c r="J79" s="165"/>
      <c r="K79" s="165"/>
      <c r="L79" s="165"/>
      <c r="M79" s="165"/>
      <c r="N79" s="165"/>
      <c r="O79" s="165"/>
      <c r="P79" s="165"/>
      <c r="Q79" s="165"/>
      <c r="R79" s="165"/>
      <c r="S79" s="165"/>
      <c r="T79" s="165"/>
      <c r="U79" s="165"/>
      <c r="V79" s="165"/>
    </row>
    <row r="80" spans="1:23" s="65" customFormat="1" ht="23.25" x14ac:dyDescent="0.35">
      <c r="A80" s="166" t="str">
        <f>'Cons Subsidies Accrual-Rounded'!A$4&amp;" Year-to-Date"</f>
        <v>Aug 2020 Year-to-Date</v>
      </c>
      <c r="B80" s="167"/>
      <c r="C80" s="167"/>
      <c r="D80" s="167"/>
      <c r="E80" s="167"/>
      <c r="F80" s="167"/>
      <c r="G80" s="167"/>
      <c r="H80" s="167"/>
      <c r="I80" s="167"/>
      <c r="J80" s="167"/>
      <c r="K80" s="167"/>
      <c r="L80" s="167"/>
      <c r="M80" s="167"/>
      <c r="N80" s="167"/>
      <c r="O80" s="167"/>
      <c r="P80" s="167"/>
      <c r="Q80" s="167"/>
      <c r="R80" s="167"/>
      <c r="S80" s="167"/>
      <c r="T80" s="167"/>
      <c r="U80" s="167"/>
      <c r="V80" s="167"/>
    </row>
    <row r="81" spans="1:31" s="66" customFormat="1" ht="21" x14ac:dyDescent="0.35">
      <c r="A81" s="168" t="str">
        <f>A5</f>
        <v>($ in millions)</v>
      </c>
      <c r="B81" s="169"/>
      <c r="C81" s="169"/>
      <c r="D81" s="169"/>
      <c r="E81" s="169"/>
      <c r="F81" s="169"/>
      <c r="G81" s="169"/>
      <c r="H81" s="169"/>
      <c r="I81" s="169"/>
      <c r="J81" s="169"/>
      <c r="K81" s="169"/>
      <c r="L81" s="169"/>
      <c r="M81" s="169"/>
      <c r="N81" s="169"/>
      <c r="O81" s="169"/>
      <c r="P81" s="169"/>
      <c r="Q81" s="169"/>
      <c r="R81" s="169"/>
      <c r="S81" s="169"/>
      <c r="T81" s="169"/>
      <c r="U81" s="169"/>
      <c r="V81" s="169"/>
    </row>
    <row r="83" spans="1:31" ht="17.25" customHeight="1" x14ac:dyDescent="0.25"/>
    <row r="84" spans="1:31" s="70" customFormat="1" ht="22.5" customHeight="1" x14ac:dyDescent="0.25">
      <c r="A84" s="67"/>
      <c r="B84" s="68"/>
      <c r="C84" s="69"/>
      <c r="D84" s="197" t="s">
        <v>49</v>
      </c>
      <c r="E84" s="198"/>
      <c r="F84" s="198"/>
      <c r="G84" s="197" t="s">
        <v>50</v>
      </c>
      <c r="H84" s="198"/>
      <c r="I84" s="198"/>
      <c r="J84" s="197" t="s">
        <v>51</v>
      </c>
      <c r="K84" s="198"/>
      <c r="L84" s="198"/>
      <c r="M84" s="197" t="s">
        <v>52</v>
      </c>
      <c r="N84" s="198"/>
      <c r="O84" s="199"/>
      <c r="P84" s="197" t="s">
        <v>53</v>
      </c>
      <c r="Q84" s="198"/>
      <c r="R84" s="199"/>
      <c r="S84" s="197" t="s">
        <v>54</v>
      </c>
      <c r="T84" s="198"/>
      <c r="U84" s="199"/>
    </row>
    <row r="85" spans="1:31" s="1" customFormat="1" ht="18" customHeight="1" x14ac:dyDescent="0.3">
      <c r="A85" s="14"/>
      <c r="B85" s="15"/>
      <c r="C85" s="15"/>
      <c r="D85" s="37" t="str">
        <f>D9</f>
        <v xml:space="preserve">Mid-Year </v>
      </c>
      <c r="E85" s="195" t="str">
        <f>E9</f>
        <v xml:space="preserve">Actual </v>
      </c>
      <c r="F85" s="193" t="str">
        <f>F9</f>
        <v xml:space="preserve">Variance </v>
      </c>
      <c r="G85" s="37" t="str">
        <f t="shared" ref="G85:U85" si="133">D85</f>
        <v xml:space="preserve">Mid-Year </v>
      </c>
      <c r="H85" s="195" t="str">
        <f t="shared" si="133"/>
        <v xml:space="preserve">Actual </v>
      </c>
      <c r="I85" s="193" t="str">
        <f t="shared" si="133"/>
        <v xml:space="preserve">Variance </v>
      </c>
      <c r="J85" s="37" t="str">
        <f t="shared" si="133"/>
        <v xml:space="preserve">Mid-Year </v>
      </c>
      <c r="K85" s="195" t="str">
        <f t="shared" si="133"/>
        <v xml:space="preserve">Actual </v>
      </c>
      <c r="L85" s="193" t="str">
        <f t="shared" si="133"/>
        <v xml:space="preserve">Variance </v>
      </c>
      <c r="M85" s="37" t="str">
        <f t="shared" si="133"/>
        <v xml:space="preserve">Mid-Year </v>
      </c>
      <c r="N85" s="195" t="str">
        <f t="shared" si="133"/>
        <v xml:space="preserve">Actual </v>
      </c>
      <c r="O85" s="193" t="str">
        <f t="shared" si="133"/>
        <v xml:space="preserve">Variance </v>
      </c>
      <c r="P85" s="37" t="str">
        <f t="shared" si="133"/>
        <v xml:space="preserve">Mid-Year </v>
      </c>
      <c r="Q85" s="195" t="str">
        <f t="shared" si="133"/>
        <v xml:space="preserve">Actual </v>
      </c>
      <c r="R85" s="193" t="str">
        <f t="shared" si="133"/>
        <v xml:space="preserve">Variance </v>
      </c>
      <c r="S85" s="37" t="str">
        <f t="shared" si="133"/>
        <v xml:space="preserve">Mid-Year </v>
      </c>
      <c r="T85" s="195" t="str">
        <f t="shared" si="133"/>
        <v xml:space="preserve">Actual </v>
      </c>
      <c r="U85" s="193" t="str">
        <f t="shared" si="133"/>
        <v xml:space="preserve">Variance </v>
      </c>
    </row>
    <row r="86" spans="1:31" s="1" customFormat="1" ht="15.75" customHeight="1" x14ac:dyDescent="0.3">
      <c r="A86" s="14"/>
      <c r="B86" s="15"/>
      <c r="C86" s="15"/>
      <c r="D86" s="38" t="str">
        <f>D10</f>
        <v xml:space="preserve">Forecast </v>
      </c>
      <c r="E86" s="196"/>
      <c r="F86" s="194"/>
      <c r="G86" s="39" t="str">
        <f>D86</f>
        <v xml:space="preserve">Forecast </v>
      </c>
      <c r="H86" s="196"/>
      <c r="I86" s="194"/>
      <c r="J86" s="39" t="str">
        <f>G86</f>
        <v xml:space="preserve">Forecast </v>
      </c>
      <c r="K86" s="196"/>
      <c r="L86" s="194"/>
      <c r="M86" s="39" t="str">
        <f>J86</f>
        <v xml:space="preserve">Forecast </v>
      </c>
      <c r="N86" s="196"/>
      <c r="O86" s="194"/>
      <c r="P86" s="39" t="str">
        <f>M86</f>
        <v xml:space="preserve">Forecast </v>
      </c>
      <c r="Q86" s="196"/>
      <c r="R86" s="194"/>
      <c r="S86" s="39" t="str">
        <f>P86</f>
        <v xml:space="preserve">Forecast </v>
      </c>
      <c r="T86" s="196"/>
      <c r="U86" s="194"/>
    </row>
    <row r="87" spans="1:31" s="1" customFormat="1" ht="15" customHeight="1" x14ac:dyDescent="0.3">
      <c r="A87" s="14"/>
      <c r="B87" s="15"/>
      <c r="C87" s="15"/>
      <c r="D87" s="10"/>
      <c r="E87" s="40"/>
      <c r="F87" s="41"/>
      <c r="G87" s="10"/>
      <c r="H87" s="40"/>
      <c r="I87" s="41"/>
      <c r="J87" s="10"/>
      <c r="K87" s="40"/>
      <c r="L87" s="41"/>
      <c r="M87" s="10"/>
      <c r="N87" s="40"/>
      <c r="O87" s="41"/>
      <c r="P87" s="10"/>
      <c r="Q87" s="40"/>
      <c r="R87" s="41"/>
      <c r="S87" s="10"/>
      <c r="T87" s="40"/>
      <c r="U87" s="41"/>
    </row>
    <row r="88" spans="1:31" s="1" customFormat="1" ht="18" customHeight="1" x14ac:dyDescent="0.3">
      <c r="A88" s="14"/>
      <c r="B88" s="22" t="s">
        <v>1</v>
      </c>
      <c r="C88" s="15"/>
      <c r="D88" s="14"/>
      <c r="E88" s="42"/>
      <c r="F88" s="43"/>
      <c r="G88" s="14"/>
      <c r="H88" s="42"/>
      <c r="I88" s="43"/>
      <c r="J88" s="14"/>
      <c r="K88" s="42"/>
      <c r="L88" s="43"/>
      <c r="M88" s="14"/>
      <c r="N88" s="42"/>
      <c r="O88" s="43"/>
      <c r="P88" s="14"/>
      <c r="Q88" s="42"/>
      <c r="R88" s="43"/>
      <c r="S88" s="14"/>
      <c r="T88" s="42"/>
      <c r="U88" s="43"/>
    </row>
    <row r="89" spans="1:31" s="1" customFormat="1" ht="18" customHeight="1" x14ac:dyDescent="0.3">
      <c r="A89" s="14"/>
      <c r="B89" s="34" t="s">
        <v>2</v>
      </c>
      <c r="C89" s="15"/>
      <c r="D89" s="127">
        <v>417.90277899930402</v>
      </c>
      <c r="E89" s="128">
        <v>417.35879287</v>
      </c>
      <c r="F89" s="129">
        <f t="shared" ref="F89:F96" si="134">E89-D89</f>
        <v>-0.54398612930401669</v>
      </c>
      <c r="G89" s="127">
        <v>194.5421677400729</v>
      </c>
      <c r="H89" s="128">
        <v>195.07792000000001</v>
      </c>
      <c r="I89" s="129">
        <f t="shared" ref="I89:I96" si="135">H89-G89</f>
        <v>0.53575225992710784</v>
      </c>
      <c r="J89" s="127">
        <v>1.4996318882055957</v>
      </c>
      <c r="K89" s="128">
        <v>1.4923671300000001</v>
      </c>
      <c r="L89" s="129">
        <f t="shared" ref="L89:L96" si="136">K89-J89</f>
        <v>-7.2647582055955784E-3</v>
      </c>
      <c r="M89" s="127">
        <v>0</v>
      </c>
      <c r="N89" s="128">
        <v>0</v>
      </c>
      <c r="O89" s="129">
        <f t="shared" ref="O89:O96" si="137">N89-M89</f>
        <v>0</v>
      </c>
      <c r="P89" s="127">
        <v>0</v>
      </c>
      <c r="Q89" s="128">
        <v>0</v>
      </c>
      <c r="R89" s="129">
        <f t="shared" ref="R89:R96" si="138">Q89-P89</f>
        <v>0</v>
      </c>
      <c r="S89" s="127">
        <f>SUM(P89,M89,J89,G89,D89)</f>
        <v>613.94457862758247</v>
      </c>
      <c r="T89" s="128">
        <f>SUM(Q89,N89,K89,H89,E89)</f>
        <v>613.92908</v>
      </c>
      <c r="U89" s="129">
        <f t="shared" ref="U89:U96" si="139">T89-S89</f>
        <v>-1.5498627582474001E-2</v>
      </c>
    </row>
    <row r="90" spans="1:31" s="1" customFormat="1" ht="18" customHeight="1" x14ac:dyDescent="0.3">
      <c r="A90" s="14"/>
      <c r="B90" s="34" t="s">
        <v>3</v>
      </c>
      <c r="C90" s="15"/>
      <c r="D90" s="127">
        <v>289.82651102485409</v>
      </c>
      <c r="E90" s="128">
        <v>321.30909500000001</v>
      </c>
      <c r="F90" s="129">
        <f t="shared" si="134"/>
        <v>31.482583975145928</v>
      </c>
      <c r="G90" s="127">
        <v>51.14585488673896</v>
      </c>
      <c r="H90" s="128">
        <v>56.701605000000001</v>
      </c>
      <c r="I90" s="129">
        <f t="shared" si="135"/>
        <v>5.5557501132610412</v>
      </c>
      <c r="J90" s="127">
        <v>0</v>
      </c>
      <c r="K90" s="128">
        <v>0</v>
      </c>
      <c r="L90" s="129">
        <f t="shared" si="136"/>
        <v>0</v>
      </c>
      <c r="M90" s="127">
        <v>0</v>
      </c>
      <c r="N90" s="128">
        <v>0</v>
      </c>
      <c r="O90" s="129">
        <f t="shared" si="137"/>
        <v>0</v>
      </c>
      <c r="P90" s="127">
        <v>0</v>
      </c>
      <c r="Q90" s="128">
        <v>0</v>
      </c>
      <c r="R90" s="129">
        <f t="shared" si="138"/>
        <v>0</v>
      </c>
      <c r="S90" s="127">
        <f t="shared" ref="S90:S95" si="140">SUM(P90,M90,J90,G90,D90)</f>
        <v>340.97236591159304</v>
      </c>
      <c r="T90" s="128">
        <f t="shared" ref="T90:T95" si="141">SUM(Q90,N90,K90,H90,E90)</f>
        <v>378.01070000000004</v>
      </c>
      <c r="U90" s="129">
        <f t="shared" si="139"/>
        <v>37.038334088406998</v>
      </c>
      <c r="V90" s="45"/>
      <c r="W90" s="45"/>
      <c r="X90" s="45"/>
      <c r="Y90" s="45"/>
      <c r="Z90" s="45"/>
      <c r="AA90" s="45"/>
      <c r="AB90" s="45"/>
      <c r="AC90" s="45"/>
      <c r="AD90" s="45"/>
      <c r="AE90" s="45"/>
    </row>
    <row r="91" spans="1:31" s="1" customFormat="1" ht="18" customHeight="1" x14ac:dyDescent="0.3">
      <c r="A91" s="14"/>
      <c r="B91" s="34" t="s">
        <v>63</v>
      </c>
      <c r="C91" s="15"/>
      <c r="D91" s="127">
        <v>0</v>
      </c>
      <c r="E91" s="128">
        <v>0</v>
      </c>
      <c r="F91" s="129">
        <f t="shared" si="134"/>
        <v>0</v>
      </c>
      <c r="G91" s="127">
        <v>0</v>
      </c>
      <c r="H91" s="128">
        <v>0</v>
      </c>
      <c r="I91" s="129">
        <f t="shared" si="135"/>
        <v>0</v>
      </c>
      <c r="J91" s="127">
        <v>0</v>
      </c>
      <c r="K91" s="128">
        <v>0</v>
      </c>
      <c r="L91" s="129">
        <f t="shared" si="136"/>
        <v>0</v>
      </c>
      <c r="M91" s="127">
        <v>0</v>
      </c>
      <c r="N91" s="128">
        <v>0</v>
      </c>
      <c r="O91" s="129">
        <f t="shared" si="137"/>
        <v>0</v>
      </c>
      <c r="P91" s="127">
        <v>186.40243712597595</v>
      </c>
      <c r="Q91" s="128">
        <v>206.55630400000001</v>
      </c>
      <c r="R91" s="129">
        <f t="shared" si="138"/>
        <v>20.153866874024061</v>
      </c>
      <c r="S91" s="127">
        <f t="shared" si="140"/>
        <v>186.40243712597595</v>
      </c>
      <c r="T91" s="128">
        <f t="shared" si="141"/>
        <v>206.55630400000001</v>
      </c>
      <c r="U91" s="129">
        <f t="shared" si="139"/>
        <v>20.153866874024061</v>
      </c>
      <c r="V91" s="45"/>
      <c r="W91" s="45"/>
      <c r="X91" s="45"/>
      <c r="Y91" s="45"/>
      <c r="Z91" s="45"/>
      <c r="AA91" s="45"/>
      <c r="AB91" s="45"/>
      <c r="AC91" s="45"/>
      <c r="AD91" s="45"/>
      <c r="AE91" s="45"/>
    </row>
    <row r="92" spans="1:31" s="1" customFormat="1" ht="18" customHeight="1" x14ac:dyDescent="0.3">
      <c r="A92" s="14"/>
      <c r="B92" s="34" t="s">
        <v>64</v>
      </c>
      <c r="C92" s="15"/>
      <c r="D92" s="127">
        <v>0</v>
      </c>
      <c r="E92" s="128">
        <v>0</v>
      </c>
      <c r="F92" s="129">
        <f t="shared" si="134"/>
        <v>0</v>
      </c>
      <c r="G92" s="127">
        <v>0</v>
      </c>
      <c r="H92" s="128">
        <v>0</v>
      </c>
      <c r="I92" s="129">
        <f t="shared" si="135"/>
        <v>0</v>
      </c>
      <c r="J92" s="127">
        <v>0</v>
      </c>
      <c r="K92" s="128">
        <v>0</v>
      </c>
      <c r="L92" s="129">
        <f t="shared" si="136"/>
        <v>0</v>
      </c>
      <c r="M92" s="127">
        <v>0</v>
      </c>
      <c r="N92" s="128">
        <v>0</v>
      </c>
      <c r="O92" s="129">
        <f t="shared" si="137"/>
        <v>0</v>
      </c>
      <c r="P92" s="127">
        <v>82.345461383263185</v>
      </c>
      <c r="Q92" s="128">
        <v>95.499123019999999</v>
      </c>
      <c r="R92" s="129">
        <f t="shared" si="138"/>
        <v>13.153661636736814</v>
      </c>
      <c r="S92" s="127">
        <f t="shared" si="140"/>
        <v>82.345461383263185</v>
      </c>
      <c r="T92" s="128">
        <f t="shared" si="141"/>
        <v>95.499123019999999</v>
      </c>
      <c r="U92" s="129">
        <f t="shared" si="139"/>
        <v>13.153661636736814</v>
      </c>
      <c r="V92" s="45"/>
      <c r="W92" s="45"/>
      <c r="X92" s="45"/>
      <c r="Y92" s="45"/>
      <c r="Z92" s="45"/>
      <c r="AA92" s="45"/>
      <c r="AB92" s="45"/>
      <c r="AC92" s="45"/>
      <c r="AD92" s="45"/>
      <c r="AE92" s="45"/>
    </row>
    <row r="93" spans="1:31" s="1" customFormat="1" ht="18" customHeight="1" x14ac:dyDescent="0.3">
      <c r="A93" s="14"/>
      <c r="B93" s="34" t="s">
        <v>6</v>
      </c>
      <c r="C93" s="15"/>
      <c r="D93" s="127">
        <v>0</v>
      </c>
      <c r="E93" s="128">
        <v>0</v>
      </c>
      <c r="F93" s="129">
        <f t="shared" si="134"/>
        <v>0</v>
      </c>
      <c r="G93" s="127">
        <v>0</v>
      </c>
      <c r="H93" s="128">
        <v>0</v>
      </c>
      <c r="I93" s="129">
        <f t="shared" si="135"/>
        <v>0</v>
      </c>
      <c r="J93" s="127">
        <v>0</v>
      </c>
      <c r="K93" s="128">
        <v>0</v>
      </c>
      <c r="L93" s="129">
        <f t="shared" si="136"/>
        <v>0</v>
      </c>
      <c r="M93" s="127">
        <v>0</v>
      </c>
      <c r="N93" s="128">
        <v>0</v>
      </c>
      <c r="O93" s="129">
        <f t="shared" si="137"/>
        <v>0</v>
      </c>
      <c r="P93" s="127">
        <v>0</v>
      </c>
      <c r="Q93" s="128">
        <v>0</v>
      </c>
      <c r="R93" s="129">
        <f t="shared" si="138"/>
        <v>0</v>
      </c>
      <c r="S93" s="127">
        <f t="shared" si="140"/>
        <v>0</v>
      </c>
      <c r="T93" s="128">
        <f t="shared" si="141"/>
        <v>0</v>
      </c>
      <c r="U93" s="129">
        <f t="shared" si="139"/>
        <v>0</v>
      </c>
      <c r="V93" s="45"/>
      <c r="W93" s="45"/>
      <c r="X93" s="45"/>
      <c r="Y93" s="45"/>
      <c r="Z93" s="45"/>
      <c r="AA93" s="45"/>
      <c r="AB93" s="45"/>
      <c r="AC93" s="45"/>
      <c r="AD93" s="45"/>
      <c r="AE93" s="45"/>
    </row>
    <row r="94" spans="1:31" s="1" customFormat="1" ht="18" customHeight="1" x14ac:dyDescent="0.3">
      <c r="A94" s="14"/>
      <c r="B94" s="34" t="s">
        <v>7</v>
      </c>
      <c r="C94" s="15"/>
      <c r="D94" s="127">
        <v>274.54970845500003</v>
      </c>
      <c r="E94" s="128">
        <v>282.90416399999998</v>
      </c>
      <c r="F94" s="129">
        <f t="shared" si="134"/>
        <v>8.3544555449999507</v>
      </c>
      <c r="G94" s="127">
        <v>0</v>
      </c>
      <c r="H94" s="128">
        <v>0</v>
      </c>
      <c r="I94" s="129">
        <f t="shared" si="135"/>
        <v>0</v>
      </c>
      <c r="J94" s="127">
        <v>0</v>
      </c>
      <c r="K94" s="128">
        <v>0</v>
      </c>
      <c r="L94" s="129">
        <f t="shared" si="136"/>
        <v>0</v>
      </c>
      <c r="M94" s="127">
        <v>0</v>
      </c>
      <c r="N94" s="128">
        <v>0</v>
      </c>
      <c r="O94" s="129">
        <f t="shared" si="137"/>
        <v>0</v>
      </c>
      <c r="P94" s="127">
        <v>0</v>
      </c>
      <c r="Q94" s="128">
        <v>0</v>
      </c>
      <c r="R94" s="129">
        <f t="shared" si="138"/>
        <v>0</v>
      </c>
      <c r="S94" s="127">
        <f t="shared" si="140"/>
        <v>274.54970845500003</v>
      </c>
      <c r="T94" s="128">
        <f t="shared" si="141"/>
        <v>282.90416399999998</v>
      </c>
      <c r="U94" s="129">
        <f t="shared" si="139"/>
        <v>8.3544555449999507</v>
      </c>
      <c r="V94" s="45"/>
      <c r="W94" s="45"/>
      <c r="X94" s="45"/>
      <c r="Y94" s="45"/>
      <c r="Z94" s="45"/>
      <c r="AA94" s="45"/>
      <c r="AB94" s="45"/>
      <c r="AC94" s="45"/>
      <c r="AD94" s="45"/>
      <c r="AE94" s="45"/>
    </row>
    <row r="95" spans="1:31" s="1" customFormat="1" ht="18" customHeight="1" x14ac:dyDescent="0.3">
      <c r="A95" s="14"/>
      <c r="B95" s="34" t="s">
        <v>8</v>
      </c>
      <c r="C95" s="15"/>
      <c r="D95" s="127">
        <v>0.57501027500000002</v>
      </c>
      <c r="E95" s="128">
        <v>1.9990000000000001</v>
      </c>
      <c r="F95" s="129">
        <f t="shared" si="134"/>
        <v>1.4239897250000002</v>
      </c>
      <c r="G95" s="127">
        <v>-4.3427775000000009E-2</v>
      </c>
      <c r="H95" s="128">
        <v>-0.59799999999999998</v>
      </c>
      <c r="I95" s="129">
        <f t="shared" si="135"/>
        <v>-0.55457222499999992</v>
      </c>
      <c r="J95" s="127">
        <v>0</v>
      </c>
      <c r="K95" s="128">
        <v>0</v>
      </c>
      <c r="L95" s="129">
        <f t="shared" si="136"/>
        <v>0</v>
      </c>
      <c r="M95" s="127">
        <v>0</v>
      </c>
      <c r="N95" s="128">
        <v>0</v>
      </c>
      <c r="O95" s="129">
        <f t="shared" si="137"/>
        <v>0</v>
      </c>
      <c r="P95" s="127">
        <v>0</v>
      </c>
      <c r="Q95" s="128">
        <v>0</v>
      </c>
      <c r="R95" s="129">
        <f t="shared" si="138"/>
        <v>0</v>
      </c>
      <c r="S95" s="127">
        <f t="shared" si="140"/>
        <v>0.53158249999999996</v>
      </c>
      <c r="T95" s="128">
        <f t="shared" si="141"/>
        <v>1.4010000000000002</v>
      </c>
      <c r="U95" s="129">
        <f t="shared" si="139"/>
        <v>0.86941750000000029</v>
      </c>
      <c r="V95" s="45"/>
      <c r="W95" s="45"/>
      <c r="X95" s="45"/>
      <c r="Y95" s="45"/>
      <c r="Z95" s="45"/>
      <c r="AA95" s="45"/>
      <c r="AB95" s="45"/>
      <c r="AC95" s="45"/>
      <c r="AD95" s="45"/>
      <c r="AE95" s="45"/>
    </row>
    <row r="96" spans="1:31" s="48" customFormat="1" ht="18" customHeight="1" x14ac:dyDescent="0.3">
      <c r="A96" s="46"/>
      <c r="B96" s="15"/>
      <c r="C96" s="47"/>
      <c r="D96" s="140">
        <f>SUM(D89:D95)</f>
        <v>982.85400875415814</v>
      </c>
      <c r="E96" s="141">
        <f>SUM(E89:E95)</f>
        <v>1023.57105187</v>
      </c>
      <c r="F96" s="142">
        <f t="shared" si="134"/>
        <v>40.717043115841875</v>
      </c>
      <c r="G96" s="140">
        <f>SUM(G89:G95)</f>
        <v>245.64459485181186</v>
      </c>
      <c r="H96" s="141">
        <f>SUM(H89:H95)</f>
        <v>251.18152499999999</v>
      </c>
      <c r="I96" s="142">
        <f t="shared" si="135"/>
        <v>5.5369301481881337</v>
      </c>
      <c r="J96" s="140">
        <f>SUM(J89:J95)</f>
        <v>1.4996318882055957</v>
      </c>
      <c r="K96" s="141">
        <f>SUM(K89:K95)</f>
        <v>1.4923671300000001</v>
      </c>
      <c r="L96" s="142">
        <f t="shared" si="136"/>
        <v>-7.2647582055955784E-3</v>
      </c>
      <c r="M96" s="140">
        <f>SUM(M89:M95)</f>
        <v>0</v>
      </c>
      <c r="N96" s="141">
        <f>SUM(N89:N95)</f>
        <v>0</v>
      </c>
      <c r="O96" s="142">
        <f t="shared" si="137"/>
        <v>0</v>
      </c>
      <c r="P96" s="140">
        <f>SUM(P89:P95)</f>
        <v>268.74789850923912</v>
      </c>
      <c r="Q96" s="141">
        <f>SUM(Q89:Q95)</f>
        <v>302.05542702000002</v>
      </c>
      <c r="R96" s="142">
        <f t="shared" si="138"/>
        <v>33.307528510760903</v>
      </c>
      <c r="S96" s="140">
        <f>SUM(S89:S95)</f>
        <v>1498.7461340034147</v>
      </c>
      <c r="T96" s="141">
        <f>SUM(T89:T95)</f>
        <v>1578.3003710200003</v>
      </c>
      <c r="U96" s="142">
        <f t="shared" si="139"/>
        <v>79.554237016585603</v>
      </c>
      <c r="V96" s="48">
        <f>SUM(D96:U96)</f>
        <v>6313.2014840799993</v>
      </c>
    </row>
    <row r="97" spans="1:22" s="48" customFormat="1" ht="15" customHeight="1" x14ac:dyDescent="0.3">
      <c r="A97" s="46"/>
      <c r="B97" s="15"/>
      <c r="C97" s="47"/>
      <c r="D97" s="46"/>
      <c r="E97" s="49"/>
      <c r="F97" s="50"/>
      <c r="G97" s="46"/>
      <c r="H97" s="49"/>
      <c r="I97" s="50"/>
      <c r="J97" s="46"/>
      <c r="K97" s="49"/>
      <c r="L97" s="50"/>
      <c r="M97" s="46"/>
      <c r="N97" s="49"/>
      <c r="O97" s="50"/>
      <c r="P97" s="46"/>
      <c r="Q97" s="49"/>
      <c r="R97" s="50"/>
      <c r="S97" s="46"/>
      <c r="T97" s="49"/>
      <c r="U97" s="50"/>
    </row>
    <row r="98" spans="1:22" s="48" customFormat="1" ht="18" customHeight="1" x14ac:dyDescent="0.3">
      <c r="A98" s="46"/>
      <c r="B98" s="22" t="s">
        <v>11</v>
      </c>
      <c r="C98" s="47"/>
      <c r="D98" s="46"/>
      <c r="E98" s="49"/>
      <c r="F98" s="50"/>
      <c r="G98" s="46"/>
      <c r="H98" s="49"/>
      <c r="I98" s="50"/>
      <c r="J98" s="46"/>
      <c r="K98" s="49"/>
      <c r="L98" s="50"/>
      <c r="M98" s="46"/>
      <c r="N98" s="49"/>
      <c r="O98" s="50"/>
      <c r="P98" s="46"/>
      <c r="Q98" s="49"/>
      <c r="R98" s="50"/>
      <c r="S98" s="46"/>
      <c r="T98" s="49"/>
      <c r="U98" s="50"/>
    </row>
    <row r="99" spans="1:22" s="48" customFormat="1" ht="18" customHeight="1" x14ac:dyDescent="0.3">
      <c r="A99" s="46"/>
      <c r="B99" s="34" t="s">
        <v>12</v>
      </c>
      <c r="C99" s="47"/>
      <c r="D99" s="127">
        <v>522.59710032996668</v>
      </c>
      <c r="E99" s="128">
        <v>554.68422322000004</v>
      </c>
      <c r="F99" s="129">
        <f t="shared" ref="F99:F102" si="142">E99-D99</f>
        <v>32.087122890033356</v>
      </c>
      <c r="G99" s="127">
        <v>442.13817810822178</v>
      </c>
      <c r="H99" s="128">
        <v>469.28517538</v>
      </c>
      <c r="I99" s="129">
        <f t="shared" ref="I99:I102" si="143">H99-G99</f>
        <v>27.146997271778218</v>
      </c>
      <c r="J99" s="127">
        <v>0</v>
      </c>
      <c r="K99" s="128">
        <v>0</v>
      </c>
      <c r="L99" s="129">
        <f t="shared" ref="L99:L102" si="144">K99-J99</f>
        <v>0</v>
      </c>
      <c r="M99" s="127">
        <v>0</v>
      </c>
      <c r="N99" s="128">
        <v>0</v>
      </c>
      <c r="O99" s="129">
        <f t="shared" ref="O99:O102" si="145">N99-M99</f>
        <v>0</v>
      </c>
      <c r="P99" s="127">
        <v>0</v>
      </c>
      <c r="Q99" s="128">
        <v>0</v>
      </c>
      <c r="R99" s="129">
        <f t="shared" ref="R99:R102" si="146">Q99-P99</f>
        <v>0</v>
      </c>
      <c r="S99" s="127">
        <f t="shared" ref="S99:S101" si="147">SUM(P99,M99,J99,G99,D99)</f>
        <v>964.73527843818852</v>
      </c>
      <c r="T99" s="128">
        <f t="shared" ref="T99:T101" si="148">SUM(Q99,N99,K99,H99,E99)</f>
        <v>1023.9693986</v>
      </c>
      <c r="U99" s="129">
        <f t="shared" ref="U99:U102" si="149">T99-S99</f>
        <v>59.234120161811461</v>
      </c>
    </row>
    <row r="100" spans="1:22" s="48" customFormat="1" ht="18" customHeight="1" x14ac:dyDescent="0.3">
      <c r="A100" s="46"/>
      <c r="B100" s="34" t="s">
        <v>67</v>
      </c>
      <c r="C100" s="47"/>
      <c r="D100" s="127">
        <v>0</v>
      </c>
      <c r="E100" s="128">
        <v>0</v>
      </c>
      <c r="F100" s="129">
        <f t="shared" si="142"/>
        <v>0</v>
      </c>
      <c r="G100" s="127">
        <v>0</v>
      </c>
      <c r="H100" s="128">
        <v>0</v>
      </c>
      <c r="I100" s="129">
        <f t="shared" si="143"/>
        <v>0</v>
      </c>
      <c r="J100" s="127">
        <v>0</v>
      </c>
      <c r="K100" s="128">
        <v>0</v>
      </c>
      <c r="L100" s="129">
        <f t="shared" si="144"/>
        <v>0</v>
      </c>
      <c r="M100" s="127">
        <v>0</v>
      </c>
      <c r="N100" s="128">
        <v>0</v>
      </c>
      <c r="O100" s="129">
        <f t="shared" si="145"/>
        <v>0</v>
      </c>
      <c r="P100" s="127">
        <v>0</v>
      </c>
      <c r="Q100" s="128">
        <v>0</v>
      </c>
      <c r="R100" s="129">
        <f t="shared" si="146"/>
        <v>0</v>
      </c>
      <c r="S100" s="127">
        <f t="shared" si="147"/>
        <v>0</v>
      </c>
      <c r="T100" s="128">
        <f t="shared" si="148"/>
        <v>0</v>
      </c>
      <c r="U100" s="129">
        <f t="shared" si="149"/>
        <v>0</v>
      </c>
    </row>
    <row r="101" spans="1:22" s="48" customFormat="1" ht="18" customHeight="1" x14ac:dyDescent="0.3">
      <c r="A101" s="46"/>
      <c r="B101" s="34" t="s">
        <v>14</v>
      </c>
      <c r="C101" s="47"/>
      <c r="D101" s="127">
        <v>87.647460655999993</v>
      </c>
      <c r="E101" s="128">
        <v>87.647460659999993</v>
      </c>
      <c r="F101" s="129">
        <f t="shared" si="142"/>
        <v>4.000000330961484E-9</v>
      </c>
      <c r="G101" s="127">
        <v>37.563197424000002</v>
      </c>
      <c r="H101" s="128">
        <v>37.563197420000002</v>
      </c>
      <c r="I101" s="129">
        <f t="shared" si="143"/>
        <v>-4.000000330961484E-9</v>
      </c>
      <c r="J101" s="127">
        <v>0</v>
      </c>
      <c r="K101" s="128">
        <v>0</v>
      </c>
      <c r="L101" s="129">
        <f t="shared" si="144"/>
        <v>0</v>
      </c>
      <c r="M101" s="127">
        <v>0</v>
      </c>
      <c r="N101" s="128">
        <v>0</v>
      </c>
      <c r="O101" s="129">
        <f t="shared" si="145"/>
        <v>0</v>
      </c>
      <c r="P101" s="127">
        <v>0</v>
      </c>
      <c r="Q101" s="128">
        <v>0</v>
      </c>
      <c r="R101" s="129">
        <f t="shared" si="146"/>
        <v>0</v>
      </c>
      <c r="S101" s="127">
        <f t="shared" si="147"/>
        <v>125.21065808</v>
      </c>
      <c r="T101" s="128">
        <f t="shared" si="148"/>
        <v>125.21065808</v>
      </c>
      <c r="U101" s="129">
        <f t="shared" si="149"/>
        <v>0</v>
      </c>
    </row>
    <row r="102" spans="1:22" s="48" customFormat="1" ht="18" customHeight="1" x14ac:dyDescent="0.3">
      <c r="A102" s="46"/>
      <c r="B102" s="15"/>
      <c r="C102" s="47"/>
      <c r="D102" s="140">
        <f>SUM(D99:D101)</f>
        <v>610.2445609859667</v>
      </c>
      <c r="E102" s="141">
        <f>SUM(E99:E101)</f>
        <v>642.33168388000001</v>
      </c>
      <c r="F102" s="142">
        <f t="shared" si="142"/>
        <v>32.087122894033314</v>
      </c>
      <c r="G102" s="140">
        <f>SUM(G99:G101)</f>
        <v>479.70137553222179</v>
      </c>
      <c r="H102" s="141">
        <f>SUM(H99:H101)</f>
        <v>506.84837279999999</v>
      </c>
      <c r="I102" s="142">
        <f t="shared" si="143"/>
        <v>27.146997267778204</v>
      </c>
      <c r="J102" s="140">
        <f>SUM(J99:J101)</f>
        <v>0</v>
      </c>
      <c r="K102" s="141">
        <f>SUM(K99:K101)</f>
        <v>0</v>
      </c>
      <c r="L102" s="142">
        <f t="shared" si="144"/>
        <v>0</v>
      </c>
      <c r="M102" s="140">
        <f>SUM(M99:M101)</f>
        <v>0</v>
      </c>
      <c r="N102" s="141">
        <f>SUM(N99:N101)</f>
        <v>0</v>
      </c>
      <c r="O102" s="142">
        <f t="shared" si="145"/>
        <v>0</v>
      </c>
      <c r="P102" s="140">
        <f>SUM(P99:P101)</f>
        <v>0</v>
      </c>
      <c r="Q102" s="141">
        <f>SUM(Q99:Q101)</f>
        <v>0</v>
      </c>
      <c r="R102" s="142">
        <f t="shared" si="146"/>
        <v>0</v>
      </c>
      <c r="S102" s="140">
        <f>SUM(S99:S101)</f>
        <v>1089.9459365181885</v>
      </c>
      <c r="T102" s="141">
        <f>SUM(T99:T101)</f>
        <v>1149.18005668</v>
      </c>
      <c r="U102" s="142">
        <f t="shared" si="149"/>
        <v>59.234120161811461</v>
      </c>
      <c r="V102" s="48">
        <f>SUM(D102:U102)</f>
        <v>4596.7202267200009</v>
      </c>
    </row>
    <row r="103" spans="1:22" s="48" customFormat="1" ht="15" customHeight="1" x14ac:dyDescent="0.3">
      <c r="A103" s="46"/>
      <c r="B103" s="15"/>
      <c r="C103" s="47"/>
      <c r="D103" s="51"/>
      <c r="E103" s="52"/>
      <c r="F103" s="44"/>
      <c r="G103" s="51"/>
      <c r="H103" s="52"/>
      <c r="I103" s="44"/>
      <c r="J103" s="51"/>
      <c r="K103" s="52"/>
      <c r="L103" s="44"/>
      <c r="M103" s="51"/>
      <c r="N103" s="52"/>
      <c r="O103" s="44"/>
      <c r="P103" s="51"/>
      <c r="Q103" s="52"/>
      <c r="R103" s="44"/>
      <c r="S103" s="51"/>
      <c r="T103" s="52"/>
      <c r="U103" s="44"/>
    </row>
    <row r="104" spans="1:22" s="48" customFormat="1" ht="18" customHeight="1" x14ac:dyDescent="0.3">
      <c r="A104" s="46"/>
      <c r="B104" s="22" t="s">
        <v>15</v>
      </c>
      <c r="C104" s="47"/>
      <c r="D104" s="51"/>
      <c r="E104" s="52"/>
      <c r="F104" s="44"/>
      <c r="G104" s="51"/>
      <c r="H104" s="52"/>
      <c r="I104" s="44"/>
      <c r="J104" s="51"/>
      <c r="K104" s="52"/>
      <c r="L104" s="44"/>
      <c r="M104" s="51"/>
      <c r="N104" s="52"/>
      <c r="O104" s="44"/>
      <c r="P104" s="51"/>
      <c r="Q104" s="52"/>
      <c r="R104" s="44"/>
      <c r="S104" s="51"/>
      <c r="T104" s="52"/>
      <c r="U104" s="44"/>
    </row>
    <row r="105" spans="1:22" s="48" customFormat="1" ht="18" customHeight="1" x14ac:dyDescent="0.3">
      <c r="A105" s="46"/>
      <c r="B105" s="35" t="s">
        <v>18</v>
      </c>
      <c r="C105" s="47"/>
      <c r="D105" s="46"/>
      <c r="E105" s="49"/>
      <c r="F105" s="50"/>
      <c r="G105" s="46"/>
      <c r="H105" s="49"/>
      <c r="I105" s="50"/>
      <c r="J105" s="46"/>
      <c r="K105" s="49"/>
      <c r="L105" s="50"/>
      <c r="M105" s="46"/>
      <c r="N105" s="49"/>
      <c r="O105" s="50"/>
      <c r="P105" s="46"/>
      <c r="Q105" s="49"/>
      <c r="R105" s="50"/>
      <c r="S105" s="46"/>
      <c r="T105" s="49"/>
      <c r="U105" s="50"/>
    </row>
    <row r="106" spans="1:22" s="48" customFormat="1" ht="18" customHeight="1" x14ac:dyDescent="0.3">
      <c r="A106" s="46"/>
      <c r="B106" s="24" t="s">
        <v>70</v>
      </c>
      <c r="C106" s="47"/>
      <c r="D106" s="130">
        <f>SUM(D107:D111)</f>
        <v>174.56069367487908</v>
      </c>
      <c r="E106" s="131">
        <f>SUM(E107:E111)</f>
        <v>172.07899068000003</v>
      </c>
      <c r="F106" s="129">
        <f t="shared" ref="F106:F111" si="150">E106-D106</f>
        <v>-2.4817029948790434</v>
      </c>
      <c r="G106" s="130">
        <f>SUM(G107:G111)</f>
        <v>0</v>
      </c>
      <c r="H106" s="131">
        <f>SUM(H107:H111)</f>
        <v>0</v>
      </c>
      <c r="I106" s="129">
        <f t="shared" ref="I106:I111" si="151">H106-G106</f>
        <v>0</v>
      </c>
      <c r="J106" s="130">
        <f>SUM(J107:J111)</f>
        <v>0</v>
      </c>
      <c r="K106" s="131">
        <f>SUM(K107:K111)</f>
        <v>0</v>
      </c>
      <c r="L106" s="129">
        <f t="shared" ref="L106:L111" si="152">K106-J106</f>
        <v>0</v>
      </c>
      <c r="M106" s="130">
        <f>SUM(M107:M111)</f>
        <v>0</v>
      </c>
      <c r="N106" s="131">
        <f>SUM(N107:N111)</f>
        <v>0</v>
      </c>
      <c r="O106" s="129">
        <f t="shared" ref="O106:O111" si="153">N106-M106</f>
        <v>0</v>
      </c>
      <c r="P106" s="130">
        <f>SUM(P107:P111)</f>
        <v>0</v>
      </c>
      <c r="Q106" s="131">
        <f>SUM(Q107:Q111)</f>
        <v>0</v>
      </c>
      <c r="R106" s="129">
        <f t="shared" ref="R106:R111" si="154">Q106-P106</f>
        <v>0</v>
      </c>
      <c r="S106" s="130">
        <f>SUM(S107:S111)</f>
        <v>174.56069367487908</v>
      </c>
      <c r="T106" s="131">
        <f>SUM(T107:T111)</f>
        <v>172.07899068000003</v>
      </c>
      <c r="U106" s="129">
        <f t="shared" ref="U106:U111" si="155">T106-S106</f>
        <v>-2.4817029948790434</v>
      </c>
    </row>
    <row r="107" spans="1:22" s="56" customFormat="1" ht="18" customHeight="1" x14ac:dyDescent="0.3">
      <c r="A107" s="54"/>
      <c r="B107" s="36" t="s">
        <v>19</v>
      </c>
      <c r="C107" s="55"/>
      <c r="D107" s="132">
        <v>174.56069367487908</v>
      </c>
      <c r="E107" s="133">
        <v>172.07899068000003</v>
      </c>
      <c r="F107" s="134">
        <f t="shared" si="150"/>
        <v>-2.4817029948790434</v>
      </c>
      <c r="G107" s="132">
        <v>0</v>
      </c>
      <c r="H107" s="133">
        <v>0</v>
      </c>
      <c r="I107" s="134">
        <f t="shared" si="151"/>
        <v>0</v>
      </c>
      <c r="J107" s="132">
        <v>0</v>
      </c>
      <c r="K107" s="133">
        <v>0</v>
      </c>
      <c r="L107" s="134">
        <f t="shared" si="152"/>
        <v>0</v>
      </c>
      <c r="M107" s="132">
        <v>0</v>
      </c>
      <c r="N107" s="133">
        <v>0</v>
      </c>
      <c r="O107" s="134">
        <f t="shared" si="153"/>
        <v>0</v>
      </c>
      <c r="P107" s="132">
        <v>0</v>
      </c>
      <c r="Q107" s="133">
        <v>0</v>
      </c>
      <c r="R107" s="134">
        <f t="shared" si="154"/>
        <v>0</v>
      </c>
      <c r="S107" s="132">
        <f t="shared" ref="S107:S111" si="156">SUM(P107,M107,J107,G107,D107)</f>
        <v>174.56069367487908</v>
      </c>
      <c r="T107" s="133">
        <f t="shared" ref="T107:T111" si="157">SUM(Q107,N107,K107,H107,E107)</f>
        <v>172.07899068000003</v>
      </c>
      <c r="U107" s="134">
        <f t="shared" si="155"/>
        <v>-2.4817029948790434</v>
      </c>
    </row>
    <row r="108" spans="1:22" s="56" customFormat="1" ht="18" customHeight="1" x14ac:dyDescent="0.3">
      <c r="A108" s="54"/>
      <c r="B108" s="36" t="s">
        <v>20</v>
      </c>
      <c r="C108" s="55"/>
      <c r="D108" s="132">
        <v>0</v>
      </c>
      <c r="E108" s="133">
        <v>0</v>
      </c>
      <c r="F108" s="134">
        <f t="shared" si="150"/>
        <v>0</v>
      </c>
      <c r="G108" s="132">
        <v>0</v>
      </c>
      <c r="H108" s="133">
        <v>0</v>
      </c>
      <c r="I108" s="134">
        <f t="shared" si="151"/>
        <v>0</v>
      </c>
      <c r="J108" s="132">
        <v>0</v>
      </c>
      <c r="K108" s="133">
        <v>0</v>
      </c>
      <c r="L108" s="134">
        <f t="shared" si="152"/>
        <v>0</v>
      </c>
      <c r="M108" s="132">
        <v>0</v>
      </c>
      <c r="N108" s="133">
        <v>0</v>
      </c>
      <c r="O108" s="134">
        <f t="shared" si="153"/>
        <v>0</v>
      </c>
      <c r="P108" s="132">
        <v>0</v>
      </c>
      <c r="Q108" s="133">
        <v>0</v>
      </c>
      <c r="R108" s="134">
        <f t="shared" si="154"/>
        <v>0</v>
      </c>
      <c r="S108" s="132">
        <f t="shared" si="156"/>
        <v>0</v>
      </c>
      <c r="T108" s="133">
        <f t="shared" si="157"/>
        <v>0</v>
      </c>
      <c r="U108" s="134">
        <f t="shared" si="155"/>
        <v>0</v>
      </c>
    </row>
    <row r="109" spans="1:22" s="56" customFormat="1" ht="18" customHeight="1" x14ac:dyDescent="0.3">
      <c r="A109" s="54"/>
      <c r="B109" s="36" t="s">
        <v>21</v>
      </c>
      <c r="C109" s="55"/>
      <c r="D109" s="132">
        <v>0</v>
      </c>
      <c r="E109" s="133">
        <v>0</v>
      </c>
      <c r="F109" s="134">
        <f t="shared" si="150"/>
        <v>0</v>
      </c>
      <c r="G109" s="132">
        <v>0</v>
      </c>
      <c r="H109" s="133">
        <v>0</v>
      </c>
      <c r="I109" s="134">
        <f t="shared" si="151"/>
        <v>0</v>
      </c>
      <c r="J109" s="132">
        <v>0</v>
      </c>
      <c r="K109" s="133">
        <v>0</v>
      </c>
      <c r="L109" s="134">
        <f t="shared" si="152"/>
        <v>0</v>
      </c>
      <c r="M109" s="132">
        <v>0</v>
      </c>
      <c r="N109" s="133">
        <v>0</v>
      </c>
      <c r="O109" s="134">
        <f t="shared" si="153"/>
        <v>0</v>
      </c>
      <c r="P109" s="132">
        <v>0</v>
      </c>
      <c r="Q109" s="133">
        <v>0</v>
      </c>
      <c r="R109" s="134">
        <f t="shared" si="154"/>
        <v>0</v>
      </c>
      <c r="S109" s="132">
        <f t="shared" si="156"/>
        <v>0</v>
      </c>
      <c r="T109" s="133">
        <f t="shared" si="157"/>
        <v>0</v>
      </c>
      <c r="U109" s="134">
        <f t="shared" si="155"/>
        <v>0</v>
      </c>
    </row>
    <row r="110" spans="1:22" s="56" customFormat="1" ht="18" customHeight="1" x14ac:dyDescent="0.3">
      <c r="A110" s="54"/>
      <c r="B110" s="36" t="s">
        <v>22</v>
      </c>
      <c r="C110" s="55"/>
      <c r="D110" s="132">
        <v>0</v>
      </c>
      <c r="E110" s="133">
        <v>0</v>
      </c>
      <c r="F110" s="134">
        <f t="shared" si="150"/>
        <v>0</v>
      </c>
      <c r="G110" s="132">
        <v>0</v>
      </c>
      <c r="H110" s="133">
        <v>0</v>
      </c>
      <c r="I110" s="134">
        <f t="shared" si="151"/>
        <v>0</v>
      </c>
      <c r="J110" s="132">
        <v>0</v>
      </c>
      <c r="K110" s="133">
        <v>0</v>
      </c>
      <c r="L110" s="134">
        <f t="shared" si="152"/>
        <v>0</v>
      </c>
      <c r="M110" s="132">
        <v>0</v>
      </c>
      <c r="N110" s="133">
        <v>0</v>
      </c>
      <c r="O110" s="134">
        <f t="shared" si="153"/>
        <v>0</v>
      </c>
      <c r="P110" s="132">
        <v>0</v>
      </c>
      <c r="Q110" s="133">
        <v>0</v>
      </c>
      <c r="R110" s="134">
        <f t="shared" si="154"/>
        <v>0</v>
      </c>
      <c r="S110" s="132">
        <f t="shared" si="156"/>
        <v>0</v>
      </c>
      <c r="T110" s="133">
        <f t="shared" si="157"/>
        <v>0</v>
      </c>
      <c r="U110" s="134">
        <f t="shared" si="155"/>
        <v>0</v>
      </c>
    </row>
    <row r="111" spans="1:22" s="56" customFormat="1" ht="18" customHeight="1" x14ac:dyDescent="0.3">
      <c r="A111" s="54"/>
      <c r="B111" s="36" t="s">
        <v>23</v>
      </c>
      <c r="C111" s="55"/>
      <c r="D111" s="132">
        <v>0</v>
      </c>
      <c r="E111" s="133">
        <v>0</v>
      </c>
      <c r="F111" s="134">
        <f t="shared" si="150"/>
        <v>0</v>
      </c>
      <c r="G111" s="132">
        <v>0</v>
      </c>
      <c r="H111" s="133">
        <v>0</v>
      </c>
      <c r="I111" s="134">
        <f t="shared" si="151"/>
        <v>0</v>
      </c>
      <c r="J111" s="132">
        <v>0</v>
      </c>
      <c r="K111" s="133">
        <v>0</v>
      </c>
      <c r="L111" s="134">
        <f t="shared" si="152"/>
        <v>0</v>
      </c>
      <c r="M111" s="132">
        <v>0</v>
      </c>
      <c r="N111" s="133">
        <v>0</v>
      </c>
      <c r="O111" s="134">
        <f t="shared" si="153"/>
        <v>0</v>
      </c>
      <c r="P111" s="132">
        <v>0</v>
      </c>
      <c r="Q111" s="133">
        <v>0</v>
      </c>
      <c r="R111" s="134">
        <f t="shared" si="154"/>
        <v>0</v>
      </c>
      <c r="S111" s="132">
        <f t="shared" si="156"/>
        <v>0</v>
      </c>
      <c r="T111" s="133">
        <f t="shared" si="157"/>
        <v>0</v>
      </c>
      <c r="U111" s="134">
        <f t="shared" si="155"/>
        <v>0</v>
      </c>
    </row>
    <row r="112" spans="1:22" s="48" customFormat="1" ht="18" customHeight="1" x14ac:dyDescent="0.3">
      <c r="A112" s="46"/>
      <c r="B112" s="35" t="s">
        <v>68</v>
      </c>
      <c r="C112" s="47"/>
      <c r="D112" s="130">
        <f>SUM(D113:D116)</f>
        <v>0</v>
      </c>
      <c r="E112" s="131">
        <f t="shared" ref="E112" si="158">SUM(E113:E116)</f>
        <v>3.0000052220202633E-8</v>
      </c>
      <c r="F112" s="129">
        <f t="shared" ref="F112" si="159">SUM(F113:F116)</f>
        <v>3.0000023798493203E-8</v>
      </c>
      <c r="G112" s="130">
        <f t="shared" ref="G112" si="160">SUM(G113:G116)</f>
        <v>0</v>
      </c>
      <c r="H112" s="131">
        <f t="shared" ref="H112" si="161">SUM(H113:H116)</f>
        <v>0</v>
      </c>
      <c r="I112" s="129">
        <f t="shared" ref="I112" si="162">SUM(I113:I116)</f>
        <v>0</v>
      </c>
      <c r="J112" s="130">
        <f t="shared" ref="J112" si="163">SUM(J113:J116)</f>
        <v>0</v>
      </c>
      <c r="K112" s="131">
        <f t="shared" ref="K112" si="164">SUM(K113:K116)</f>
        <v>0</v>
      </c>
      <c r="L112" s="129">
        <f t="shared" ref="L112" si="165">SUM(L113:L116)</f>
        <v>0</v>
      </c>
      <c r="M112" s="130">
        <f t="shared" ref="M112" si="166">SUM(M113:M116)</f>
        <v>0</v>
      </c>
      <c r="N112" s="131">
        <f t="shared" ref="N112" si="167">SUM(N113:N116)</f>
        <v>0</v>
      </c>
      <c r="O112" s="129">
        <f t="shared" ref="O112" si="168">SUM(O113:O116)</f>
        <v>0</v>
      </c>
      <c r="P112" s="130">
        <f t="shared" ref="P112" si="169">SUM(P113:P116)</f>
        <v>0</v>
      </c>
      <c r="Q112" s="131">
        <f t="shared" ref="Q112" si="170">SUM(Q113:Q116)</f>
        <v>0</v>
      </c>
      <c r="R112" s="129">
        <f t="shared" ref="R112" si="171">SUM(R113:R116)</f>
        <v>0</v>
      </c>
      <c r="S112" s="130">
        <f t="shared" ref="S112" si="172">SUM(S113:S116)</f>
        <v>0</v>
      </c>
      <c r="T112" s="131">
        <f t="shared" ref="T112" si="173">SUM(T113:T116)</f>
        <v>3.0000052220202633E-8</v>
      </c>
      <c r="U112" s="129">
        <f t="shared" ref="U112" si="174">SUM(U113:U116)</f>
        <v>2.9999995376783772E-8</v>
      </c>
    </row>
    <row r="113" spans="1:21" s="56" customFormat="1" ht="18" customHeight="1" x14ac:dyDescent="0.3">
      <c r="A113" s="54"/>
      <c r="B113" s="36" t="s">
        <v>17</v>
      </c>
      <c r="C113" s="55"/>
      <c r="D113" s="157">
        <v>0</v>
      </c>
      <c r="E113" s="158">
        <v>0</v>
      </c>
      <c r="F113" s="134">
        <f t="shared" ref="F113:F116" si="175">E113-D113</f>
        <v>0</v>
      </c>
      <c r="G113" s="157">
        <v>0</v>
      </c>
      <c r="H113" s="158">
        <v>0</v>
      </c>
      <c r="I113" s="134">
        <f t="shared" ref="I113:I116" si="176">H113-G113</f>
        <v>0</v>
      </c>
      <c r="J113" s="157">
        <v>0</v>
      </c>
      <c r="K113" s="158">
        <v>0</v>
      </c>
      <c r="L113" s="134">
        <f t="shared" ref="L113:L116" si="177">K113-J113</f>
        <v>0</v>
      </c>
      <c r="M113" s="157">
        <v>0</v>
      </c>
      <c r="N113" s="158">
        <v>0</v>
      </c>
      <c r="O113" s="134">
        <f t="shared" ref="O113:O116" si="178">N113-M113</f>
        <v>0</v>
      </c>
      <c r="P113" s="157">
        <v>0</v>
      </c>
      <c r="Q113" s="158">
        <v>0</v>
      </c>
      <c r="R113" s="134">
        <f t="shared" ref="R113:R116" si="179">Q113-P113</f>
        <v>0</v>
      </c>
      <c r="S113" s="157">
        <f t="shared" ref="S113:S116" si="180">SUM(P113,M113,J113,G113,D113)</f>
        <v>0</v>
      </c>
      <c r="T113" s="158">
        <f t="shared" ref="T113:T116" si="181">SUM(Q113,N113,K113,H113,E113)</f>
        <v>0</v>
      </c>
      <c r="U113" s="134">
        <f t="shared" ref="U113:U116" si="182">T113-S113</f>
        <v>0</v>
      </c>
    </row>
    <row r="114" spans="1:21" s="56" customFormat="1" ht="18" customHeight="1" x14ac:dyDescent="0.3">
      <c r="A114" s="54"/>
      <c r="B114" s="36" t="s">
        <v>25</v>
      </c>
      <c r="C114" s="55"/>
      <c r="D114" s="157">
        <v>111.26347690400002</v>
      </c>
      <c r="E114" s="158">
        <v>104.47533885000001</v>
      </c>
      <c r="F114" s="134">
        <f t="shared" si="175"/>
        <v>-6.7881380540000009</v>
      </c>
      <c r="G114" s="157">
        <v>27.815869226000004</v>
      </c>
      <c r="H114" s="158">
        <v>26.118834729999996</v>
      </c>
      <c r="I114" s="134">
        <f t="shared" si="176"/>
        <v>-1.6970344960000077</v>
      </c>
      <c r="J114" s="157">
        <v>0</v>
      </c>
      <c r="K114" s="158">
        <v>0</v>
      </c>
      <c r="L114" s="134">
        <f t="shared" si="177"/>
        <v>0</v>
      </c>
      <c r="M114" s="157">
        <v>0</v>
      </c>
      <c r="N114" s="158">
        <v>0</v>
      </c>
      <c r="O114" s="134">
        <f t="shared" si="178"/>
        <v>0</v>
      </c>
      <c r="P114" s="157">
        <v>0</v>
      </c>
      <c r="Q114" s="158">
        <v>0</v>
      </c>
      <c r="R114" s="134">
        <f t="shared" si="179"/>
        <v>0</v>
      </c>
      <c r="S114" s="157">
        <f t="shared" si="180"/>
        <v>139.07934613000003</v>
      </c>
      <c r="T114" s="158">
        <f t="shared" si="181"/>
        <v>130.59417358000002</v>
      </c>
      <c r="U114" s="134">
        <f t="shared" si="182"/>
        <v>-8.4851725500000157</v>
      </c>
    </row>
    <row r="115" spans="1:21" s="56" customFormat="1" ht="18" customHeight="1" x14ac:dyDescent="0.3">
      <c r="A115" s="54"/>
      <c r="B115" s="36" t="s">
        <v>26</v>
      </c>
      <c r="C115" s="55"/>
      <c r="D115" s="157">
        <v>98.667313691333405</v>
      </c>
      <c r="E115" s="158">
        <v>98.666666720000009</v>
      </c>
      <c r="F115" s="134">
        <f t="shared" si="175"/>
        <v>-6.4697133339564061E-4</v>
      </c>
      <c r="G115" s="157">
        <v>24.666828422833351</v>
      </c>
      <c r="H115" s="158">
        <v>24.666666639999999</v>
      </c>
      <c r="I115" s="134">
        <f t="shared" si="176"/>
        <v>-1.6178283335221977E-4</v>
      </c>
      <c r="J115" s="157">
        <v>0</v>
      </c>
      <c r="K115" s="158">
        <v>0</v>
      </c>
      <c r="L115" s="134">
        <f t="shared" si="177"/>
        <v>0</v>
      </c>
      <c r="M115" s="157">
        <v>0</v>
      </c>
      <c r="N115" s="158">
        <v>0</v>
      </c>
      <c r="O115" s="134">
        <f t="shared" si="178"/>
        <v>0</v>
      </c>
      <c r="P115" s="157">
        <v>0</v>
      </c>
      <c r="Q115" s="158">
        <v>0</v>
      </c>
      <c r="R115" s="134">
        <f t="shared" si="179"/>
        <v>0</v>
      </c>
      <c r="S115" s="157">
        <f t="shared" si="180"/>
        <v>123.33414211416675</v>
      </c>
      <c r="T115" s="158">
        <f t="shared" si="181"/>
        <v>123.33333336000001</v>
      </c>
      <c r="U115" s="134">
        <f t="shared" si="182"/>
        <v>-8.0875416674075495E-4</v>
      </c>
    </row>
    <row r="116" spans="1:21" s="56" customFormat="1" ht="18" customHeight="1" x14ac:dyDescent="0.3">
      <c r="A116" s="54"/>
      <c r="B116" s="36" t="s">
        <v>27</v>
      </c>
      <c r="C116" s="55"/>
      <c r="D116" s="157">
        <v>-209.93079059533341</v>
      </c>
      <c r="E116" s="158">
        <v>-203.14200553999999</v>
      </c>
      <c r="F116" s="134">
        <f t="shared" si="175"/>
        <v>6.7887850553334204</v>
      </c>
      <c r="G116" s="157">
        <v>-52.482697648833351</v>
      </c>
      <c r="H116" s="158">
        <v>-50.785501369999992</v>
      </c>
      <c r="I116" s="134">
        <f t="shared" si="176"/>
        <v>1.6971962788333599</v>
      </c>
      <c r="J116" s="157">
        <v>0</v>
      </c>
      <c r="K116" s="158">
        <v>0</v>
      </c>
      <c r="L116" s="134">
        <f t="shared" si="177"/>
        <v>0</v>
      </c>
      <c r="M116" s="157">
        <v>0</v>
      </c>
      <c r="N116" s="158">
        <v>0</v>
      </c>
      <c r="O116" s="134">
        <f t="shared" si="178"/>
        <v>0</v>
      </c>
      <c r="P116" s="157">
        <v>0</v>
      </c>
      <c r="Q116" s="158">
        <v>0</v>
      </c>
      <c r="R116" s="134">
        <f t="shared" si="179"/>
        <v>0</v>
      </c>
      <c r="S116" s="157">
        <f t="shared" si="180"/>
        <v>-262.41348824416673</v>
      </c>
      <c r="T116" s="158">
        <f t="shared" si="181"/>
        <v>-253.92750690999998</v>
      </c>
      <c r="U116" s="134">
        <f t="shared" si="182"/>
        <v>8.4859813341667518</v>
      </c>
    </row>
    <row r="117" spans="1:21" s="48" customFormat="1" ht="18" customHeight="1" x14ac:dyDescent="0.3">
      <c r="A117" s="46"/>
      <c r="B117" s="24"/>
      <c r="C117" s="47"/>
      <c r="D117" s="140">
        <f t="shared" ref="D117:U117" si="183">SUM(D106:D106,D112)</f>
        <v>174.56069367487908</v>
      </c>
      <c r="E117" s="141">
        <f t="shared" si="183"/>
        <v>172.07899071000008</v>
      </c>
      <c r="F117" s="142">
        <f t="shared" si="183"/>
        <v>-2.4817029648790196</v>
      </c>
      <c r="G117" s="140">
        <f t="shared" si="183"/>
        <v>0</v>
      </c>
      <c r="H117" s="141">
        <f t="shared" si="183"/>
        <v>0</v>
      </c>
      <c r="I117" s="142">
        <f t="shared" si="183"/>
        <v>0</v>
      </c>
      <c r="J117" s="140">
        <f t="shared" si="183"/>
        <v>0</v>
      </c>
      <c r="K117" s="141">
        <f t="shared" si="183"/>
        <v>0</v>
      </c>
      <c r="L117" s="142">
        <f t="shared" si="183"/>
        <v>0</v>
      </c>
      <c r="M117" s="140">
        <f t="shared" si="183"/>
        <v>0</v>
      </c>
      <c r="N117" s="141">
        <f t="shared" si="183"/>
        <v>0</v>
      </c>
      <c r="O117" s="142">
        <f t="shared" si="183"/>
        <v>0</v>
      </c>
      <c r="P117" s="140">
        <f t="shared" si="183"/>
        <v>0</v>
      </c>
      <c r="Q117" s="141">
        <f t="shared" si="183"/>
        <v>0</v>
      </c>
      <c r="R117" s="142">
        <f t="shared" si="183"/>
        <v>0</v>
      </c>
      <c r="S117" s="140">
        <f t="shared" si="183"/>
        <v>174.56069367487908</v>
      </c>
      <c r="T117" s="141">
        <f t="shared" si="183"/>
        <v>172.07899071000008</v>
      </c>
      <c r="U117" s="142">
        <f t="shared" si="183"/>
        <v>-2.4817029648790481</v>
      </c>
    </row>
    <row r="118" spans="1:21" s="48" customFormat="1" ht="15" customHeight="1" x14ac:dyDescent="0.3">
      <c r="A118" s="46"/>
      <c r="B118" s="24"/>
      <c r="C118" s="47"/>
      <c r="D118" s="57"/>
      <c r="E118" s="58"/>
      <c r="F118" s="59"/>
      <c r="G118" s="57"/>
      <c r="H118" s="58"/>
      <c r="I118" s="59"/>
      <c r="J118" s="57"/>
      <c r="K118" s="58"/>
      <c r="L118" s="59"/>
      <c r="M118" s="57"/>
      <c r="N118" s="58"/>
      <c r="O118" s="59"/>
      <c r="P118" s="57"/>
      <c r="Q118" s="58"/>
      <c r="R118" s="59"/>
      <c r="S118" s="57"/>
      <c r="T118" s="58"/>
      <c r="U118" s="59"/>
    </row>
    <row r="119" spans="1:21" s="48" customFormat="1" ht="18" customHeight="1" x14ac:dyDescent="0.3">
      <c r="A119" s="46"/>
      <c r="B119" s="22" t="s">
        <v>28</v>
      </c>
      <c r="C119" s="47"/>
      <c r="D119" s="46"/>
      <c r="E119" s="49"/>
      <c r="F119" s="50"/>
      <c r="G119" s="46"/>
      <c r="H119" s="49"/>
      <c r="I119" s="50"/>
      <c r="J119" s="46"/>
      <c r="K119" s="49"/>
      <c r="L119" s="50"/>
      <c r="M119" s="46"/>
      <c r="N119" s="49"/>
      <c r="O119" s="50"/>
      <c r="P119" s="46"/>
      <c r="Q119" s="49"/>
      <c r="R119" s="50"/>
      <c r="S119" s="46"/>
      <c r="T119" s="49"/>
      <c r="U119" s="50"/>
    </row>
    <row r="120" spans="1:21" s="48" customFormat="1" ht="18" customHeight="1" x14ac:dyDescent="0.3">
      <c r="A120" s="46"/>
      <c r="B120" s="34" t="s">
        <v>29</v>
      </c>
      <c r="C120" s="47"/>
      <c r="D120" s="127">
        <v>63.262689999999999</v>
      </c>
      <c r="E120" s="128">
        <v>63.242690000000003</v>
      </c>
      <c r="F120" s="129">
        <f t="shared" ref="F120" si="184">E120-D120</f>
        <v>-1.9999999999996021E-2</v>
      </c>
      <c r="G120" s="127">
        <v>11.6808</v>
      </c>
      <c r="H120" s="128">
        <v>11.700799999999999</v>
      </c>
      <c r="I120" s="129">
        <f t="shared" ref="I120" si="185">H120-G120</f>
        <v>1.9999999999999574E-2</v>
      </c>
      <c r="J120" s="127">
        <v>0.22611000000000001</v>
      </c>
      <c r="K120" s="128">
        <v>0.22611000000000001</v>
      </c>
      <c r="L120" s="129">
        <f t="shared" ref="L120" si="186">K120-J120</f>
        <v>0</v>
      </c>
      <c r="M120" s="127">
        <v>0</v>
      </c>
      <c r="N120" s="128">
        <v>0</v>
      </c>
      <c r="O120" s="129">
        <f t="shared" ref="O120" si="187">N120-M120</f>
        <v>0</v>
      </c>
      <c r="P120" s="127">
        <v>0</v>
      </c>
      <c r="Q120" s="128">
        <v>0</v>
      </c>
      <c r="R120" s="129">
        <f t="shared" ref="R120" si="188">Q120-P120</f>
        <v>0</v>
      </c>
      <c r="S120" s="127">
        <f t="shared" ref="S120" si="189">SUM(P120,M120,J120,G120,D120)</f>
        <v>75.169600000000003</v>
      </c>
      <c r="T120" s="128">
        <f t="shared" ref="T120" si="190">SUM(Q120,N120,K120,H120,E120)</f>
        <v>75.169600000000003</v>
      </c>
      <c r="U120" s="129">
        <f t="shared" ref="U120" si="191">T120-S120</f>
        <v>0</v>
      </c>
    </row>
    <row r="121" spans="1:21" s="48" customFormat="1" ht="18" customHeight="1" x14ac:dyDescent="0.3">
      <c r="A121" s="46"/>
      <c r="B121" s="34" t="s">
        <v>30</v>
      </c>
      <c r="C121" s="47"/>
      <c r="D121" s="135"/>
      <c r="E121" s="136"/>
      <c r="F121" s="137"/>
      <c r="G121" s="135"/>
      <c r="H121" s="136"/>
      <c r="I121" s="137"/>
      <c r="J121" s="135"/>
      <c r="K121" s="136"/>
      <c r="L121" s="137"/>
      <c r="M121" s="135"/>
      <c r="N121" s="136"/>
      <c r="O121" s="137"/>
      <c r="P121" s="135"/>
      <c r="Q121" s="136"/>
      <c r="R121" s="137"/>
      <c r="S121" s="135"/>
      <c r="T121" s="136"/>
      <c r="U121" s="137"/>
    </row>
    <row r="122" spans="1:21" s="48" customFormat="1" ht="18" hidden="1" customHeight="1" x14ac:dyDescent="0.3">
      <c r="A122" s="46"/>
      <c r="B122" s="75"/>
      <c r="C122" s="76"/>
      <c r="D122" s="138">
        <v>129.79707266</v>
      </c>
      <c r="E122" s="139">
        <v>158.23135665999999</v>
      </c>
      <c r="F122" s="118">
        <f t="shared" ref="F122:F134" si="192">E122-D122</f>
        <v>28.434283999999991</v>
      </c>
      <c r="G122" s="138">
        <v>0</v>
      </c>
      <c r="H122" s="139">
        <v>0</v>
      </c>
      <c r="I122" s="118">
        <f t="shared" ref="I122:I134" si="193">H122-G122</f>
        <v>0</v>
      </c>
      <c r="J122" s="138">
        <v>0</v>
      </c>
      <c r="K122" s="139">
        <v>0</v>
      </c>
      <c r="L122" s="118">
        <f t="shared" ref="L122:L133" si="194">K122-J122</f>
        <v>0</v>
      </c>
      <c r="M122" s="138">
        <v>0</v>
      </c>
      <c r="N122" s="139">
        <v>0</v>
      </c>
      <c r="O122" s="118">
        <f t="shared" ref="O122:O134" si="195">N122-M122</f>
        <v>0</v>
      </c>
      <c r="P122" s="138">
        <v>0</v>
      </c>
      <c r="Q122" s="139">
        <v>0</v>
      </c>
      <c r="R122" s="118">
        <f t="shared" ref="R122:R134" si="196">Q122-P122</f>
        <v>0</v>
      </c>
      <c r="S122" s="138">
        <f t="shared" ref="S122:S133" si="197">SUM(P122,M122,J122,G122,D122)</f>
        <v>129.79707266</v>
      </c>
      <c r="T122" s="139">
        <f t="shared" ref="T122:T133" si="198">SUM(Q122,N122,K122,H122,E122)</f>
        <v>158.23135665999999</v>
      </c>
      <c r="U122" s="118">
        <f t="shared" ref="U122:U134" si="199">T122-S122</f>
        <v>28.434283999999991</v>
      </c>
    </row>
    <row r="123" spans="1:21" s="48" customFormat="1" ht="18" hidden="1" customHeight="1" x14ac:dyDescent="0.3">
      <c r="A123" s="46"/>
      <c r="B123" s="75"/>
      <c r="C123" s="76"/>
      <c r="D123" s="138">
        <v>0</v>
      </c>
      <c r="E123" s="139">
        <v>0</v>
      </c>
      <c r="F123" s="118">
        <f t="shared" si="192"/>
        <v>0</v>
      </c>
      <c r="G123" s="138">
        <v>0</v>
      </c>
      <c r="H123" s="139">
        <v>0</v>
      </c>
      <c r="I123" s="118">
        <f t="shared" si="193"/>
        <v>0</v>
      </c>
      <c r="J123" s="138">
        <v>0</v>
      </c>
      <c r="K123" s="139">
        <v>0</v>
      </c>
      <c r="L123" s="118">
        <f t="shared" si="194"/>
        <v>0</v>
      </c>
      <c r="M123" s="138">
        <v>0</v>
      </c>
      <c r="N123" s="139">
        <v>0</v>
      </c>
      <c r="O123" s="118">
        <f t="shared" si="195"/>
        <v>0</v>
      </c>
      <c r="P123" s="138">
        <v>0</v>
      </c>
      <c r="Q123" s="139">
        <v>0</v>
      </c>
      <c r="R123" s="118">
        <f t="shared" si="196"/>
        <v>0</v>
      </c>
      <c r="S123" s="138">
        <f t="shared" si="197"/>
        <v>0</v>
      </c>
      <c r="T123" s="139">
        <f t="shared" si="198"/>
        <v>0</v>
      </c>
      <c r="U123" s="118">
        <f t="shared" si="199"/>
        <v>0</v>
      </c>
    </row>
    <row r="124" spans="1:21" s="48" customFormat="1" ht="18" hidden="1" customHeight="1" x14ac:dyDescent="0.3">
      <c r="A124" s="46"/>
      <c r="B124" s="75"/>
      <c r="C124" s="76"/>
      <c r="D124" s="138">
        <v>0</v>
      </c>
      <c r="E124" s="139">
        <v>0</v>
      </c>
      <c r="F124" s="118">
        <f t="shared" si="192"/>
        <v>0</v>
      </c>
      <c r="G124" s="138">
        <v>0</v>
      </c>
      <c r="H124" s="139">
        <v>0</v>
      </c>
      <c r="I124" s="118">
        <f t="shared" si="193"/>
        <v>0</v>
      </c>
      <c r="J124" s="138">
        <v>0.44064334000000005</v>
      </c>
      <c r="K124" s="139">
        <v>0.44064334000000005</v>
      </c>
      <c r="L124" s="118">
        <f t="shared" si="194"/>
        <v>0</v>
      </c>
      <c r="M124" s="138">
        <v>0</v>
      </c>
      <c r="N124" s="139">
        <v>0</v>
      </c>
      <c r="O124" s="118">
        <f t="shared" si="195"/>
        <v>0</v>
      </c>
      <c r="P124" s="138">
        <v>0</v>
      </c>
      <c r="Q124" s="139">
        <v>0</v>
      </c>
      <c r="R124" s="118">
        <f t="shared" si="196"/>
        <v>0</v>
      </c>
      <c r="S124" s="138">
        <f t="shared" si="197"/>
        <v>0.44064334000000005</v>
      </c>
      <c r="T124" s="139">
        <f t="shared" si="198"/>
        <v>0.44064334000000005</v>
      </c>
      <c r="U124" s="118">
        <f t="shared" si="199"/>
        <v>0</v>
      </c>
    </row>
    <row r="125" spans="1:21" s="48" customFormat="1" ht="18" customHeight="1" x14ac:dyDescent="0.3">
      <c r="A125" s="46"/>
      <c r="B125" s="24" t="s">
        <v>31</v>
      </c>
      <c r="C125" s="47"/>
      <c r="D125" s="127">
        <v>129.79707266</v>
      </c>
      <c r="E125" s="128">
        <v>158.23135665999999</v>
      </c>
      <c r="F125" s="129">
        <f t="shared" si="192"/>
        <v>28.434283999999991</v>
      </c>
      <c r="G125" s="127">
        <v>0.46800000000000003</v>
      </c>
      <c r="H125" s="128">
        <v>0.84199999999999997</v>
      </c>
      <c r="I125" s="129">
        <f t="shared" si="193"/>
        <v>0.37399999999999994</v>
      </c>
      <c r="J125" s="127">
        <v>0.44064334000000005</v>
      </c>
      <c r="K125" s="128">
        <v>0.44064334000000005</v>
      </c>
      <c r="L125" s="129">
        <f t="shared" si="194"/>
        <v>0</v>
      </c>
      <c r="M125" s="127">
        <v>0</v>
      </c>
      <c r="N125" s="128">
        <v>0</v>
      </c>
      <c r="O125" s="129">
        <f t="shared" si="195"/>
        <v>0</v>
      </c>
      <c r="P125" s="127">
        <v>0</v>
      </c>
      <c r="Q125" s="128">
        <v>0</v>
      </c>
      <c r="R125" s="129">
        <f t="shared" si="196"/>
        <v>0</v>
      </c>
      <c r="S125" s="127">
        <f t="shared" si="197"/>
        <v>130.705716</v>
      </c>
      <c r="T125" s="128">
        <f t="shared" si="198"/>
        <v>159.51399999999998</v>
      </c>
      <c r="U125" s="129">
        <f t="shared" si="199"/>
        <v>28.808283999999986</v>
      </c>
    </row>
    <row r="126" spans="1:21" s="48" customFormat="1" ht="18" customHeight="1" x14ac:dyDescent="0.3">
      <c r="A126" s="46"/>
      <c r="B126" s="24" t="s">
        <v>32</v>
      </c>
      <c r="C126" s="47"/>
      <c r="D126" s="127">
        <v>0</v>
      </c>
      <c r="E126" s="128">
        <v>0</v>
      </c>
      <c r="F126" s="129">
        <f t="shared" si="192"/>
        <v>0</v>
      </c>
      <c r="G126" s="127">
        <v>2.8959480000000002</v>
      </c>
      <c r="H126" s="128">
        <v>2.8959480000000002</v>
      </c>
      <c r="I126" s="129">
        <f t="shared" si="193"/>
        <v>0</v>
      </c>
      <c r="J126" s="127">
        <v>0</v>
      </c>
      <c r="K126" s="128">
        <v>0</v>
      </c>
      <c r="L126" s="129">
        <f t="shared" si="194"/>
        <v>0</v>
      </c>
      <c r="M126" s="127">
        <v>0</v>
      </c>
      <c r="N126" s="128">
        <v>0</v>
      </c>
      <c r="O126" s="129">
        <f t="shared" si="195"/>
        <v>0</v>
      </c>
      <c r="P126" s="127">
        <v>0</v>
      </c>
      <c r="Q126" s="128">
        <v>0</v>
      </c>
      <c r="R126" s="129">
        <f t="shared" si="196"/>
        <v>0</v>
      </c>
      <c r="S126" s="127">
        <f t="shared" si="197"/>
        <v>2.8959480000000002</v>
      </c>
      <c r="T126" s="128">
        <f t="shared" si="198"/>
        <v>2.8959480000000002</v>
      </c>
      <c r="U126" s="129">
        <f t="shared" si="199"/>
        <v>0</v>
      </c>
    </row>
    <row r="127" spans="1:21" s="48" customFormat="1" ht="18" customHeight="1" x14ac:dyDescent="0.3">
      <c r="A127" s="46"/>
      <c r="B127" s="24" t="s">
        <v>33</v>
      </c>
      <c r="C127" s="47"/>
      <c r="D127" s="127">
        <v>0</v>
      </c>
      <c r="E127" s="128">
        <v>0</v>
      </c>
      <c r="F127" s="129">
        <f t="shared" si="192"/>
        <v>0</v>
      </c>
      <c r="G127" s="127">
        <v>3.7588819999999998</v>
      </c>
      <c r="H127" s="128">
        <v>3.7588819999999998</v>
      </c>
      <c r="I127" s="129">
        <f t="shared" si="193"/>
        <v>0</v>
      </c>
      <c r="J127" s="127">
        <v>0</v>
      </c>
      <c r="K127" s="128">
        <v>0</v>
      </c>
      <c r="L127" s="129">
        <f t="shared" si="194"/>
        <v>0</v>
      </c>
      <c r="M127" s="127">
        <v>0</v>
      </c>
      <c r="N127" s="128">
        <v>0</v>
      </c>
      <c r="O127" s="129">
        <f t="shared" si="195"/>
        <v>0</v>
      </c>
      <c r="P127" s="127">
        <v>0</v>
      </c>
      <c r="Q127" s="128">
        <v>0</v>
      </c>
      <c r="R127" s="129">
        <f t="shared" si="196"/>
        <v>0</v>
      </c>
      <c r="S127" s="127">
        <f t="shared" si="197"/>
        <v>3.7588819999999998</v>
      </c>
      <c r="T127" s="128">
        <f t="shared" si="198"/>
        <v>3.7588819999999998</v>
      </c>
      <c r="U127" s="129">
        <f t="shared" si="199"/>
        <v>0</v>
      </c>
    </row>
    <row r="128" spans="1:21" s="48" customFormat="1" ht="18" customHeight="1" x14ac:dyDescent="0.3">
      <c r="A128" s="46"/>
      <c r="B128" s="24" t="s">
        <v>34</v>
      </c>
      <c r="C128" s="47"/>
      <c r="D128" s="127">
        <v>0</v>
      </c>
      <c r="E128" s="128">
        <v>0</v>
      </c>
      <c r="F128" s="129">
        <f t="shared" si="192"/>
        <v>0</v>
      </c>
      <c r="G128" s="127">
        <v>5.5066889999999997</v>
      </c>
      <c r="H128" s="128">
        <v>5.5066889999999997</v>
      </c>
      <c r="I128" s="129">
        <f t="shared" si="193"/>
        <v>0</v>
      </c>
      <c r="J128" s="127">
        <v>0</v>
      </c>
      <c r="K128" s="128">
        <v>0</v>
      </c>
      <c r="L128" s="129">
        <f t="shared" si="194"/>
        <v>0</v>
      </c>
      <c r="M128" s="127">
        <v>0</v>
      </c>
      <c r="N128" s="128">
        <v>0</v>
      </c>
      <c r="O128" s="129">
        <f t="shared" si="195"/>
        <v>0</v>
      </c>
      <c r="P128" s="127">
        <v>0</v>
      </c>
      <c r="Q128" s="128">
        <v>0</v>
      </c>
      <c r="R128" s="129">
        <f t="shared" si="196"/>
        <v>0</v>
      </c>
      <c r="S128" s="127">
        <f t="shared" si="197"/>
        <v>5.5066889999999997</v>
      </c>
      <c r="T128" s="128">
        <f t="shared" si="198"/>
        <v>5.5066889999999997</v>
      </c>
      <c r="U128" s="129">
        <f t="shared" si="199"/>
        <v>0</v>
      </c>
    </row>
    <row r="129" spans="1:22" s="48" customFormat="1" ht="18" customHeight="1" x14ac:dyDescent="0.3">
      <c r="A129" s="46"/>
      <c r="B129" s="24" t="s">
        <v>35</v>
      </c>
      <c r="C129" s="47"/>
      <c r="D129" s="127">
        <v>0</v>
      </c>
      <c r="E129" s="128">
        <v>0</v>
      </c>
      <c r="F129" s="129">
        <f t="shared" si="192"/>
        <v>0</v>
      </c>
      <c r="G129" s="127">
        <v>0.28520699999999999</v>
      </c>
      <c r="H129" s="128">
        <v>0.28520699999999999</v>
      </c>
      <c r="I129" s="129">
        <f t="shared" si="193"/>
        <v>0</v>
      </c>
      <c r="J129" s="127">
        <v>0</v>
      </c>
      <c r="K129" s="128">
        <v>0</v>
      </c>
      <c r="L129" s="129">
        <f t="shared" si="194"/>
        <v>0</v>
      </c>
      <c r="M129" s="127">
        <v>0</v>
      </c>
      <c r="N129" s="128">
        <v>0</v>
      </c>
      <c r="O129" s="129">
        <f t="shared" si="195"/>
        <v>0</v>
      </c>
      <c r="P129" s="127">
        <v>0</v>
      </c>
      <c r="Q129" s="128">
        <v>0</v>
      </c>
      <c r="R129" s="129">
        <f t="shared" si="196"/>
        <v>0</v>
      </c>
      <c r="S129" s="127">
        <f t="shared" si="197"/>
        <v>0.28520699999999999</v>
      </c>
      <c r="T129" s="128">
        <f t="shared" si="198"/>
        <v>0.28520699999999999</v>
      </c>
      <c r="U129" s="129">
        <f t="shared" si="199"/>
        <v>0</v>
      </c>
    </row>
    <row r="130" spans="1:22" s="48" customFormat="1" ht="18" customHeight="1" x14ac:dyDescent="0.3">
      <c r="A130" s="46"/>
      <c r="B130" s="24" t="s">
        <v>36</v>
      </c>
      <c r="C130" s="47"/>
      <c r="D130" s="127">
        <v>0</v>
      </c>
      <c r="E130" s="128">
        <v>0</v>
      </c>
      <c r="F130" s="129">
        <f t="shared" si="192"/>
        <v>0</v>
      </c>
      <c r="G130" s="127">
        <v>9.5069000000000001E-2</v>
      </c>
      <c r="H130" s="128">
        <v>9.5069000000000001E-2</v>
      </c>
      <c r="I130" s="129">
        <f t="shared" si="193"/>
        <v>0</v>
      </c>
      <c r="J130" s="127">
        <v>0</v>
      </c>
      <c r="K130" s="128">
        <v>0</v>
      </c>
      <c r="L130" s="129">
        <f t="shared" si="194"/>
        <v>0</v>
      </c>
      <c r="M130" s="127">
        <v>0</v>
      </c>
      <c r="N130" s="128">
        <v>0</v>
      </c>
      <c r="O130" s="129">
        <f t="shared" si="195"/>
        <v>0</v>
      </c>
      <c r="P130" s="127">
        <v>0</v>
      </c>
      <c r="Q130" s="128">
        <v>0</v>
      </c>
      <c r="R130" s="129">
        <f t="shared" si="196"/>
        <v>0</v>
      </c>
      <c r="S130" s="127">
        <f t="shared" si="197"/>
        <v>9.5069000000000001E-2</v>
      </c>
      <c r="T130" s="128">
        <f t="shared" si="198"/>
        <v>9.5069000000000001E-2</v>
      </c>
      <c r="U130" s="129">
        <f t="shared" si="199"/>
        <v>0</v>
      </c>
    </row>
    <row r="131" spans="1:22" s="48" customFormat="1" ht="18" customHeight="1" x14ac:dyDescent="0.3">
      <c r="A131" s="46"/>
      <c r="B131" s="24" t="s">
        <v>37</v>
      </c>
      <c r="C131" s="47"/>
      <c r="D131" s="127">
        <v>0</v>
      </c>
      <c r="E131" s="128">
        <v>0</v>
      </c>
      <c r="F131" s="129">
        <f t="shared" si="192"/>
        <v>0</v>
      </c>
      <c r="G131" s="127">
        <v>7.3109999999999994E-2</v>
      </c>
      <c r="H131" s="128">
        <v>7.3109999999999994E-2</v>
      </c>
      <c r="I131" s="129">
        <f t="shared" si="193"/>
        <v>0</v>
      </c>
      <c r="J131" s="127">
        <v>0</v>
      </c>
      <c r="K131" s="128">
        <v>0</v>
      </c>
      <c r="L131" s="129">
        <f t="shared" si="194"/>
        <v>0</v>
      </c>
      <c r="M131" s="127">
        <v>0</v>
      </c>
      <c r="N131" s="128">
        <v>0</v>
      </c>
      <c r="O131" s="129">
        <f t="shared" si="195"/>
        <v>0</v>
      </c>
      <c r="P131" s="127">
        <v>0</v>
      </c>
      <c r="Q131" s="128">
        <v>0</v>
      </c>
      <c r="R131" s="129">
        <f t="shared" si="196"/>
        <v>0</v>
      </c>
      <c r="S131" s="127">
        <f t="shared" si="197"/>
        <v>7.3109999999999994E-2</v>
      </c>
      <c r="T131" s="128">
        <f t="shared" si="198"/>
        <v>7.3109999999999994E-2</v>
      </c>
      <c r="U131" s="129">
        <f t="shared" si="199"/>
        <v>0</v>
      </c>
    </row>
    <row r="132" spans="1:22" s="48" customFormat="1" ht="18" customHeight="1" x14ac:dyDescent="0.3">
      <c r="A132" s="46"/>
      <c r="B132" s="24" t="s">
        <v>38</v>
      </c>
      <c r="C132" s="47"/>
      <c r="D132" s="127">
        <v>0</v>
      </c>
      <c r="E132" s="128">
        <v>0</v>
      </c>
      <c r="F132" s="129">
        <f t="shared" si="192"/>
        <v>0</v>
      </c>
      <c r="G132" s="127">
        <v>7.3130000000000001E-3</v>
      </c>
      <c r="H132" s="128">
        <v>7.3130000000000001E-3</v>
      </c>
      <c r="I132" s="129">
        <f t="shared" si="193"/>
        <v>0</v>
      </c>
      <c r="J132" s="127">
        <v>0</v>
      </c>
      <c r="K132" s="128">
        <v>0</v>
      </c>
      <c r="L132" s="129">
        <f t="shared" si="194"/>
        <v>0</v>
      </c>
      <c r="M132" s="127">
        <v>0</v>
      </c>
      <c r="N132" s="128">
        <v>0</v>
      </c>
      <c r="O132" s="129">
        <f t="shared" si="195"/>
        <v>0</v>
      </c>
      <c r="P132" s="127">
        <v>0</v>
      </c>
      <c r="Q132" s="128">
        <v>0</v>
      </c>
      <c r="R132" s="129">
        <f t="shared" si="196"/>
        <v>0</v>
      </c>
      <c r="S132" s="127">
        <f t="shared" si="197"/>
        <v>7.3130000000000001E-3</v>
      </c>
      <c r="T132" s="128">
        <f t="shared" si="198"/>
        <v>7.3130000000000001E-3</v>
      </c>
      <c r="U132" s="129">
        <f t="shared" si="199"/>
        <v>0</v>
      </c>
    </row>
    <row r="133" spans="1:22" s="48" customFormat="1" ht="18" customHeight="1" x14ac:dyDescent="0.3">
      <c r="A133" s="46"/>
      <c r="B133" s="34" t="s">
        <v>39</v>
      </c>
      <c r="C133" s="47"/>
      <c r="D133" s="127">
        <v>0</v>
      </c>
      <c r="E133" s="128">
        <v>0</v>
      </c>
      <c r="F133" s="129">
        <f t="shared" si="192"/>
        <v>0</v>
      </c>
      <c r="G133" s="127">
        <v>54.35020946162075</v>
      </c>
      <c r="H133" s="128">
        <v>0</v>
      </c>
      <c r="I133" s="129">
        <f t="shared" si="193"/>
        <v>-54.35020946162075</v>
      </c>
      <c r="J133" s="127">
        <v>0</v>
      </c>
      <c r="K133" s="128">
        <v>0</v>
      </c>
      <c r="L133" s="129">
        <f t="shared" si="194"/>
        <v>0</v>
      </c>
      <c r="M133" s="127">
        <v>0</v>
      </c>
      <c r="N133" s="128">
        <v>0</v>
      </c>
      <c r="O133" s="129">
        <f t="shared" si="195"/>
        <v>0</v>
      </c>
      <c r="P133" s="127">
        <v>0</v>
      </c>
      <c r="Q133" s="128">
        <v>0</v>
      </c>
      <c r="R133" s="129">
        <f t="shared" si="196"/>
        <v>0</v>
      </c>
      <c r="S133" s="127">
        <f t="shared" si="197"/>
        <v>54.35020946162075</v>
      </c>
      <c r="T133" s="128">
        <f t="shared" si="198"/>
        <v>0</v>
      </c>
      <c r="U133" s="129">
        <f t="shared" si="199"/>
        <v>-54.35020946162075</v>
      </c>
    </row>
    <row r="134" spans="1:22" s="48" customFormat="1" ht="18" customHeight="1" x14ac:dyDescent="0.3">
      <c r="A134" s="46"/>
      <c r="B134" s="53"/>
      <c r="C134" s="47"/>
      <c r="D134" s="140">
        <f>SUM(D120,D125:D133)</f>
        <v>193.05976265999999</v>
      </c>
      <c r="E134" s="141">
        <f>SUM(E120,E125:E133)</f>
        <v>221.47404666</v>
      </c>
      <c r="F134" s="142">
        <f t="shared" si="192"/>
        <v>28.414284000000009</v>
      </c>
      <c r="G134" s="140">
        <f>SUM(G120,G125:G133)</f>
        <v>79.121227461620748</v>
      </c>
      <c r="H134" s="141">
        <f>SUM(H120,H125:H133)</f>
        <v>25.165017999999996</v>
      </c>
      <c r="I134" s="142">
        <f t="shared" si="193"/>
        <v>-53.956209461620752</v>
      </c>
      <c r="J134" s="140">
        <f>SUM(J120,J125:J133)</f>
        <v>0.66675334000000008</v>
      </c>
      <c r="K134" s="141">
        <f>SUM(K120,K125:K133)</f>
        <v>0.66675334000000008</v>
      </c>
      <c r="L134" s="142">
        <f>K134-J134</f>
        <v>0</v>
      </c>
      <c r="M134" s="140">
        <f>SUM(M120,M125:M133)</f>
        <v>0</v>
      </c>
      <c r="N134" s="141">
        <f>SUM(N120,N125:N133)</f>
        <v>0</v>
      </c>
      <c r="O134" s="142">
        <f t="shared" si="195"/>
        <v>0</v>
      </c>
      <c r="P134" s="140">
        <f>SUM(P120,P125:P133)</f>
        <v>0</v>
      </c>
      <c r="Q134" s="141">
        <f>SUM(Q120,Q125:Q133)</f>
        <v>0</v>
      </c>
      <c r="R134" s="142">
        <f t="shared" si="196"/>
        <v>0</v>
      </c>
      <c r="S134" s="140">
        <f>SUM(S120,S125:S133)</f>
        <v>272.84774346162078</v>
      </c>
      <c r="T134" s="141">
        <f>SUM(T120,T125:T133)</f>
        <v>247.30581800000002</v>
      </c>
      <c r="U134" s="142">
        <f t="shared" si="199"/>
        <v>-25.541925461620764</v>
      </c>
    </row>
    <row r="135" spans="1:22" s="48" customFormat="1" ht="15" customHeight="1" x14ac:dyDescent="0.3">
      <c r="A135" s="46"/>
      <c r="B135" s="53"/>
      <c r="C135" s="47"/>
      <c r="D135" s="143"/>
      <c r="E135" s="144"/>
      <c r="F135" s="145"/>
      <c r="G135" s="143"/>
      <c r="H135" s="144"/>
      <c r="I135" s="145"/>
      <c r="J135" s="143"/>
      <c r="K135" s="144"/>
      <c r="L135" s="145"/>
      <c r="M135" s="143"/>
      <c r="N135" s="144"/>
      <c r="O135" s="145"/>
      <c r="P135" s="143"/>
      <c r="Q135" s="144"/>
      <c r="R135" s="145"/>
      <c r="S135" s="143"/>
      <c r="T135" s="144"/>
      <c r="U135" s="145"/>
    </row>
    <row r="136" spans="1:22" s="48" customFormat="1" ht="18" customHeight="1" x14ac:dyDescent="0.3">
      <c r="A136" s="46"/>
      <c r="B136" s="22" t="s">
        <v>56</v>
      </c>
      <c r="C136" s="47"/>
      <c r="D136" s="140">
        <v>0</v>
      </c>
      <c r="E136" s="141">
        <v>0</v>
      </c>
      <c r="F136" s="142">
        <f t="shared" ref="F136" si="200">E136-D136</f>
        <v>0</v>
      </c>
      <c r="G136" s="140">
        <v>0</v>
      </c>
      <c r="H136" s="141">
        <v>0</v>
      </c>
      <c r="I136" s="142">
        <f t="shared" ref="I136" si="201">H136-G136</f>
        <v>0</v>
      </c>
      <c r="J136" s="140">
        <v>0</v>
      </c>
      <c r="K136" s="141">
        <v>0</v>
      </c>
      <c r="L136" s="142">
        <f t="shared" ref="L136" si="202">K136-J136</f>
        <v>0</v>
      </c>
      <c r="M136" s="140">
        <v>0</v>
      </c>
      <c r="N136" s="141">
        <v>0</v>
      </c>
      <c r="O136" s="142">
        <f t="shared" ref="O136" si="203">N136-M136</f>
        <v>0</v>
      </c>
      <c r="P136" s="140">
        <v>0</v>
      </c>
      <c r="Q136" s="141">
        <v>0</v>
      </c>
      <c r="R136" s="142">
        <f t="shared" ref="R136" si="204">Q136-P136</f>
        <v>0</v>
      </c>
      <c r="S136" s="140">
        <f t="shared" ref="S136" si="205">SUM(P136,M136,J136,G136,D136)</f>
        <v>0</v>
      </c>
      <c r="T136" s="141">
        <f t="shared" ref="T136" si="206">SUM(Q136,N136,K136,H136,E136)</f>
        <v>0</v>
      </c>
      <c r="U136" s="142">
        <f t="shared" ref="U136" si="207">T136-S136</f>
        <v>0</v>
      </c>
    </row>
    <row r="137" spans="1:22" s="48" customFormat="1" ht="15" customHeight="1" x14ac:dyDescent="0.3">
      <c r="A137" s="46"/>
      <c r="B137" s="53"/>
      <c r="C137" s="47"/>
      <c r="D137" s="143"/>
      <c r="E137" s="144"/>
      <c r="F137" s="145"/>
      <c r="G137" s="143"/>
      <c r="H137" s="144"/>
      <c r="I137" s="145"/>
      <c r="J137" s="143"/>
      <c r="K137" s="144"/>
      <c r="L137" s="145"/>
      <c r="M137" s="143"/>
      <c r="N137" s="144"/>
      <c r="O137" s="145"/>
      <c r="P137" s="143"/>
      <c r="Q137" s="144"/>
      <c r="R137" s="145"/>
      <c r="S137" s="143"/>
      <c r="T137" s="144"/>
      <c r="U137" s="145"/>
    </row>
    <row r="138" spans="1:22" s="48" customFormat="1" ht="18" customHeight="1" x14ac:dyDescent="0.3">
      <c r="A138" s="46"/>
      <c r="B138" s="71" t="s">
        <v>40</v>
      </c>
      <c r="C138" s="47"/>
      <c r="D138" s="149">
        <f>SUM(D136,D134,D117,D102,D96)</f>
        <v>1960.719026075004</v>
      </c>
      <c r="E138" s="150">
        <f>SUM(E136,E134,E117,E102,E96)</f>
        <v>2059.4557731200002</v>
      </c>
      <c r="F138" s="151">
        <f t="shared" ref="F138" si="208">E138-D138</f>
        <v>98.736747044996264</v>
      </c>
      <c r="G138" s="149">
        <f>SUM(G136,G134,G117,G102,G96)</f>
        <v>804.46719784565448</v>
      </c>
      <c r="H138" s="150">
        <f>SUM(H136,H134,H117,H102,H96)</f>
        <v>783.19491579999999</v>
      </c>
      <c r="I138" s="151">
        <f t="shared" ref="I138" si="209">H138-G138</f>
        <v>-21.272282045654492</v>
      </c>
      <c r="J138" s="149">
        <f>SUM(J136,J134,J117,J102,J96)</f>
        <v>2.1663852282055958</v>
      </c>
      <c r="K138" s="150">
        <f>SUM(K136,K134,K117,K102,K96)</f>
        <v>2.1591204700000004</v>
      </c>
      <c r="L138" s="151">
        <f t="shared" ref="L138" si="210">K138-J138</f>
        <v>-7.2647582055953563E-3</v>
      </c>
      <c r="M138" s="149">
        <f>SUM(M136,M134,M117,M102,M96)</f>
        <v>0</v>
      </c>
      <c r="N138" s="150">
        <f>SUM(N136,N134,N117,N102,N96)</f>
        <v>0</v>
      </c>
      <c r="O138" s="151">
        <f t="shared" ref="O138" si="211">N138-M138</f>
        <v>0</v>
      </c>
      <c r="P138" s="149">
        <f>SUM(P136,P134,P117,P102,P96)</f>
        <v>268.74789850923912</v>
      </c>
      <c r="Q138" s="150">
        <f>SUM(Q136,Q134,Q117,Q102,Q96)</f>
        <v>302.05542702000002</v>
      </c>
      <c r="R138" s="151">
        <f t="shared" ref="R138" si="212">Q138-P138</f>
        <v>33.307528510760903</v>
      </c>
      <c r="S138" s="149">
        <f>SUM(S136,S134,S117,S102,S96)</f>
        <v>3036.1005076581032</v>
      </c>
      <c r="T138" s="150">
        <f>SUM(T136,T134,T117,T102,T96)</f>
        <v>3146.8652364100008</v>
      </c>
      <c r="U138" s="151">
        <f t="shared" ref="U138" si="213">T138-S138</f>
        <v>110.76472875189756</v>
      </c>
    </row>
    <row r="139" spans="1:22" s="48" customFormat="1" ht="15" customHeight="1" x14ac:dyDescent="0.3">
      <c r="A139" s="46"/>
      <c r="B139" s="53"/>
      <c r="C139" s="47"/>
      <c r="D139" s="46"/>
      <c r="E139" s="49"/>
      <c r="F139" s="50"/>
      <c r="G139" s="46"/>
      <c r="H139" s="49"/>
      <c r="I139" s="50"/>
      <c r="J139" s="46"/>
      <c r="K139" s="49"/>
      <c r="L139" s="50"/>
      <c r="M139" s="46"/>
      <c r="N139" s="49"/>
      <c r="O139" s="50"/>
      <c r="P139" s="46"/>
      <c r="Q139" s="49"/>
      <c r="R139" s="50"/>
      <c r="S139" s="46"/>
      <c r="T139" s="49"/>
      <c r="U139" s="50"/>
    </row>
    <row r="140" spans="1:22" s="48" customFormat="1" ht="18" customHeight="1" x14ac:dyDescent="0.3">
      <c r="A140" s="46"/>
      <c r="B140" s="22" t="s">
        <v>41</v>
      </c>
      <c r="C140" s="47"/>
      <c r="D140" s="46"/>
      <c r="E140" s="49"/>
      <c r="F140" s="50"/>
      <c r="G140" s="46"/>
      <c r="H140" s="49"/>
      <c r="I140" s="50"/>
      <c r="J140" s="46"/>
      <c r="K140" s="49"/>
      <c r="L140" s="50"/>
      <c r="M140" s="46"/>
      <c r="N140" s="49"/>
      <c r="O140" s="50"/>
      <c r="P140" s="46"/>
      <c r="Q140" s="49"/>
      <c r="R140" s="50"/>
      <c r="S140" s="46"/>
      <c r="T140" s="49"/>
      <c r="U140" s="50"/>
    </row>
    <row r="141" spans="1:22" s="48" customFormat="1" ht="18" customHeight="1" x14ac:dyDescent="0.3">
      <c r="A141" s="46"/>
      <c r="B141" s="72" t="s">
        <v>42</v>
      </c>
      <c r="C141" s="47"/>
      <c r="D141" s="130">
        <v>0</v>
      </c>
      <c r="E141" s="131">
        <v>0</v>
      </c>
      <c r="F141" s="129">
        <f t="shared" ref="F141:F144" si="214">E141-D141</f>
        <v>0</v>
      </c>
      <c r="G141" s="130">
        <v>0</v>
      </c>
      <c r="H141" s="131">
        <v>0</v>
      </c>
      <c r="I141" s="129">
        <f t="shared" ref="I141:I144" si="215">H141-G141</f>
        <v>0</v>
      </c>
      <c r="J141" s="130">
        <v>0</v>
      </c>
      <c r="K141" s="131">
        <v>0</v>
      </c>
      <c r="L141" s="129">
        <f t="shared" ref="L141:L144" si="216">K141-J141</f>
        <v>0</v>
      </c>
      <c r="M141" s="130">
        <v>325.08734351035321</v>
      </c>
      <c r="N141" s="131">
        <v>344</v>
      </c>
      <c r="O141" s="129">
        <f t="shared" ref="O141:O144" si="217">N141-M141</f>
        <v>18.912656489646793</v>
      </c>
      <c r="P141" s="130">
        <v>0</v>
      </c>
      <c r="Q141" s="131">
        <v>0</v>
      </c>
      <c r="R141" s="129">
        <f t="shared" ref="R141:R144" si="218">Q141-P141</f>
        <v>0</v>
      </c>
      <c r="S141" s="130">
        <f t="shared" ref="S141:S143" si="219">SUM(P141,M141,J141,G141,D141)</f>
        <v>325.08734351035321</v>
      </c>
      <c r="T141" s="131">
        <f t="shared" ref="T141:T143" si="220">SUM(Q141,N141,K141,H141,E141)</f>
        <v>344</v>
      </c>
      <c r="U141" s="129">
        <f t="shared" ref="U141:U144" si="221">T141-S141</f>
        <v>18.912656489646793</v>
      </c>
    </row>
    <row r="142" spans="1:22" s="48" customFormat="1" ht="18" customHeight="1" x14ac:dyDescent="0.3">
      <c r="A142" s="46"/>
      <c r="B142" s="72" t="s">
        <v>43</v>
      </c>
      <c r="C142" s="47"/>
      <c r="D142" s="130">
        <v>0</v>
      </c>
      <c r="E142" s="131">
        <v>0</v>
      </c>
      <c r="F142" s="129">
        <f t="shared" si="214"/>
        <v>0</v>
      </c>
      <c r="G142" s="130">
        <v>0</v>
      </c>
      <c r="H142" s="131">
        <v>0</v>
      </c>
      <c r="I142" s="129">
        <f t="shared" si="215"/>
        <v>0</v>
      </c>
      <c r="J142" s="130">
        <v>39.521789844981868</v>
      </c>
      <c r="K142" s="131">
        <v>0</v>
      </c>
      <c r="L142" s="129">
        <f t="shared" si="216"/>
        <v>-39.521789844981868</v>
      </c>
      <c r="M142" s="130">
        <v>0</v>
      </c>
      <c r="N142" s="131">
        <v>0</v>
      </c>
      <c r="O142" s="129">
        <f t="shared" si="217"/>
        <v>0</v>
      </c>
      <c r="P142" s="130">
        <v>0</v>
      </c>
      <c r="Q142" s="131">
        <v>0</v>
      </c>
      <c r="R142" s="129">
        <f t="shared" si="218"/>
        <v>0</v>
      </c>
      <c r="S142" s="130">
        <f t="shared" si="219"/>
        <v>39.521789844981868</v>
      </c>
      <c r="T142" s="131">
        <f t="shared" si="220"/>
        <v>0</v>
      </c>
      <c r="U142" s="129">
        <f t="shared" si="221"/>
        <v>-39.521789844981868</v>
      </c>
    </row>
    <row r="143" spans="1:22" s="48" customFormat="1" ht="18" customHeight="1" x14ac:dyDescent="0.3">
      <c r="A143" s="46"/>
      <c r="B143" s="72" t="s">
        <v>44</v>
      </c>
      <c r="C143" s="47"/>
      <c r="D143" s="130">
        <v>0</v>
      </c>
      <c r="E143" s="131">
        <v>0</v>
      </c>
      <c r="F143" s="129">
        <f t="shared" si="214"/>
        <v>0</v>
      </c>
      <c r="G143" s="130">
        <v>161.82823482873414</v>
      </c>
      <c r="H143" s="131">
        <v>176.24200031999999</v>
      </c>
      <c r="I143" s="129">
        <f t="shared" si="215"/>
        <v>14.413765491265849</v>
      </c>
      <c r="J143" s="130">
        <v>0</v>
      </c>
      <c r="K143" s="131">
        <v>0</v>
      </c>
      <c r="L143" s="129">
        <f t="shared" si="216"/>
        <v>0</v>
      </c>
      <c r="M143" s="130">
        <v>0</v>
      </c>
      <c r="N143" s="131">
        <v>0</v>
      </c>
      <c r="O143" s="129">
        <f t="shared" si="217"/>
        <v>0</v>
      </c>
      <c r="P143" s="130">
        <v>0</v>
      </c>
      <c r="Q143" s="131">
        <v>0</v>
      </c>
      <c r="R143" s="129">
        <f t="shared" si="218"/>
        <v>0</v>
      </c>
      <c r="S143" s="130">
        <f t="shared" si="219"/>
        <v>161.82823482873414</v>
      </c>
      <c r="T143" s="131">
        <f t="shared" si="220"/>
        <v>176.24200031999999</v>
      </c>
      <c r="U143" s="129">
        <f t="shared" si="221"/>
        <v>14.413765491265849</v>
      </c>
    </row>
    <row r="144" spans="1:22" s="48" customFormat="1" ht="18" customHeight="1" x14ac:dyDescent="0.3">
      <c r="A144" s="46"/>
      <c r="B144" s="53"/>
      <c r="C144" s="47"/>
      <c r="D144" s="140">
        <f>SUM(D141:D143)</f>
        <v>0</v>
      </c>
      <c r="E144" s="141">
        <f>SUM(E141:E143)</f>
        <v>0</v>
      </c>
      <c r="F144" s="142">
        <f t="shared" si="214"/>
        <v>0</v>
      </c>
      <c r="G144" s="140">
        <f>SUM(G141:G143)</f>
        <v>161.82823482873414</v>
      </c>
      <c r="H144" s="141">
        <f>SUM(H141:H143)</f>
        <v>176.24200031999999</v>
      </c>
      <c r="I144" s="142">
        <f t="shared" si="215"/>
        <v>14.413765491265849</v>
      </c>
      <c r="J144" s="140">
        <f>SUM(J141:J143)</f>
        <v>39.521789844981868</v>
      </c>
      <c r="K144" s="141">
        <f>SUM(K141:K143)</f>
        <v>0</v>
      </c>
      <c r="L144" s="142">
        <f t="shared" si="216"/>
        <v>-39.521789844981868</v>
      </c>
      <c r="M144" s="140">
        <f>SUM(M141:M143)</f>
        <v>325.08734351035321</v>
      </c>
      <c r="N144" s="141">
        <f>SUM(N141:N143)</f>
        <v>344</v>
      </c>
      <c r="O144" s="142">
        <f t="shared" si="217"/>
        <v>18.912656489646793</v>
      </c>
      <c r="P144" s="140">
        <f>SUM(P141:P143)</f>
        <v>0</v>
      </c>
      <c r="Q144" s="141">
        <f>SUM(Q141:Q143)</f>
        <v>0</v>
      </c>
      <c r="R144" s="142">
        <f t="shared" si="218"/>
        <v>0</v>
      </c>
      <c r="S144" s="140">
        <f>SUM(S141:S143)</f>
        <v>526.43736818406921</v>
      </c>
      <c r="T144" s="141">
        <f>SUM(T141:T143)</f>
        <v>520.24200031999999</v>
      </c>
      <c r="U144" s="142">
        <f t="shared" si="221"/>
        <v>-6.195367864069226</v>
      </c>
      <c r="V144" s="48">
        <f>SUM(D144:U144)</f>
        <v>2080.96800128</v>
      </c>
    </row>
    <row r="145" spans="1:23" s="48" customFormat="1" ht="15" customHeight="1" x14ac:dyDescent="0.3">
      <c r="A145" s="46"/>
      <c r="B145" s="53"/>
      <c r="C145" s="47"/>
      <c r="D145" s="143"/>
      <c r="E145" s="144"/>
      <c r="F145" s="145"/>
      <c r="G145" s="143"/>
      <c r="H145" s="144"/>
      <c r="I145" s="145"/>
      <c r="J145" s="143"/>
      <c r="K145" s="144"/>
      <c r="L145" s="145"/>
      <c r="M145" s="143"/>
      <c r="N145" s="144"/>
      <c r="O145" s="145"/>
      <c r="P145" s="143"/>
      <c r="Q145" s="144"/>
      <c r="R145" s="145"/>
      <c r="S145" s="143"/>
      <c r="T145" s="144"/>
      <c r="U145" s="145"/>
    </row>
    <row r="146" spans="1:23" s="48" customFormat="1" ht="18" customHeight="1" x14ac:dyDescent="0.3">
      <c r="A146" s="46"/>
      <c r="B146" s="71" t="s">
        <v>45</v>
      </c>
      <c r="C146" s="47"/>
      <c r="D146" s="149">
        <f>SUM(D144,D138)</f>
        <v>1960.719026075004</v>
      </c>
      <c r="E146" s="150">
        <f>SUM(E144,E138)</f>
        <v>2059.4557731200002</v>
      </c>
      <c r="F146" s="151">
        <f t="shared" ref="F146" si="222">E146-D146</f>
        <v>98.736747044996264</v>
      </c>
      <c r="G146" s="149">
        <f>SUM(G144,G138)</f>
        <v>966.29543267438862</v>
      </c>
      <c r="H146" s="150">
        <f>SUM(H144,H138)</f>
        <v>959.43691611999998</v>
      </c>
      <c r="I146" s="151">
        <f t="shared" ref="I146" si="223">H146-G146</f>
        <v>-6.8585165543886433</v>
      </c>
      <c r="J146" s="149">
        <f>SUM(J144,J138)</f>
        <v>41.688175073187466</v>
      </c>
      <c r="K146" s="150">
        <f>SUM(K144,K138)</f>
        <v>2.1591204700000004</v>
      </c>
      <c r="L146" s="151">
        <f>K146-J146</f>
        <v>-39.529054603187468</v>
      </c>
      <c r="M146" s="149">
        <f>SUM(M144,M138)</f>
        <v>325.08734351035321</v>
      </c>
      <c r="N146" s="150">
        <f>SUM(N144,N138)</f>
        <v>344</v>
      </c>
      <c r="O146" s="151">
        <f t="shared" ref="O146" si="224">N146-M146</f>
        <v>18.912656489646793</v>
      </c>
      <c r="P146" s="149">
        <f>SUM(P144,P138)</f>
        <v>268.74789850923912</v>
      </c>
      <c r="Q146" s="150">
        <f>SUM(Q144,Q138)</f>
        <v>302.05542702000002</v>
      </c>
      <c r="R146" s="151">
        <f t="shared" ref="R146" si="225">Q146-P146</f>
        <v>33.307528510760903</v>
      </c>
      <c r="S146" s="149">
        <f>SUM(S144,S138)</f>
        <v>3562.5378758421725</v>
      </c>
      <c r="T146" s="150">
        <f>SUM(T144,T138)</f>
        <v>3667.1072367300007</v>
      </c>
      <c r="U146" s="151">
        <f t="shared" ref="U146" si="226">T146-S146</f>
        <v>104.56936088782822</v>
      </c>
    </row>
    <row r="147" spans="1:23" s="48" customFormat="1" ht="15" customHeight="1" x14ac:dyDescent="0.3">
      <c r="A147" s="46"/>
      <c r="B147" s="53"/>
      <c r="C147" s="47"/>
      <c r="D147" s="46"/>
      <c r="E147" s="49"/>
      <c r="F147" s="50"/>
      <c r="G147" s="46"/>
      <c r="H147" s="49"/>
      <c r="I147" s="50"/>
      <c r="J147" s="46"/>
      <c r="K147" s="49"/>
      <c r="L147" s="50"/>
      <c r="M147" s="46"/>
      <c r="N147" s="49"/>
      <c r="O147" s="50"/>
      <c r="P147" s="46"/>
      <c r="Q147" s="49"/>
      <c r="R147" s="50"/>
      <c r="S147" s="46"/>
      <c r="T147" s="49"/>
      <c r="U147" s="50"/>
    </row>
    <row r="148" spans="1:23" s="48" customFormat="1" ht="18" customHeight="1" x14ac:dyDescent="0.3">
      <c r="A148" s="46"/>
      <c r="B148" s="22" t="s">
        <v>46</v>
      </c>
      <c r="C148" s="47"/>
      <c r="D148" s="46"/>
      <c r="E148" s="49"/>
      <c r="F148" s="50"/>
      <c r="G148" s="46"/>
      <c r="H148" s="49"/>
      <c r="I148" s="50"/>
      <c r="J148" s="46"/>
      <c r="K148" s="49"/>
      <c r="L148" s="50"/>
      <c r="M148" s="46"/>
      <c r="N148" s="49"/>
      <c r="O148" s="50"/>
      <c r="P148" s="46"/>
      <c r="Q148" s="49"/>
      <c r="R148" s="50"/>
      <c r="S148" s="46"/>
      <c r="T148" s="49"/>
      <c r="U148" s="50"/>
    </row>
    <row r="149" spans="1:23" s="48" customFormat="1" ht="18" customHeight="1" x14ac:dyDescent="0.3">
      <c r="A149" s="46"/>
      <c r="B149" s="72" t="s">
        <v>69</v>
      </c>
      <c r="C149" s="47"/>
      <c r="D149" s="130">
        <v>77.175042000000005</v>
      </c>
      <c r="E149" s="131">
        <v>124.30312204570006</v>
      </c>
      <c r="F149" s="129">
        <f t="shared" ref="F149:F150" si="227">E149-D149</f>
        <v>47.128080045700059</v>
      </c>
      <c r="G149" s="130">
        <v>156.12123299999999</v>
      </c>
      <c r="H149" s="131">
        <v>181.23878911270003</v>
      </c>
      <c r="I149" s="129">
        <f t="shared" ref="I149:I150" si="228">H149-G149</f>
        <v>25.117556112700044</v>
      </c>
      <c r="J149" s="130">
        <v>0</v>
      </c>
      <c r="K149" s="131">
        <v>0</v>
      </c>
      <c r="L149" s="129">
        <f t="shared" ref="L149:L150" si="229">K149-J149</f>
        <v>0</v>
      </c>
      <c r="M149" s="130">
        <v>0</v>
      </c>
      <c r="N149" s="131">
        <v>0</v>
      </c>
      <c r="O149" s="129">
        <f t="shared" ref="O149:O150" si="230">N149-M149</f>
        <v>0</v>
      </c>
      <c r="P149" s="130">
        <v>0</v>
      </c>
      <c r="Q149" s="131">
        <v>0</v>
      </c>
      <c r="R149" s="129">
        <f t="shared" ref="R149:R150" si="231">Q149-P149</f>
        <v>0</v>
      </c>
      <c r="S149" s="130">
        <f t="shared" ref="S149" si="232">SUM(P149,M149,J149,G149,D149)</f>
        <v>233.29627499999998</v>
      </c>
      <c r="T149" s="131">
        <f t="shared" ref="T149" si="233">SUM(Q149,N149,K149,H149,E149)</f>
        <v>305.54191115840013</v>
      </c>
      <c r="U149" s="129">
        <f t="shared" ref="U149:U150" si="234">T149-S149</f>
        <v>72.245636158400146</v>
      </c>
    </row>
    <row r="150" spans="1:23" s="48" customFormat="1" ht="18" customHeight="1" x14ac:dyDescent="0.3">
      <c r="A150" s="46"/>
      <c r="B150" s="47"/>
      <c r="C150" s="47"/>
      <c r="D150" s="140">
        <f>SUM(D149)</f>
        <v>77.175042000000005</v>
      </c>
      <c r="E150" s="141">
        <f>SUM(E149)</f>
        <v>124.30312204570006</v>
      </c>
      <c r="F150" s="142">
        <f t="shared" si="227"/>
        <v>47.128080045700059</v>
      </c>
      <c r="G150" s="140">
        <f>SUM(G149)</f>
        <v>156.12123299999999</v>
      </c>
      <c r="H150" s="141">
        <f>SUM(H149)</f>
        <v>181.23878911270003</v>
      </c>
      <c r="I150" s="142">
        <f t="shared" si="228"/>
        <v>25.117556112700044</v>
      </c>
      <c r="J150" s="140">
        <f>SUM(J149)</f>
        <v>0</v>
      </c>
      <c r="K150" s="141">
        <f>SUM(K149)</f>
        <v>0</v>
      </c>
      <c r="L150" s="142">
        <f t="shared" si="229"/>
        <v>0</v>
      </c>
      <c r="M150" s="140">
        <f>SUM(M149)</f>
        <v>0</v>
      </c>
      <c r="N150" s="141">
        <f>SUM(N149)</f>
        <v>0</v>
      </c>
      <c r="O150" s="142">
        <f t="shared" si="230"/>
        <v>0</v>
      </c>
      <c r="P150" s="140">
        <f>SUM(P149)</f>
        <v>0</v>
      </c>
      <c r="Q150" s="141">
        <f>SUM(Q149)</f>
        <v>0</v>
      </c>
      <c r="R150" s="142">
        <f t="shared" si="231"/>
        <v>0</v>
      </c>
      <c r="S150" s="140">
        <f>SUM(S149)</f>
        <v>233.29627499999998</v>
      </c>
      <c r="T150" s="141">
        <f>SUM(T149)</f>
        <v>305.54191115840013</v>
      </c>
      <c r="U150" s="142">
        <f t="shared" si="234"/>
        <v>72.245636158400146</v>
      </c>
    </row>
    <row r="151" spans="1:23" s="48" customFormat="1" ht="15" customHeight="1" x14ac:dyDescent="0.3">
      <c r="A151" s="46"/>
      <c r="B151" s="47"/>
      <c r="C151" s="47"/>
      <c r="D151" s="143"/>
      <c r="E151" s="144"/>
      <c r="F151" s="145"/>
      <c r="G151" s="143"/>
      <c r="H151" s="144"/>
      <c r="I151" s="145"/>
      <c r="J151" s="143"/>
      <c r="K151" s="144"/>
      <c r="L151" s="145"/>
      <c r="M151" s="143"/>
      <c r="N151" s="144"/>
      <c r="O151" s="145"/>
      <c r="P151" s="143"/>
      <c r="Q151" s="144"/>
      <c r="R151" s="145"/>
      <c r="S151" s="143"/>
      <c r="T151" s="144"/>
      <c r="U151" s="145"/>
    </row>
    <row r="152" spans="1:23" s="62" customFormat="1" ht="20.25" customHeight="1" x14ac:dyDescent="0.3">
      <c r="A152" s="60"/>
      <c r="B152" s="73" t="s">
        <v>48</v>
      </c>
      <c r="C152" s="61"/>
      <c r="D152" s="146">
        <f>SUM(D150,D146)</f>
        <v>2037.894068075004</v>
      </c>
      <c r="E152" s="147">
        <f>SUM(E150,E146)</f>
        <v>2183.7588951657003</v>
      </c>
      <c r="F152" s="148">
        <f t="shared" ref="F152" si="235">E152-D152</f>
        <v>145.86482709069628</v>
      </c>
      <c r="G152" s="146">
        <f>SUM(G150,G146)</f>
        <v>1122.4166656743887</v>
      </c>
      <c r="H152" s="147">
        <f>SUM(H150,H146)</f>
        <v>1140.6757052327</v>
      </c>
      <c r="I152" s="148">
        <f t="shared" ref="I152" si="236">H152-G152</f>
        <v>18.259039558311315</v>
      </c>
      <c r="J152" s="146">
        <f>SUM(J150,J146)</f>
        <v>41.688175073187466</v>
      </c>
      <c r="K152" s="147">
        <f>SUM(K150,K146)</f>
        <v>2.1591204700000004</v>
      </c>
      <c r="L152" s="148">
        <f t="shared" ref="L152" si="237">K152-J152</f>
        <v>-39.529054603187468</v>
      </c>
      <c r="M152" s="146">
        <f>SUM(M150,M146)</f>
        <v>325.08734351035321</v>
      </c>
      <c r="N152" s="147">
        <f>SUM(N150,N146)</f>
        <v>344</v>
      </c>
      <c r="O152" s="148">
        <f t="shared" ref="O152" si="238">N152-M152</f>
        <v>18.912656489646793</v>
      </c>
      <c r="P152" s="146">
        <f>SUM(P150,P146)</f>
        <v>268.74789850923912</v>
      </c>
      <c r="Q152" s="147">
        <f>SUM(Q150,Q146)</f>
        <v>302.05542702000002</v>
      </c>
      <c r="R152" s="148">
        <f t="shared" ref="R152" si="239">Q152-P152</f>
        <v>33.307528510760903</v>
      </c>
      <c r="S152" s="146">
        <f>SUM(S150,S146)</f>
        <v>3795.8341508421727</v>
      </c>
      <c r="T152" s="147">
        <f>SUM(T150,T146)</f>
        <v>3972.6491478884009</v>
      </c>
      <c r="U152" s="148">
        <f t="shared" ref="U152" si="240">T152-S152</f>
        <v>176.8149970462282</v>
      </c>
      <c r="V152" s="48"/>
      <c r="W152" s="48"/>
    </row>
    <row r="153" spans="1:23" s="4" customFormat="1" x14ac:dyDescent="0.25"/>
  </sheetData>
  <mergeCells count="46">
    <mergeCell ref="A1:V1"/>
    <mergeCell ref="A3:V3"/>
    <mergeCell ref="A4:V4"/>
    <mergeCell ref="A5:V5"/>
    <mergeCell ref="D8:F8"/>
    <mergeCell ref="G8:I8"/>
    <mergeCell ref="J8:L8"/>
    <mergeCell ref="M8:O8"/>
    <mergeCell ref="P8:R8"/>
    <mergeCell ref="S8:U8"/>
    <mergeCell ref="A2:U2"/>
    <mergeCell ref="U9:U10"/>
    <mergeCell ref="E9:E10"/>
    <mergeCell ref="F9:F10"/>
    <mergeCell ref="H9:H10"/>
    <mergeCell ref="I9:I10"/>
    <mergeCell ref="K9:K10"/>
    <mergeCell ref="L9:L10"/>
    <mergeCell ref="N9:N10"/>
    <mergeCell ref="O9:O10"/>
    <mergeCell ref="Q9:Q10"/>
    <mergeCell ref="R9:R10"/>
    <mergeCell ref="T9:T10"/>
    <mergeCell ref="M84:O84"/>
    <mergeCell ref="P84:R84"/>
    <mergeCell ref="S84:U84"/>
    <mergeCell ref="A77:V77"/>
    <mergeCell ref="A79:V79"/>
    <mergeCell ref="A80:V80"/>
    <mergeCell ref="A78:U78"/>
    <mergeCell ref="A81:V81"/>
    <mergeCell ref="D84:F84"/>
    <mergeCell ref="G84:I84"/>
    <mergeCell ref="J84:L84"/>
    <mergeCell ref="U85:U86"/>
    <mergeCell ref="E85:E86"/>
    <mergeCell ref="F85:F86"/>
    <mergeCell ref="H85:H86"/>
    <mergeCell ref="I85:I86"/>
    <mergeCell ref="K85:K86"/>
    <mergeCell ref="L85:L86"/>
    <mergeCell ref="N85:N86"/>
    <mergeCell ref="O85:O86"/>
    <mergeCell ref="Q85:Q86"/>
    <mergeCell ref="R85:R86"/>
    <mergeCell ref="T85:T86"/>
  </mergeCells>
  <printOptions horizontalCentered="1"/>
  <pageMargins left="0.4" right="0.4" top="0.75" bottom="0.65" header="0.3" footer="0.3"/>
  <pageSetup scale="38" orientation="landscape" r:id="rId1"/>
  <rowBreaks count="1" manualBreakCount="1">
    <brk id="76" max="16383" man="1"/>
  </rowBreaks>
  <colBreaks count="1" manualBreakCount="1">
    <brk id="2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7413" r:id="rId4" name="Button 5">
              <controlPr defaultSize="0" print="0" autoFill="0" autoPict="0" macro="[0]!Macro6">
                <anchor moveWithCells="1" sizeWithCells="1">
                  <from>
                    <xdr:col>23</xdr:col>
                    <xdr:colOff>9525</xdr:colOff>
                    <xdr:row>0</xdr:row>
                    <xdr:rowOff>295275</xdr:rowOff>
                  </from>
                  <to>
                    <xdr:col>27</xdr:col>
                    <xdr:colOff>0</xdr:colOff>
                    <xdr:row>3</xdr:row>
                    <xdr:rowOff>9525</xdr:rowOff>
                  </to>
                </anchor>
              </controlPr>
            </control>
          </mc:Choice>
        </mc:AlternateContent>
        <mc:AlternateContent xmlns:mc="http://schemas.openxmlformats.org/markup-compatibility/2006">
          <mc:Choice Requires="x14">
            <control shapeId="17414" r:id="rId5" name="Button 6">
              <controlPr defaultSize="0" print="0" autoFill="0" autoPict="0" macro="[0]!Macro7">
                <anchor moveWithCells="1" sizeWithCells="1">
                  <from>
                    <xdr:col>23</xdr:col>
                    <xdr:colOff>28575</xdr:colOff>
                    <xdr:row>4</xdr:row>
                    <xdr:rowOff>38100</xdr:rowOff>
                  </from>
                  <to>
                    <xdr:col>26</xdr:col>
                    <xdr:colOff>600075</xdr:colOff>
                    <xdr:row>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5"/>
  </sheetPr>
  <dimension ref="A1:R84"/>
  <sheetViews>
    <sheetView zoomScale="80" zoomScaleNormal="80" workbookViewId="0">
      <selection activeCell="T10" sqref="T10"/>
    </sheetView>
  </sheetViews>
  <sheetFormatPr defaultRowHeight="15" x14ac:dyDescent="0.25"/>
  <cols>
    <col min="1" max="1" width="66.140625" customWidth="1"/>
    <col min="2" max="2" width="11.140625" customWidth="1"/>
    <col min="3" max="3" width="2.28515625" customWidth="1"/>
    <col min="4" max="4" width="10.7109375" customWidth="1"/>
    <col min="5" max="5" width="2.5703125" customWidth="1"/>
    <col min="6" max="6" width="103.5703125" customWidth="1"/>
    <col min="7" max="7" width="3.7109375" customWidth="1"/>
    <col min="8" max="9" width="17.5703125" hidden="1" customWidth="1"/>
    <col min="10" max="10" width="12.42578125" hidden="1" customWidth="1"/>
    <col min="11" max="11" width="21.42578125" style="77" hidden="1" customWidth="1"/>
    <col min="12" max="14" width="0" hidden="1" customWidth="1"/>
  </cols>
  <sheetData>
    <row r="1" spans="1:11" ht="28.5" x14ac:dyDescent="0.45">
      <c r="A1" s="164" t="s">
        <v>0</v>
      </c>
      <c r="B1" s="164"/>
      <c r="C1" s="164"/>
      <c r="D1" s="164"/>
      <c r="E1" s="164"/>
      <c r="F1" s="164"/>
    </row>
    <row r="2" spans="1:11" ht="22.5" customHeight="1" x14ac:dyDescent="0.4">
      <c r="A2" s="173" t="s">
        <v>101</v>
      </c>
      <c r="B2" s="173"/>
      <c r="C2" s="173"/>
      <c r="D2" s="173"/>
      <c r="E2" s="173"/>
      <c r="F2" s="173"/>
    </row>
    <row r="3" spans="1:11" ht="22.5" customHeight="1" x14ac:dyDescent="0.4">
      <c r="A3" s="165" t="s">
        <v>58</v>
      </c>
      <c r="B3" s="165"/>
      <c r="C3" s="165"/>
      <c r="D3" s="165"/>
      <c r="E3" s="165"/>
      <c r="F3" s="165"/>
    </row>
    <row r="4" spans="1:11" ht="22.5" customHeight="1" x14ac:dyDescent="0.35">
      <c r="A4" s="167" t="s">
        <v>66</v>
      </c>
      <c r="B4" s="167"/>
      <c r="C4" s="167"/>
      <c r="D4" s="167"/>
      <c r="E4" s="167"/>
      <c r="F4" s="167"/>
    </row>
    <row r="5" spans="1:11" ht="19.5" customHeight="1" x14ac:dyDescent="0.25">
      <c r="A5" s="174" t="s">
        <v>5</v>
      </c>
      <c r="B5" s="174"/>
      <c r="C5" s="174"/>
      <c r="D5" s="174"/>
      <c r="E5" s="174"/>
      <c r="F5" s="174"/>
    </row>
    <row r="6" spans="1:11" x14ac:dyDescent="0.25">
      <c r="A6" s="174"/>
      <c r="B6" s="174"/>
      <c r="C6" s="174"/>
      <c r="D6" s="174"/>
      <c r="E6" s="174"/>
      <c r="F6" s="174"/>
    </row>
    <row r="7" spans="1:11" ht="30" customHeight="1" x14ac:dyDescent="0.35">
      <c r="A7" s="166" t="s">
        <v>103</v>
      </c>
      <c r="B7" s="166"/>
      <c r="C7" s="166"/>
      <c r="D7" s="166"/>
      <c r="E7" s="166"/>
      <c r="F7" s="166"/>
    </row>
    <row r="8" spans="1:11" ht="12" customHeight="1" thickBot="1" x14ac:dyDescent="0.4">
      <c r="A8" s="78"/>
      <c r="B8" s="78"/>
      <c r="C8" s="78"/>
      <c r="D8" s="78"/>
      <c r="E8" s="78"/>
      <c r="F8" s="78"/>
    </row>
    <row r="9" spans="1:11" ht="17.25" customHeight="1" x14ac:dyDescent="0.25">
      <c r="A9" s="191" t="s">
        <v>71</v>
      </c>
      <c r="B9" s="181" t="s">
        <v>62</v>
      </c>
      <c r="C9" s="182"/>
      <c r="D9" s="185" t="s">
        <v>60</v>
      </c>
      <c r="E9" s="186"/>
      <c r="F9" s="189" t="s">
        <v>61</v>
      </c>
      <c r="J9" s="84" t="s">
        <v>65</v>
      </c>
      <c r="K9" s="88" t="s">
        <v>65</v>
      </c>
    </row>
    <row r="10" spans="1:11" ht="17.25" customHeight="1" x14ac:dyDescent="0.25">
      <c r="A10" s="192"/>
      <c r="B10" s="183"/>
      <c r="C10" s="184"/>
      <c r="D10" s="187"/>
      <c r="E10" s="188"/>
      <c r="F10" s="190"/>
      <c r="J10" s="85" t="s">
        <v>55</v>
      </c>
      <c r="K10" s="89" t="s">
        <v>55</v>
      </c>
    </row>
    <row r="11" spans="1:11" ht="15" customHeight="1" x14ac:dyDescent="0.25">
      <c r="A11" s="81"/>
      <c r="B11" s="175"/>
      <c r="C11" s="200"/>
      <c r="D11" s="177"/>
      <c r="E11" s="178"/>
      <c r="F11" s="82"/>
      <c r="J11" s="86"/>
      <c r="K11" s="92"/>
    </row>
    <row r="12" spans="1:11" s="79" customFormat="1" ht="30" hidden="1" customHeight="1" x14ac:dyDescent="0.25">
      <c r="A12" s="83" t="str">
        <f>'Cons Subsidies CASH-Rounded'!$B$13</f>
        <v>Metropolitan Mass Transportation Operating Assistance (MMTOA)</v>
      </c>
      <c r="B12" s="122">
        <f>'Cons Subsidies CASH-Rounded'!$U$13</f>
        <v>2.8181372417492412E-2</v>
      </c>
      <c r="C12" s="119"/>
      <c r="D12" s="101">
        <f>IF(ISERROR('Cons Subsidies CASH-Rounded'!$U$13/'Cons Subsidies CASH-Rounded'!$S$13),"HIDE ",IF('Cons Subsidies CASH-Rounded'!$U$13/'Cons Subsidies CASH-Rounded'!$S$13=0,"HIDE ",IF('Cons Subsidies CASH-Rounded'!$U$13/'Cons Subsidies CASH-Rounded'!$S$13&gt;1,"&gt; 100%",IF('Cons Subsidies CASH-Rounded'!$U$13/'Cons Subsidies CASH-Rounded'!$S$13&lt;-1,"&gt; (100%)",'Cons Subsidies CASH-Rounded'!$U$13/'Cons Subsidies CASH-Rounded'!$S$13))))</f>
        <v>1.8530036509759406E-4</v>
      </c>
      <c r="E12" s="102"/>
      <c r="F12" s="90"/>
      <c r="J12" s="87">
        <f>IF(EXACT(A12,'Cons Subsidies CASH-Rounded'!$B$13)=TRUE,IF(ISERROR('Cons Subsidies CASH-Rounded'!$U$13/'Cons Subsidies CASH-Rounded'!$S$13),"NO VAR",'Cons Subsidies CASH-Rounded'!$U$13/'Cons Subsidies CASH-Rounded'!$S$13))</f>
        <v>1.8530036509759406E-4</v>
      </c>
      <c r="K12" s="93" t="str">
        <f t="shared" ref="K12:K16" si="0">IF(J12="NO VAR","NO VAR",(IF(J12=FALSE,"INCORRECT LINE BEING PICKED UP","OK")))</f>
        <v>OK</v>
      </c>
    </row>
    <row r="13" spans="1:11" s="79" customFormat="1" ht="58.5" customHeight="1" x14ac:dyDescent="0.25">
      <c r="A13" s="83" t="str">
        <f>'Cons Subsidies CASH-Rounded'!$B$14</f>
        <v>Petroleum Business Tax (PBT)</v>
      </c>
      <c r="B13" s="122">
        <f>'Cons Subsidies CASH-Rounded'!$U$14</f>
        <v>20.367953873557738</v>
      </c>
      <c r="C13" s="119"/>
      <c r="D13" s="101">
        <f>IF(ISERROR('Cons Subsidies CASH-Rounded'!$U$14/'Cons Subsidies CASH-Rounded'!$S$14),"HIDE ",IF('Cons Subsidies CASH-Rounded'!$U$14/'Cons Subsidies CASH-Rounded'!$S$14=0,"HIDE ",IF('Cons Subsidies CASH-Rounded'!$U$14/'Cons Subsidies CASH-Rounded'!$S$14&gt;1,"&gt; 100%",IF('Cons Subsidies CASH-Rounded'!$U$14/'Cons Subsidies CASH-Rounded'!$S$14&lt;-1,"&gt; (100%)",'Cons Subsidies CASH-Rounded'!$U$14/'Cons Subsidies CASH-Rounded'!$S$14))))</f>
        <v>0.531355769696507</v>
      </c>
      <c r="E13" s="102"/>
      <c r="F13" s="90" t="s">
        <v>100</v>
      </c>
      <c r="J13" s="87">
        <f>IF(EXACT(A13,'Cons Subsidies CASH-Rounded'!$B$14)=TRUE,IF(ISERROR('Cons Subsidies CASH-Rounded'!$U$14/'Cons Subsidies CASH-Rounded'!$S$14),"NO VAR",'Cons Subsidies CASH-Rounded'!$U$14/'Cons Subsidies CASH-Rounded'!$S$14))</f>
        <v>0.531355769696507</v>
      </c>
      <c r="K13" s="93" t="str">
        <f t="shared" si="0"/>
        <v>OK</v>
      </c>
    </row>
    <row r="14" spans="1:11" s="79" customFormat="1" ht="30" customHeight="1" x14ac:dyDescent="0.25">
      <c r="A14" s="83" t="str">
        <f>'Cons Subsidies CASH-Rounded'!$B$15</f>
        <v>MRT(b)-1 (Gross)</v>
      </c>
      <c r="B14" s="122">
        <f>'Cons Subsidies CASH-Rounded'!$U$15</f>
        <v>10.303273072012049</v>
      </c>
      <c r="C14" s="119"/>
      <c r="D14" s="101">
        <f>IF(ISERROR('Cons Subsidies CASH-Rounded'!$U$15/'Cons Subsidies CASH-Rounded'!$S$15),"HIDE ",IF('Cons Subsidies CASH-Rounded'!$U$15/'Cons Subsidies CASH-Rounded'!$S$15=0,"HIDE ",IF('Cons Subsidies CASH-Rounded'!$U$15/'Cons Subsidies CASH-Rounded'!$S$15&gt;1,"&gt; 100%",IF('Cons Subsidies CASH-Rounded'!$U$15/'Cons Subsidies CASH-Rounded'!$S$15&lt;-1,"&gt; (100%)",'Cons Subsidies CASH-Rounded'!$U$15/'Cons Subsidies CASH-Rounded'!$S$15))))</f>
        <v>0.67996965137435816</v>
      </c>
      <c r="E14" s="102"/>
      <c r="F14" s="90" t="s">
        <v>86</v>
      </c>
      <c r="J14" s="87">
        <f>IF(EXACT(A14,'Cons Subsidies CASH-Rounded'!$B$15)=TRUE,IF(ISERROR('Cons Subsidies CASH-Rounded'!$U$15/'Cons Subsidies CASH-Rounded'!$S$15),"NO VAR",'Cons Subsidies CASH-Rounded'!$U$15/'Cons Subsidies CASH-Rounded'!$S$15))</f>
        <v>0.67996965137435816</v>
      </c>
      <c r="K14" s="93" t="str">
        <f t="shared" si="0"/>
        <v>OK</v>
      </c>
    </row>
    <row r="15" spans="1:11" s="79" customFormat="1" ht="30" customHeight="1" x14ac:dyDescent="0.25">
      <c r="A15" s="83" t="str">
        <f>'Cons Subsidies CASH-Rounded'!$B$16</f>
        <v>MRT(b)-2 (Gross)</v>
      </c>
      <c r="B15" s="122">
        <f>'Cons Subsidies CASH-Rounded'!$U$16</f>
        <v>6.7773026483683987</v>
      </c>
      <c r="C15" s="119"/>
      <c r="D15" s="101" t="str">
        <f>IF(ISERROR('Cons Subsidies CASH-Rounded'!$U$16/'Cons Subsidies CASH-Rounded'!$S$16),"HIDE ",IF('Cons Subsidies CASH-Rounded'!$U$16/'Cons Subsidies CASH-Rounded'!$S$16=0,"HIDE ",IF('Cons Subsidies CASH-Rounded'!$U$16/'Cons Subsidies CASH-Rounded'!$S$16&gt;1,"&gt; 100%",IF('Cons Subsidies CASH-Rounded'!$U$16/'Cons Subsidies CASH-Rounded'!$S$16&lt;-1,"&gt; (100%)",'Cons Subsidies CASH-Rounded'!$U$16/'Cons Subsidies CASH-Rounded'!$S$16))))</f>
        <v>&gt; 100%</v>
      </c>
      <c r="E15" s="102"/>
      <c r="F15" s="90" t="s">
        <v>87</v>
      </c>
      <c r="J15" s="87">
        <f>IF(EXACT(A15,'Cons Subsidies CASH-Rounded'!$B$16)=TRUE,IF(ISERROR('Cons Subsidies CASH-Rounded'!$U$16/'Cons Subsidies CASH-Rounded'!$S$16),"NO VAR",'Cons Subsidies CASH-Rounded'!$U$16/'Cons Subsidies CASH-Rounded'!$S$16))</f>
        <v>1.0626666568962593</v>
      </c>
      <c r="K15" s="93" t="str">
        <f t="shared" si="0"/>
        <v>OK</v>
      </c>
    </row>
    <row r="16" spans="1:11" s="79" customFormat="1" ht="30" hidden="1" customHeight="1" x14ac:dyDescent="0.25">
      <c r="A16" s="83" t="str">
        <f>'Cons Subsidies CASH-Rounded'!$B$17</f>
        <v>Other MRT(b) Adjustments</v>
      </c>
      <c r="B16" s="122">
        <f>'Cons Subsidies CASH-Rounded'!$U$17</f>
        <v>0</v>
      </c>
      <c r="C16" s="119"/>
      <c r="D16" s="101" t="str">
        <f>IF(ISERROR('Cons Subsidies CASH-Rounded'!$U$17/'Cons Subsidies CASH-Rounded'!$S$17),"HIDE ",IF('Cons Subsidies CASH-Rounded'!$U$17/'Cons Subsidies CASH-Rounded'!$S$17=0,"HIDE ",IF('Cons Subsidies CASH-Rounded'!$U$17/'Cons Subsidies CASH-Rounded'!$S$17&gt;1,"&gt; 100%",IF('Cons Subsidies CASH-Rounded'!$U$17/'Cons Subsidies CASH-Rounded'!$S$17&lt;-1,"&gt; (100%)",'Cons Subsidies CASH-Rounded'!$U$17/'Cons Subsidies CASH-Rounded'!$S$17))))</f>
        <v xml:space="preserve">HIDE </v>
      </c>
      <c r="E16" s="102"/>
      <c r="F16" s="90"/>
      <c r="J16" s="87" t="str">
        <f>IF(EXACT(A16,'Cons Subsidies CASH-Rounded'!$B$17)=TRUE,IF(ISERROR('Cons Subsidies CASH-Rounded'!$U$17/'Cons Subsidies CASH-Rounded'!$S$17),"NO VAR",'Cons Subsidies CASH-Rounded'!$U$17/'Cons Subsidies CASH-Rounded'!$S$17))</f>
        <v>NO VAR</v>
      </c>
      <c r="K16" s="93" t="str">
        <f t="shared" si="0"/>
        <v>NO VAR</v>
      </c>
    </row>
    <row r="17" spans="1:11" s="79" customFormat="1" ht="30" customHeight="1" x14ac:dyDescent="0.25">
      <c r="A17" s="83" t="str">
        <f>'Cons Subsidies CASH-Rounded'!$B$18</f>
        <v>Urban Tax</v>
      </c>
      <c r="B17" s="122">
        <f>'Cons Subsidies CASH-Rounded'!$U$18</f>
        <v>3.3380457225000022</v>
      </c>
      <c r="C17" s="119"/>
      <c r="D17" s="101">
        <f>IF(ISERROR('Cons Subsidies CASH-Rounded'!$U$18/'Cons Subsidies CASH-Rounded'!$S$18),"HIDE ",IF('Cons Subsidies CASH-Rounded'!$U$18/'Cons Subsidies CASH-Rounded'!$S$18=0,"HIDE ",IF('Cons Subsidies CASH-Rounded'!$U$18/'Cons Subsidies CASH-Rounded'!$S$18&gt;1,"&gt; 100%",IF('Cons Subsidies CASH-Rounded'!$U$18/'Cons Subsidies CASH-Rounded'!$S$18&lt;-1,"&gt; (100%)",'Cons Subsidies CASH-Rounded'!$U$18/'Cons Subsidies CASH-Rounded'!$S$18))))</f>
        <v>0.15538230151105048</v>
      </c>
      <c r="E17" s="102"/>
      <c r="F17" s="90" t="s">
        <v>88</v>
      </c>
      <c r="J17" s="87">
        <f>IF(EXACT(A17,'Cons Subsidies CASH-Rounded'!$B$18)=TRUE,IF(ISERROR('Cons Subsidies CASH-Rounded'!$U$18/'Cons Subsidies CASH-Rounded'!$S$18),"NO VAR",'Cons Subsidies CASH-Rounded'!$U$18/'Cons Subsidies CASH-Rounded'!$S$18))</f>
        <v>0.15538230151105048</v>
      </c>
      <c r="K17" s="93" t="str">
        <f>IF(J17="NO VAR","NO VAR",(IF(J17=FALSE,"INCORRECT LINE BEING PICKED UP","OK")))</f>
        <v>OK</v>
      </c>
    </row>
    <row r="18" spans="1:11" s="79" customFormat="1" ht="46.5" customHeight="1" x14ac:dyDescent="0.25">
      <c r="A18" s="83" t="str">
        <f>'Cons Subsidies CASH-Rounded'!$B$23</f>
        <v>Payroll Mobility Tax (PMT)</v>
      </c>
      <c r="B18" s="122">
        <f>'Cons Subsidies CASH-Rounded'!$U$23</f>
        <v>45.148643265620024</v>
      </c>
      <c r="C18" s="119"/>
      <c r="D18" s="101">
        <f>IF(ISERROR('Cons Subsidies CASH-Rounded'!$U$23/'Cons Subsidies CASH-Rounded'!$S$23),"HIDE ",IF('Cons Subsidies CASH-Rounded'!$U$23/'Cons Subsidies CASH-Rounded'!$S$23=0,"HIDE ",IF('Cons Subsidies CASH-Rounded'!$U$23/'Cons Subsidies CASH-Rounded'!$S$23&gt;1,"&gt; 100%",IF('Cons Subsidies CASH-Rounded'!$U$23/'Cons Subsidies CASH-Rounded'!$S$23&lt;-1,"&gt; (100%)",'Cons Subsidies CASH-Rounded'!$U$23/'Cons Subsidies CASH-Rounded'!$S$23))))</f>
        <v>0.43989784771327356</v>
      </c>
      <c r="E18" s="102"/>
      <c r="F18" s="90" t="s">
        <v>89</v>
      </c>
      <c r="J18" s="87">
        <f>IF(EXACT(A18,'Cons Subsidies CASH-Rounded'!$B$23)=TRUE,IF(ISERROR('Cons Subsidies CASH-Rounded'!$U$23/'Cons Subsidies CASH-Rounded'!$S$23),"NO VAR",'Cons Subsidies CASH-Rounded'!$U$23/'Cons Subsidies CASH-Rounded'!$S$23))</f>
        <v>0.43989784771327356</v>
      </c>
      <c r="K18" s="93" t="str">
        <f t="shared" ref="K18:K44" si="1">IF(J18="NO VAR","NO VAR",(IF(J18=FALSE,"INCORRECT LINE BEING PICKED UP","OK")))</f>
        <v>OK</v>
      </c>
    </row>
    <row r="19" spans="1:11" s="79" customFormat="1" ht="30" hidden="1" customHeight="1" x14ac:dyDescent="0.25">
      <c r="A19" s="83" t="str">
        <f>'Cons Subsidies CASH-Rounded'!$B$24</f>
        <v>Payroll Mobility Tax Replacement Uunds</v>
      </c>
      <c r="B19" s="122">
        <f>'Cons Subsidies CASH-Rounded'!$U$24</f>
        <v>0</v>
      </c>
      <c r="C19" s="119"/>
      <c r="D19" s="101" t="str">
        <f>IF(ISERROR('Cons Subsidies CASH-Rounded'!$U$24/'Cons Subsidies CASH-Rounded'!$S$24),"HIDE ",IF('Cons Subsidies CASH-Rounded'!$U$24/'Cons Subsidies CASH-Rounded'!$S$24=0,"HIDE ",IF('Cons Subsidies CASH-Rounded'!$U$24/'Cons Subsidies CASH-Rounded'!$S$24&gt;1,"&gt; 100%",IF('Cons Subsidies CASH-Rounded'!$U$24/'Cons Subsidies CASH-Rounded'!$S$24&lt;-1,"&gt; (100%)",'Cons Subsidies CASH-Rounded'!$U$24/'Cons Subsidies CASH-Rounded'!$S$24))))</f>
        <v xml:space="preserve">HIDE </v>
      </c>
      <c r="E19" s="102"/>
      <c r="F19" s="90"/>
      <c r="J19" s="87" t="str">
        <f>IF(EXACT(A19,'Cons Subsidies CASH-Rounded'!$B$24)=TRUE,IF(ISERROR('Cons Subsidies CASH-Rounded'!$U$24/'Cons Subsidies CASH-Rounded'!$S$24),"NO VAR",'Cons Subsidies CASH-Rounded'!$U$24/'Cons Subsidies CASH-Rounded'!$S$24))</f>
        <v>NO VAR</v>
      </c>
      <c r="K19" s="93" t="str">
        <f t="shared" si="1"/>
        <v>NO VAR</v>
      </c>
    </row>
    <row r="20" spans="1:11" s="79" customFormat="1" ht="30" hidden="1" customHeight="1" x14ac:dyDescent="0.25">
      <c r="A20" s="83" t="str">
        <f>'Cons Subsidies CASH-Rounded'!$B$25</f>
        <v>MTA Aid</v>
      </c>
      <c r="B20" s="122">
        <f>'Cons Subsidies CASH-Rounded'!$U$25</f>
        <v>0</v>
      </c>
      <c r="C20" s="119"/>
      <c r="D20" s="101" t="str">
        <f>IF(ISERROR('Cons Subsidies CASH-Rounded'!$U$25/'Cons Subsidies CASH-Rounded'!$S$25),"HIDE ",IF('Cons Subsidies CASH-Rounded'!$U$25/'Cons Subsidies CASH-Rounded'!$S$25=0,"HIDE ",IF('Cons Subsidies CASH-Rounded'!$U$25/'Cons Subsidies CASH-Rounded'!$S$25&gt;1,"&gt; 100%",IF('Cons Subsidies CASH-Rounded'!$U$25/'Cons Subsidies CASH-Rounded'!$S$25&lt;-1,"&gt; (100%)",'Cons Subsidies CASH-Rounded'!$U$25/'Cons Subsidies CASH-Rounded'!$S$25))))</f>
        <v xml:space="preserve">HIDE </v>
      </c>
      <c r="E20" s="102"/>
      <c r="F20" s="90"/>
      <c r="J20" s="87" t="str">
        <f>IF(EXACT(A20,'Cons Subsidies CASH-Rounded'!$B$25)=TRUE,IF(ISERROR('Cons Subsidies CASH-Rounded'!$U$25/'Cons Subsidies CASH-Rounded'!$S$25),"NO VAR",'Cons Subsidies CASH-Rounded'!$U$25/'Cons Subsidies CASH-Rounded'!$S$25))</f>
        <v>NO VAR</v>
      </c>
      <c r="K20" s="93" t="str">
        <f t="shared" si="1"/>
        <v>NO VAR</v>
      </c>
    </row>
    <row r="21" spans="1:11" s="79" customFormat="1" ht="30" customHeight="1" x14ac:dyDescent="0.25">
      <c r="A21" s="83" t="str">
        <f>'Cons Subsidies CASH-Rounded'!$B$31</f>
        <v>Subway Action Plan Account</v>
      </c>
      <c r="B21" s="123">
        <f>'Cons Subsidies CASH-Rounded'!$U$31</f>
        <v>-2.4648649560212483</v>
      </c>
      <c r="C21" s="119"/>
      <c r="D21" s="101">
        <f>IF(ISERROR('Cons Subsidies CASH-Rounded'!$U$31/'Cons Subsidies CASH-Rounded'!$S$31),"HIDE ",IF('Cons Subsidies CASH-Rounded'!$U$31/'Cons Subsidies CASH-Rounded'!$S$31=0,"HIDE ",IF('Cons Subsidies CASH-Rounded'!$U$31/'Cons Subsidies CASH-Rounded'!$S$31&gt;1,"&gt; 100%",IF('Cons Subsidies CASH-Rounded'!$U$31/'Cons Subsidies CASH-Rounded'!$S$31&lt;-1,"&gt; (100%)",'Cons Subsidies CASH-Rounded'!$U$31/'Cons Subsidies CASH-Rounded'!$S$31))))</f>
        <v>-0.27048107530150794</v>
      </c>
      <c r="E21" s="102"/>
      <c r="F21" s="90" t="s">
        <v>90</v>
      </c>
      <c r="J21" s="87">
        <f>IF(EXACT(A21,'Cons Subsidies CASH-Rounded'!$B$31)=TRUE,IF(ISERROR('Cons Subsidies CASH-Rounded'!$U$31/'Cons Subsidies CASH-Rounded'!$S$31),"NO VAR",'Cons Subsidies CASH-Rounded'!$U$31/'Cons Subsidies CASH-Rounded'!$S$31))</f>
        <v>-0.27048107530150794</v>
      </c>
      <c r="K21" s="93" t="str">
        <f t="shared" si="1"/>
        <v>OK</v>
      </c>
    </row>
    <row r="22" spans="1:11" s="79" customFormat="1" ht="30" hidden="1" customHeight="1" x14ac:dyDescent="0.25">
      <c r="A22" s="83" t="str">
        <f>'Cons Subsidies CASH-Rounded'!$B$32</f>
        <v>Outerborough Transportation Account</v>
      </c>
      <c r="B22" s="123">
        <f>'Cons Subsidies CASH-Rounded'!$U$32</f>
        <v>0</v>
      </c>
      <c r="C22" s="119"/>
      <c r="D22" s="101" t="str">
        <f>IF(ISERROR('Cons Subsidies CASH-Rounded'!$U$32/'Cons Subsidies CASH-Rounded'!$S$32),"HIDE ",IF('Cons Subsidies CASH-Rounded'!$U$32/'Cons Subsidies CASH-Rounded'!$S$32=0,"HIDE ",IF('Cons Subsidies CASH-Rounded'!$U$32/'Cons Subsidies CASH-Rounded'!$S$32&gt;1,"&gt; 100%",IF('Cons Subsidies CASH-Rounded'!$U$32/'Cons Subsidies CASH-Rounded'!$S$32&lt;-1,"&gt; (100%)",'Cons Subsidies CASH-Rounded'!$U$32/'Cons Subsidies CASH-Rounded'!$S$32))))</f>
        <v xml:space="preserve">HIDE </v>
      </c>
      <c r="E22" s="102"/>
      <c r="F22" s="90"/>
      <c r="J22" s="87" t="str">
        <f>IF(EXACT(A22,'Cons Subsidies CASH-Rounded'!$B$32)=TRUE,IF(ISERROR('Cons Subsidies CASH-Rounded'!$U$32/'Cons Subsidies CASH-Rounded'!$S$32),"NO VAR",'Cons Subsidies CASH-Rounded'!$U$32/'Cons Subsidies CASH-Rounded'!$S$32))</f>
        <v>NO VAR</v>
      </c>
      <c r="K22" s="93" t="str">
        <f t="shared" si="1"/>
        <v>NO VAR</v>
      </c>
    </row>
    <row r="23" spans="1:11" s="79" customFormat="1" ht="30" hidden="1" customHeight="1" x14ac:dyDescent="0.25">
      <c r="A23" s="83" t="str">
        <f>'Cons Subsidies CASH-Rounded'!$B$33</f>
        <v>Less: Assumed Capital or Member Project</v>
      </c>
      <c r="B23" s="123">
        <f>'Cons Subsidies CASH-Rounded'!$U$33</f>
        <v>0</v>
      </c>
      <c r="C23" s="119"/>
      <c r="D23" s="101" t="str">
        <f>IF(ISERROR('Cons Subsidies CASH-Rounded'!$U$33/'Cons Subsidies CASH-Rounded'!$S$33),"HIDE ",IF('Cons Subsidies CASH-Rounded'!$U$33/'Cons Subsidies CASH-Rounded'!$S$33=0,"HIDE ",IF('Cons Subsidies CASH-Rounded'!$U$33/'Cons Subsidies CASH-Rounded'!$S$33&gt;1,"&gt; 100%",IF('Cons Subsidies CASH-Rounded'!$U$33/'Cons Subsidies CASH-Rounded'!$S$33&lt;-1,"&gt; (100%)",'Cons Subsidies CASH-Rounded'!$U$33/'Cons Subsidies CASH-Rounded'!$S$33))))</f>
        <v xml:space="preserve">HIDE </v>
      </c>
      <c r="E23" s="102"/>
      <c r="F23" s="90"/>
      <c r="J23" s="87" t="str">
        <f>IF(EXACT(A23,'Cons Subsidies CASH-Rounded'!$B$33)=TRUE,IF(ISERROR('Cons Subsidies CASH-Rounded'!$U$33/'Cons Subsidies CASH-Rounded'!$S$33),"NO VAR",'Cons Subsidies CASH-Rounded'!$U$33/'Cons Subsidies CASH-Rounded'!$S$33))</f>
        <v>NO VAR</v>
      </c>
      <c r="K23" s="93" t="str">
        <f>IF(J26="NO VAR","NO VAR",(IF(J26=FALSE,"INCORRECT LINE BEING PICKED UP","OK")))</f>
        <v>NO VAR</v>
      </c>
    </row>
    <row r="24" spans="1:11" s="79" customFormat="1" ht="30" hidden="1" customHeight="1" x14ac:dyDescent="0.25">
      <c r="A24" s="83" t="str">
        <f>'Cons Subsidies CASH-Rounded'!$B$34</f>
        <v>General Transportation Account</v>
      </c>
      <c r="B24" s="123">
        <f>'Cons Subsidies CASH-Rounded'!$U$34</f>
        <v>0</v>
      </c>
      <c r="C24" s="119"/>
      <c r="D24" s="101" t="str">
        <f>IF(ISERROR('Cons Subsidies CASH-Rounded'!$U$34/'Cons Subsidies CASH-Rounded'!$S$34),"HIDE ",IF('Cons Subsidies CASH-Rounded'!$U$34/'Cons Subsidies CASH-Rounded'!$S$34=0,"HIDE ",IF('Cons Subsidies CASH-Rounded'!$U$34/'Cons Subsidies CASH-Rounded'!$S$34&gt;1,"&gt; 100%",IF('Cons Subsidies CASH-Rounded'!$U$34/'Cons Subsidies CASH-Rounded'!$S$34&lt;-1,"&gt; (100%)",'Cons Subsidies CASH-Rounded'!$U$34/'Cons Subsidies CASH-Rounded'!$S$34))))</f>
        <v xml:space="preserve">HIDE </v>
      </c>
      <c r="E24" s="102"/>
      <c r="F24" s="90"/>
      <c r="J24" s="87" t="str">
        <f>IF(EXACT(A24,'Cons Subsidies CASH-Rounded'!$B$34)=TRUE,IF(ISERROR('Cons Subsidies CASH-Rounded'!$U$34/'Cons Subsidies CASH-Rounded'!$S$34),"NO VAR",'Cons Subsidies CASH-Rounded'!$U$34/'Cons Subsidies CASH-Rounded'!$S$34))</f>
        <v>NO VAR</v>
      </c>
      <c r="K24" s="93" t="str">
        <f t="shared" si="1"/>
        <v>NO VAR</v>
      </c>
    </row>
    <row r="25" spans="1:11" s="79" customFormat="1" ht="30" hidden="1" customHeight="1" x14ac:dyDescent="0.25">
      <c r="A25" s="83" t="str">
        <f>'Cons Subsidies CASH-Rounded'!$B$35</f>
        <v>Less: Transfer to Committed to Capital</v>
      </c>
      <c r="B25" s="123">
        <f>'Cons Subsidies CASH-Rounded'!$U$35</f>
        <v>0</v>
      </c>
      <c r="C25" s="119"/>
      <c r="D25" s="101" t="str">
        <f>IF(ISERROR('Cons Subsidies CASH-Rounded'!$U$35/'Cons Subsidies CASH-Rounded'!$S$35),"HIDE ",IF('Cons Subsidies CASH-Rounded'!$U$35/'Cons Subsidies CASH-Rounded'!$S$35=0,"HIDE ",IF('Cons Subsidies CASH-Rounded'!$U$35/'Cons Subsidies CASH-Rounded'!$S$35&gt;1,"&gt; 100%",IF('Cons Subsidies CASH-Rounded'!$U$35/'Cons Subsidies CASH-Rounded'!$S$35&lt;-1,"&gt; (100%)",'Cons Subsidies CASH-Rounded'!$U$35/'Cons Subsidies CASH-Rounded'!$S$35))))</f>
        <v xml:space="preserve">HIDE </v>
      </c>
      <c r="E25" s="102"/>
      <c r="F25" s="90"/>
      <c r="J25" s="87" t="str">
        <f>IF(EXACT(A25,'Cons Subsidies CASH-Rounded'!$B$35)=TRUE,IF(ISERROR('Cons Subsidies CASH-Rounded'!$U$35/'Cons Subsidies CASH-Rounded'!$S$35),"NO VAR",'Cons Subsidies CASH-Rounded'!$U$35/'Cons Subsidies CASH-Rounded'!$S$35))</f>
        <v>NO VAR</v>
      </c>
      <c r="K25" s="93" t="str">
        <f t="shared" si="1"/>
        <v>NO VAR</v>
      </c>
    </row>
    <row r="26" spans="1:11" s="79" customFormat="1" ht="30" hidden="1" customHeight="1" x14ac:dyDescent="0.25">
      <c r="A26" s="83" t="str">
        <f>'Cons Subsidies CASH-Rounded'!$B$37</f>
        <v>Central Business District Tolling Program (CBDTP)</v>
      </c>
      <c r="B26" s="123">
        <f>'Cons Subsidies CASH-Rounded'!$U$37</f>
        <v>0</v>
      </c>
      <c r="C26" s="119"/>
      <c r="D26" s="101" t="str">
        <f>IF(ISERROR('Cons Subsidies CASH-Rounded'!$U$37/'Cons Subsidies CASH-Rounded'!$S$37),"HIDE ",IF('Cons Subsidies CASH-Rounded'!$U$37/'Cons Subsidies CASH-Rounded'!$S$37=0,"HIDE ",IF('Cons Subsidies CASH-Rounded'!$U$37/'Cons Subsidies CASH-Rounded'!$S$37&gt;1,"&gt; 100%",IF('Cons Subsidies CASH-Rounded'!$U$37/'Cons Subsidies CASH-Rounded'!$S$37&lt;-1,"&gt; (100%)",'Cons Subsidies CASH-Rounded'!$U$37/'Cons Subsidies CASH-Rounded'!$S$37))))</f>
        <v xml:space="preserve">HIDE </v>
      </c>
      <c r="E26" s="102"/>
      <c r="F26" s="90"/>
      <c r="J26" s="87" t="str">
        <f>IF(EXACT(A26,'Cons Subsidies CASH-Rounded'!$B$37)=TRUE,IF(ISERROR('Cons Subsidies CASH-Rounded'!$U$37/'Cons Subsidies CASH-Rounded'!$S$37),"NO VAR",'Cons Subsidies CASH-Rounded'!$U$37/'Cons Subsidies CASH-Rounded'!$S$37))</f>
        <v>NO VAR</v>
      </c>
      <c r="K26" s="93" t="str">
        <f t="shared" si="1"/>
        <v>NO VAR</v>
      </c>
    </row>
    <row r="27" spans="1:11" s="79" customFormat="1" ht="30" customHeight="1" x14ac:dyDescent="0.25">
      <c r="A27" s="83" t="str">
        <f>'Cons Subsidies CASH-Rounded'!$B$38</f>
        <v>Real Property Transfer Tax Surcharge (Mansion)</v>
      </c>
      <c r="B27" s="123">
        <f>'Cons Subsidies CASH-Rounded'!$U$38</f>
        <v>-4.4878411100000015</v>
      </c>
      <c r="C27" s="119"/>
      <c r="D27" s="101">
        <f>IF(ISERROR('Cons Subsidies CASH-Rounded'!$U$38/'Cons Subsidies CASH-Rounded'!$S$38),"HIDE ",IF('Cons Subsidies CASH-Rounded'!$U$38/'Cons Subsidies CASH-Rounded'!$S$38=0,"HIDE ",IF('Cons Subsidies CASH-Rounded'!$U$38/'Cons Subsidies CASH-Rounded'!$S$38&gt;1,"&gt; 100%",IF('Cons Subsidies CASH-Rounded'!$U$38/'Cons Subsidies CASH-Rounded'!$S$38&lt;-1,"&gt; (100%)",'Cons Subsidies CASH-Rounded'!$U$38/'Cons Subsidies CASH-Rounded'!$S$38))))</f>
        <v>-0.28837727804749858</v>
      </c>
      <c r="E27" s="102"/>
      <c r="F27" s="90" t="s">
        <v>91</v>
      </c>
      <c r="J27" s="87">
        <f>IF(EXACT(A27,'Cons Subsidies CASH-Rounded'!$B$38)=TRUE,IF(ISERROR('Cons Subsidies CASH-Rounded'!$U$38/'Cons Subsidies CASH-Rounded'!$S$38),"NO VAR",'Cons Subsidies CASH-Rounded'!$U$38/'Cons Subsidies CASH-Rounded'!$S$38))</f>
        <v>-0.28837727804749858</v>
      </c>
      <c r="K27" s="93" t="str">
        <f t="shared" si="1"/>
        <v>OK</v>
      </c>
    </row>
    <row r="28" spans="1:11" s="79" customFormat="1" ht="30" hidden="1" customHeight="1" x14ac:dyDescent="0.25">
      <c r="A28" s="83" t="str">
        <f>'Cons Subsidies CASH-Rounded'!$B$39</f>
        <v>Internet Marketplace Tax</v>
      </c>
      <c r="B28" s="123">
        <f>'Cons Subsidies CASH-Rounded'!$U$39</f>
        <v>6.3718611080787468E-5</v>
      </c>
      <c r="C28" s="119"/>
      <c r="D28" s="101">
        <f>IF(ISERROR('Cons Subsidies CASH-Rounded'!$U$39/'Cons Subsidies CASH-Rounded'!$S$39),"HIDE ",IF('Cons Subsidies CASH-Rounded'!$U$39/'Cons Subsidies CASH-Rounded'!$S$39=0,"HIDE ",IF('Cons Subsidies CASH-Rounded'!$U$39/'Cons Subsidies CASH-Rounded'!$S$39&gt;1,"&gt; 100%",IF('Cons Subsidies CASH-Rounded'!$U$39/'Cons Subsidies CASH-Rounded'!$S$39&lt;-1,"&gt; (100%)",'Cons Subsidies CASH-Rounded'!$U$39/'Cons Subsidies CASH-Rounded'!$S$39))))</f>
        <v>2.6366391341371954E-6</v>
      </c>
      <c r="E28" s="102"/>
      <c r="F28" s="90"/>
      <c r="J28" s="87">
        <f>IF(EXACT(A28,'Cons Subsidies CASH-Rounded'!$B$39)=TRUE,IF(ISERROR('Cons Subsidies CASH-Rounded'!$U$39/'Cons Subsidies CASH-Rounded'!$S$39),"NO VAR",'Cons Subsidies CASH-Rounded'!$U$39/'Cons Subsidies CASH-Rounded'!$S$39))</f>
        <v>2.6366391341371954E-6</v>
      </c>
      <c r="K28" s="93" t="str">
        <f t="shared" si="1"/>
        <v>OK</v>
      </c>
    </row>
    <row r="29" spans="1:11" s="79" customFormat="1" ht="30" hidden="1" customHeight="1" x14ac:dyDescent="0.25">
      <c r="A29" s="83" t="str">
        <f>'Cons Subsidies CASH-Rounded'!$B$40</f>
        <v>Less: Transfer to CBDTP Capital Lockbox</v>
      </c>
      <c r="B29" s="123">
        <f>'Cons Subsidies CASH-Rounded'!$U$40</f>
        <v>4.4877773913889172</v>
      </c>
      <c r="C29" s="119"/>
      <c r="D29" s="101">
        <f>IF(ISERROR('Cons Subsidies CASH-Rounded'!$U$40/'Cons Subsidies CASH-Rounded'!$S$40),"HIDE ",IF('Cons Subsidies CASH-Rounded'!$U$40/'Cons Subsidies CASH-Rounded'!$S$40=0,"HIDE ",IF('Cons Subsidies CASH-Rounded'!$U$40/'Cons Subsidies CASH-Rounded'!$S$40&gt;1,"&gt; 100%",IF('Cons Subsidies CASH-Rounded'!$U$40/'Cons Subsidies CASH-Rounded'!$S$40&lt;-1,"&gt; (100%)",'Cons Subsidies CASH-Rounded'!$U$40/'Cons Subsidies CASH-Rounded'!$S$40))))</f>
        <v>-0.11295974282764475</v>
      </c>
      <c r="E29" s="102"/>
      <c r="F29" s="90"/>
      <c r="J29" s="87">
        <f>IF(EXACT(A29,'Cons Subsidies CASH-Rounded'!$B$40)=TRUE,IF(ISERROR('Cons Subsidies CASH-Rounded'!$U$40/'Cons Subsidies CASH-Rounded'!$S$40),"NO VAR",'Cons Subsidies CASH-Rounded'!$U$40/'Cons Subsidies CASH-Rounded'!$S$40))</f>
        <v>-0.11295974282764475</v>
      </c>
      <c r="K29" s="93" t="str">
        <f t="shared" si="1"/>
        <v>OK</v>
      </c>
    </row>
    <row r="30" spans="1:11" s="79" customFormat="1" ht="30" hidden="1" customHeight="1" x14ac:dyDescent="0.25">
      <c r="A30" s="83" t="str">
        <f>'Cons Subsidies CASH-Rounded'!$B$44</f>
        <v>State Operating Assistance</v>
      </c>
      <c r="B30" s="123">
        <f>'Cons Subsidies CASH-Rounded'!$U$44</f>
        <v>0</v>
      </c>
      <c r="C30" s="120"/>
      <c r="D30" s="101" t="str">
        <f>IF(ISERROR('Cons Subsidies CASH-Rounded'!$U$44/'Cons Subsidies CASH-Rounded'!$S$44),"HIDE ",IF('Cons Subsidies CASH-Rounded'!$U$44/'Cons Subsidies CASH-Rounded'!$S$44=0,"HIDE ",IF('Cons Subsidies CASH-Rounded'!$U$44/'Cons Subsidies CASH-Rounded'!$S$44&gt;1,"&gt; 100%",IF('Cons Subsidies CASH-Rounded'!$U$44/'Cons Subsidies CASH-Rounded'!$S$44&lt;-1,"&gt; (100%)",'Cons Subsidies CASH-Rounded'!$U$44/'Cons Subsidies CASH-Rounded'!$S$44))))</f>
        <v xml:space="preserve">HIDE </v>
      </c>
      <c r="E30" s="102"/>
      <c r="F30" s="91"/>
      <c r="J30" s="87">
        <f>IF(EXACT(A30,'Cons Subsidies CASH-Rounded'!$B$44)=TRUE,IF(ISERROR('Cons Subsidies CASH-Rounded'!$U$44/'Cons Subsidies CASH-Rounded'!$S$44),"NO VAR",'Cons Subsidies CASH-Rounded'!$U$44/'Cons Subsidies CASH-Rounded'!$S$44))</f>
        <v>0</v>
      </c>
      <c r="K30" s="93" t="str">
        <f t="shared" si="1"/>
        <v>OK</v>
      </c>
    </row>
    <row r="31" spans="1:11" s="79" customFormat="1" ht="30" customHeight="1" x14ac:dyDescent="0.25">
      <c r="A31" s="83" t="str">
        <f>'Cons Subsidies CASH-Rounded'!$B$49</f>
        <v>New York City</v>
      </c>
      <c r="B31" s="123">
        <f>'Cons Subsidies CASH-Rounded'!$U$49</f>
        <v>0.374</v>
      </c>
      <c r="C31" s="120"/>
      <c r="D31" s="101" t="s">
        <v>92</v>
      </c>
      <c r="E31" s="102"/>
      <c r="F31" s="91" t="s">
        <v>96</v>
      </c>
      <c r="J31" s="87" t="str">
        <f>IF(EXACT(A31,'Cons Subsidies CASH-Rounded'!$B$49)=TRUE,IF(ISERROR('Cons Subsidies CASH-Rounded'!$U$49/'Cons Subsidies CASH-Rounded'!$S$49),"NO VAR",'Cons Subsidies CASH-Rounded'!$U$49/'Cons Subsidies CASH-Rounded'!$S$49))</f>
        <v>NO VAR</v>
      </c>
      <c r="K31" s="93" t="str">
        <f t="shared" si="1"/>
        <v>NO VAR</v>
      </c>
    </row>
    <row r="32" spans="1:11" s="79" customFormat="1" ht="30" hidden="1" customHeight="1" x14ac:dyDescent="0.25">
      <c r="A32" s="83" t="str">
        <f>'Cons Subsidies CASH-Rounded'!$B$50</f>
        <v>Nassau County</v>
      </c>
      <c r="B32" s="123">
        <f>'Cons Subsidies CASH-Rounded'!$U$50</f>
        <v>0</v>
      </c>
      <c r="C32" s="120"/>
      <c r="D32" s="101" t="str">
        <f>IF(ISERROR('Cons Subsidies CASH-Rounded'!$U$50/'Cons Subsidies CASH-Rounded'!$S$50),"HIDE ",IF('Cons Subsidies CASH-Rounded'!$U$50/'Cons Subsidies CASH-Rounded'!$S$50=0,"HIDE ",IF('Cons Subsidies CASH-Rounded'!$U$50/'Cons Subsidies CASH-Rounded'!$S$50&gt;1,"&gt; 100%",IF('Cons Subsidies CASH-Rounded'!$U$50/'Cons Subsidies CASH-Rounded'!$S$50&lt;-1,"&gt; (100%)",'Cons Subsidies CASH-Rounded'!$U$50/'Cons Subsidies CASH-Rounded'!$S$50))))</f>
        <v xml:space="preserve">HIDE </v>
      </c>
      <c r="E32" s="102"/>
      <c r="F32" s="91"/>
      <c r="J32" s="87" t="str">
        <f>IF(EXACT(A32,'Cons Subsidies CASH-Rounded'!$B$50)=TRUE,IF(ISERROR('Cons Subsidies CASH-Rounded'!$U$50/'Cons Subsidies CASH-Rounded'!$S$50),"NO VAR",'Cons Subsidies CASH-Rounded'!$U$50/'Cons Subsidies CASH-Rounded'!$S$50))</f>
        <v>NO VAR</v>
      </c>
      <c r="K32" s="93" t="str">
        <f t="shared" si="1"/>
        <v>NO VAR</v>
      </c>
    </row>
    <row r="33" spans="1:18" s="79" customFormat="1" ht="30" hidden="1" customHeight="1" x14ac:dyDescent="0.25">
      <c r="A33" s="83" t="str">
        <f>'Cons Subsidies CASH-Rounded'!$B$51</f>
        <v>Suffolk County</v>
      </c>
      <c r="B33" s="123">
        <f>'Cons Subsidies CASH-Rounded'!$U$51</f>
        <v>0</v>
      </c>
      <c r="C33" s="120"/>
      <c r="D33" s="101" t="str">
        <f>IF(ISERROR('Cons Subsidies CASH-Rounded'!$U$51/'Cons Subsidies CASH-Rounded'!$S$51),"HIDE ",IF('Cons Subsidies CASH-Rounded'!$U$51/'Cons Subsidies CASH-Rounded'!$S$51=0,"HIDE ",IF('Cons Subsidies CASH-Rounded'!$U$51/'Cons Subsidies CASH-Rounded'!$S$51&gt;1,"&gt; 100%",IF('Cons Subsidies CASH-Rounded'!$U$51/'Cons Subsidies CASH-Rounded'!$S$51&lt;-1,"&gt; (100%)",'Cons Subsidies CASH-Rounded'!$U$51/'Cons Subsidies CASH-Rounded'!$S$51))))</f>
        <v xml:space="preserve">HIDE </v>
      </c>
      <c r="E33" s="102"/>
      <c r="F33" s="91"/>
      <c r="J33" s="87" t="str">
        <f>IF(EXACT(A33,'Cons Subsidies CASH-Rounded'!$B$51)=TRUE,IF(ISERROR('Cons Subsidies CASH-Rounded'!$U$51/'Cons Subsidies CASH-Rounded'!$S$51),"NO VAR",'Cons Subsidies CASH-Rounded'!$U$51/'Cons Subsidies CASH-Rounded'!$S$51))</f>
        <v>NO VAR</v>
      </c>
      <c r="K33" s="93" t="str">
        <f t="shared" si="1"/>
        <v>NO VAR</v>
      </c>
    </row>
    <row r="34" spans="1:18" s="79" customFormat="1" ht="30" hidden="1" customHeight="1" x14ac:dyDescent="0.25">
      <c r="A34" s="83" t="str">
        <f>'Cons Subsidies CASH-Rounded'!$B$52</f>
        <v>Westchester County</v>
      </c>
      <c r="B34" s="123">
        <f>'Cons Subsidies CASH-Rounded'!$U$52</f>
        <v>0</v>
      </c>
      <c r="C34" s="120"/>
      <c r="D34" s="101" t="str">
        <f>IF(ISERROR('Cons Subsidies CASH-Rounded'!$U$52/'Cons Subsidies CASH-Rounded'!$S$52),"HIDE ",IF('Cons Subsidies CASH-Rounded'!$U$52/'Cons Subsidies CASH-Rounded'!$S$52=0,"HIDE ",IF('Cons Subsidies CASH-Rounded'!$U$52/'Cons Subsidies CASH-Rounded'!$S$52&gt;1,"&gt; 100%",IF('Cons Subsidies CASH-Rounded'!$U$52/'Cons Subsidies CASH-Rounded'!$S$52&lt;-1,"&gt; (100%)",'Cons Subsidies CASH-Rounded'!$U$52/'Cons Subsidies CASH-Rounded'!$S$52))))</f>
        <v xml:space="preserve">HIDE </v>
      </c>
      <c r="E34" s="102"/>
      <c r="F34" s="91"/>
      <c r="J34" s="87" t="str">
        <f>IF(EXACT(A34,'Cons Subsidies CASH-Rounded'!$B$52)=TRUE,IF(ISERROR('Cons Subsidies CASH-Rounded'!$U$52/'Cons Subsidies CASH-Rounded'!$S$52),"NO VAR",'Cons Subsidies CASH-Rounded'!$U$52/'Cons Subsidies CASH-Rounded'!$S$52))</f>
        <v>NO VAR</v>
      </c>
      <c r="K34" s="93" t="str">
        <f t="shared" si="1"/>
        <v>NO VAR</v>
      </c>
    </row>
    <row r="35" spans="1:18" s="79" customFormat="1" ht="30" hidden="1" customHeight="1" x14ac:dyDescent="0.25">
      <c r="A35" s="83" t="str">
        <f>'Cons Subsidies CASH-Rounded'!$B$53</f>
        <v>Putnam County</v>
      </c>
      <c r="B35" s="123">
        <f>'Cons Subsidies CASH-Rounded'!$U$53</f>
        <v>0</v>
      </c>
      <c r="C35" s="120"/>
      <c r="D35" s="101" t="str">
        <f>IF(ISERROR('Cons Subsidies CASH-Rounded'!$U$53/'Cons Subsidies CASH-Rounded'!$S$53),"HIDE ",IF('Cons Subsidies CASH-Rounded'!$U$53/'Cons Subsidies CASH-Rounded'!$S$53=0,"HIDE ",IF('Cons Subsidies CASH-Rounded'!$U$53/'Cons Subsidies CASH-Rounded'!$S$53&gt;1,"&gt; 100%",IF('Cons Subsidies CASH-Rounded'!$U$53/'Cons Subsidies CASH-Rounded'!$S$53&lt;-1,"&gt; (100%)",'Cons Subsidies CASH-Rounded'!$U$53/'Cons Subsidies CASH-Rounded'!$S$53))))</f>
        <v xml:space="preserve">HIDE </v>
      </c>
      <c r="E35" s="102"/>
      <c r="F35" s="91"/>
      <c r="J35" s="87" t="str">
        <f>IF(EXACT(A35,'Cons Subsidies CASH-Rounded'!$B$53)=TRUE,IF(ISERROR('Cons Subsidies CASH-Rounded'!$U$53/'Cons Subsidies CASH-Rounded'!$S$53),"NO VAR",'Cons Subsidies CASH-Rounded'!$U$53/'Cons Subsidies CASH-Rounded'!$S$53))</f>
        <v>NO VAR</v>
      </c>
      <c r="K35" s="93" t="str">
        <f t="shared" si="1"/>
        <v>NO VAR</v>
      </c>
    </row>
    <row r="36" spans="1:18" ht="30" hidden="1" customHeight="1" x14ac:dyDescent="0.25">
      <c r="A36" s="83" t="str">
        <f>'Cons Subsidies CASH-Rounded'!$B$54</f>
        <v>Dutchess County</v>
      </c>
      <c r="B36" s="123">
        <f>'Cons Subsidies CASH-Rounded'!$U$54</f>
        <v>0</v>
      </c>
      <c r="C36" s="121"/>
      <c r="D36" s="101" t="str">
        <f>IF(ISERROR('Cons Subsidies CASH-Rounded'!$U$54/'Cons Subsidies CASH-Rounded'!$S$54),"HIDE ",IF('Cons Subsidies CASH-Rounded'!$U$54/'Cons Subsidies CASH-Rounded'!$S$54=0,"HIDE ",IF('Cons Subsidies CASH-Rounded'!$U$54/'Cons Subsidies CASH-Rounded'!$S$54&gt;1,"&gt; 100%",IF('Cons Subsidies CASH-Rounded'!$U$54/'Cons Subsidies CASH-Rounded'!$S$54&lt;-1,"&gt; (100%)",'Cons Subsidies CASH-Rounded'!$U$54/'Cons Subsidies CASH-Rounded'!$S$54))))</f>
        <v xml:space="preserve">HIDE </v>
      </c>
      <c r="E36" s="2"/>
      <c r="F36" s="94"/>
      <c r="J36" s="87" t="str">
        <f>IF(EXACT(A36,'Cons Subsidies CASH-Rounded'!$B$54)=TRUE,IF(ISERROR('Cons Subsidies CASH-Rounded'!$U$54/'Cons Subsidies CASH-Rounded'!$S$54),"NO VAR",'Cons Subsidies CASH-Rounded'!$U$54/'Cons Subsidies CASH-Rounded'!$S$54))</f>
        <v>NO VAR</v>
      </c>
      <c r="K36" s="93" t="str">
        <f t="shared" si="1"/>
        <v>NO VAR</v>
      </c>
    </row>
    <row r="37" spans="1:18" ht="30" hidden="1" customHeight="1" x14ac:dyDescent="0.25">
      <c r="A37" s="83" t="str">
        <f>'Cons Subsidies CASH-Rounded'!$B$55</f>
        <v>Orange County</v>
      </c>
      <c r="B37" s="123">
        <f>'Cons Subsidies CASH-Rounded'!$U$55</f>
        <v>0</v>
      </c>
      <c r="C37" s="121"/>
      <c r="D37" s="101" t="str">
        <f>IF(ISERROR('Cons Subsidies CASH-Rounded'!$U$55/'Cons Subsidies CASH-Rounded'!$S$55),"HIDE ",IF('Cons Subsidies CASH-Rounded'!$U$55/'Cons Subsidies CASH-Rounded'!$S$55=0,"HIDE ",IF('Cons Subsidies CASH-Rounded'!$U$55/'Cons Subsidies CASH-Rounded'!$S$55&gt;1,"&gt; 100%",IF('Cons Subsidies CASH-Rounded'!$U$55/'Cons Subsidies CASH-Rounded'!$S$55&lt;-1,"&gt; (100%)",'Cons Subsidies CASH-Rounded'!$U$55/'Cons Subsidies CASH-Rounded'!$S$55))))</f>
        <v xml:space="preserve">HIDE </v>
      </c>
      <c r="E37" s="2"/>
      <c r="F37" s="94"/>
      <c r="J37" s="87" t="str">
        <f>IF(EXACT(A37,'Cons Subsidies CASH-Rounded'!$B$55)=TRUE,IF(ISERROR('Cons Subsidies CASH-Rounded'!$U$55/'Cons Subsidies CASH-Rounded'!$S$55),"NO VAR",'Cons Subsidies CASH-Rounded'!$U$55/'Cons Subsidies CASH-Rounded'!$S$55))</f>
        <v>NO VAR</v>
      </c>
      <c r="K37" s="93" t="str">
        <f t="shared" si="1"/>
        <v>NO VAR</v>
      </c>
    </row>
    <row r="38" spans="1:18" ht="30" hidden="1" customHeight="1" x14ac:dyDescent="0.25">
      <c r="A38" s="83" t="str">
        <f>'Cons Subsidies CASH-Rounded'!$B$56</f>
        <v>Rockland County</v>
      </c>
      <c r="B38" s="123">
        <f>'Cons Subsidies CASH-Rounded'!$U$56</f>
        <v>0</v>
      </c>
      <c r="C38" s="121"/>
      <c r="D38" s="101" t="str">
        <f>IF(ISERROR('Cons Subsidies CASH-Rounded'!$U$56/'Cons Subsidies CASH-Rounded'!$S$56),"HIDE ",IF('Cons Subsidies CASH-Rounded'!$U$56/'Cons Subsidies CASH-Rounded'!$S$56=0,"HIDE ",IF('Cons Subsidies CASH-Rounded'!$U$56/'Cons Subsidies CASH-Rounded'!$S$56&gt;1,"&gt; 100%",IF('Cons Subsidies CASH-Rounded'!$U$56/'Cons Subsidies CASH-Rounded'!$S$56&lt;-1,"&gt; (100%)",'Cons Subsidies CASH-Rounded'!$U$56/'Cons Subsidies CASH-Rounded'!$S$56))))</f>
        <v xml:space="preserve">HIDE </v>
      </c>
      <c r="E38" s="2"/>
      <c r="F38" s="94"/>
      <c r="J38" s="87" t="str">
        <f>IF(EXACT(A38,'Cons Subsidies CASH-Rounded'!$B$56)=TRUE,IF(ISERROR('Cons Subsidies CASH-Rounded'!$U$56/'Cons Subsidies CASH-Rounded'!$S$56),"NO VAR",'Cons Subsidies CASH-Rounded'!$U$56/'Cons Subsidies CASH-Rounded'!$S$56))</f>
        <v>NO VAR</v>
      </c>
      <c r="K38" s="93" t="str">
        <f t="shared" si="1"/>
        <v>NO VAR</v>
      </c>
    </row>
    <row r="39" spans="1:18" ht="30" customHeight="1" x14ac:dyDescent="0.25">
      <c r="A39" s="83" t="str">
        <f>'Cons Subsidies CASH-Rounded'!$B$57</f>
        <v>Station Maintenance</v>
      </c>
      <c r="B39" s="123">
        <f>'Cons Subsidies CASH-Rounded'!$U$57</f>
        <v>-23.289523396179767</v>
      </c>
      <c r="C39" s="121"/>
      <c r="D39" s="101">
        <f>IF(ISERROR('Cons Subsidies CASH-Rounded'!$U$57/'Cons Subsidies CASH-Rounded'!$S$57),"HIDE ",IF('Cons Subsidies CASH-Rounded'!$U$57/'Cons Subsidies CASH-Rounded'!$S$57=0,"HIDE ",IF('Cons Subsidies CASH-Rounded'!$U$57/'Cons Subsidies CASH-Rounded'!$S$57&gt;1,"&gt; 100%",IF('Cons Subsidies CASH-Rounded'!$U$57/'Cons Subsidies CASH-Rounded'!$S$57&lt;-1,"&gt; (100%)",'Cons Subsidies CASH-Rounded'!$U$57/'Cons Subsidies CASH-Rounded'!$S$57))))</f>
        <v>-1</v>
      </c>
      <c r="E39" s="2"/>
      <c r="F39" s="90" t="s">
        <v>93</v>
      </c>
      <c r="J39" s="87">
        <f>IF(EXACT(A39,'Cons Subsidies CASH-Rounded'!$B$57)=TRUE,IF(ISERROR('Cons Subsidies CASH-Rounded'!$U$57/'Cons Subsidies CASH-Rounded'!$S$57),"NO VAR",'Cons Subsidies CASH-Rounded'!$U$57/'Cons Subsidies CASH-Rounded'!$S$57))</f>
        <v>-1</v>
      </c>
      <c r="K39" s="93" t="str">
        <f t="shared" si="1"/>
        <v>OK</v>
      </c>
    </row>
    <row r="40" spans="1:18" ht="30" hidden="1" customHeight="1" x14ac:dyDescent="0.25">
      <c r="A40" s="83" t="str">
        <f>'Cons Subsidies CASH-Rounded'!$B$60</f>
        <v>Subsidy Adjustments</v>
      </c>
      <c r="B40" s="123">
        <f>'Cons Subsidies CASH-Rounded'!$U$60</f>
        <v>0</v>
      </c>
      <c r="C40" s="121"/>
      <c r="D40" s="101" t="str">
        <f>IF(ISERROR('Cons Subsidies CASH-Rounded'!$U$60/'Cons Subsidies CASH-Rounded'!$S$60),"HIDE ",IF('Cons Subsidies CASH-Rounded'!$U$60/'Cons Subsidies CASH-Rounded'!$S$60=0,"HIDE ",IF('Cons Subsidies CASH-Rounded'!$U$60/'Cons Subsidies CASH-Rounded'!$S$60&gt;1,"&gt; 100%",IF('Cons Subsidies CASH-Rounded'!$U$60/'Cons Subsidies CASH-Rounded'!$S$60&lt;-1,"&gt; (100%)",'Cons Subsidies CASH-Rounded'!$U$60/'Cons Subsidies CASH-Rounded'!$S$60))))</f>
        <v xml:space="preserve">HIDE </v>
      </c>
      <c r="E40" s="2"/>
      <c r="F40" s="94"/>
      <c r="J40" s="87" t="str">
        <f>IF(EXACT(A40,'Cons Subsidies CASH-Rounded'!$B$60)=TRUE,IF(ISERROR('Cons Subsidies CASH-Rounded'!$U$60/'Cons Subsidies CASH-Rounded'!$S$60),"NO VAR",'Cons Subsidies CASH-Rounded'!$U$60/'Cons Subsidies CASH-Rounded'!$S$60))</f>
        <v>NO VAR</v>
      </c>
      <c r="K40" s="93" t="str">
        <f t="shared" si="1"/>
        <v>NO VAR</v>
      </c>
    </row>
    <row r="41" spans="1:18" ht="30" customHeight="1" x14ac:dyDescent="0.25">
      <c r="A41" s="83" t="str">
        <f>'Cons Subsidies CASH-Rounded'!$B$65</f>
        <v>City Subsidy for MTA Bus Company</v>
      </c>
      <c r="B41" s="123">
        <f>'Cons Subsidies CASH-Rounded'!$U$65</f>
        <v>23</v>
      </c>
      <c r="C41" s="120"/>
      <c r="D41" s="101" t="str">
        <f>IF(ISERROR('Cons Subsidies CASH-Rounded'!$U$65/'Cons Subsidies CASH-Rounded'!$S$65),"HIDE ",IF('Cons Subsidies CASH-Rounded'!$U$65/'Cons Subsidies CASH-Rounded'!$S$65=0,"HIDE ",IF('Cons Subsidies CASH-Rounded'!$U$65/'Cons Subsidies CASH-Rounded'!$S$65&gt;1,"&gt; 100%",IF('Cons Subsidies CASH-Rounded'!$U$65/'Cons Subsidies CASH-Rounded'!$S$65&lt;-1,"&gt; (100%)",'Cons Subsidies CASH-Rounded'!$U$65/'Cons Subsidies CASH-Rounded'!$S$65))))</f>
        <v>&gt; 100%</v>
      </c>
      <c r="E41" s="102"/>
      <c r="F41" s="91" t="s">
        <v>79</v>
      </c>
      <c r="G41" s="79"/>
      <c r="H41" s="79"/>
      <c r="I41" s="79"/>
      <c r="J41" s="87">
        <f>IF(EXACT(A41,'Cons Subsidies CASH-Rounded'!$B$65)=TRUE,IF(ISERROR('Cons Subsidies CASH-Rounded'!$U$65/'Cons Subsidies CASH-Rounded'!$S$65),"NO VAR",'Cons Subsidies CASH-Rounded'!$U$65/'Cons Subsidies CASH-Rounded'!$S$65))</f>
        <v>1.1499999999999999</v>
      </c>
      <c r="K41" s="93" t="str">
        <f t="shared" si="1"/>
        <v>OK</v>
      </c>
      <c r="L41" s="79"/>
      <c r="M41" s="79"/>
      <c r="N41" s="79"/>
      <c r="O41" s="79"/>
      <c r="P41" s="79"/>
      <c r="Q41" s="79"/>
      <c r="R41" s="79"/>
    </row>
    <row r="42" spans="1:18" ht="30" customHeight="1" x14ac:dyDescent="0.25">
      <c r="A42" s="83" t="str">
        <f>'Cons Subsidies CASH-Rounded'!$B$66</f>
        <v>City Subsidy for Staten Island Railway</v>
      </c>
      <c r="B42" s="123">
        <f>'Cons Subsidies CASH-Rounded'!$U$66</f>
        <v>-39.521789844981868</v>
      </c>
      <c r="C42" s="120"/>
      <c r="D42" s="101">
        <f>IF(ISERROR('Cons Subsidies CASH-Rounded'!$U$66/'Cons Subsidies CASH-Rounded'!$S$66),"HIDE ",IF('Cons Subsidies CASH-Rounded'!$U$66/'Cons Subsidies CASH-Rounded'!$S$66=0,"HIDE ",IF('Cons Subsidies CASH-Rounded'!$U$66/'Cons Subsidies CASH-Rounded'!$S$66&gt;1,"&gt; 100%",IF('Cons Subsidies CASH-Rounded'!$U$66/'Cons Subsidies CASH-Rounded'!$S$66&lt;-1,"&gt; (100%)",'Cons Subsidies CASH-Rounded'!$U$66/'Cons Subsidies CASH-Rounded'!$S$66))))</f>
        <v>-1</v>
      </c>
      <c r="E42" s="102"/>
      <c r="F42" s="91" t="s">
        <v>80</v>
      </c>
      <c r="G42" s="79"/>
      <c r="H42" s="79"/>
      <c r="I42" s="79"/>
      <c r="J42" s="87">
        <f>IF(EXACT(A42,'Cons Subsidies CASH-Rounded'!$B$66)=TRUE,IF(ISERROR('Cons Subsidies CASH-Rounded'!$U$66/'Cons Subsidies CASH-Rounded'!$S$66),"NO VAR",'Cons Subsidies CASH-Rounded'!$U$66/'Cons Subsidies CASH-Rounded'!$S$66))</f>
        <v>-1</v>
      </c>
      <c r="K42" s="93" t="str">
        <f t="shared" si="1"/>
        <v>OK</v>
      </c>
      <c r="L42" s="79"/>
      <c r="M42" s="79"/>
      <c r="N42" s="79"/>
      <c r="O42" s="79"/>
      <c r="P42" s="79"/>
      <c r="Q42" s="79"/>
      <c r="R42" s="79"/>
    </row>
    <row r="43" spans="1:18" ht="30" customHeight="1" x14ac:dyDescent="0.25">
      <c r="A43" s="83" t="str">
        <f>'Cons Subsidies CASH-Rounded'!$B$67</f>
        <v>CDOT Subsidy for Metro-North Railroad</v>
      </c>
      <c r="B43" s="123">
        <f>'Cons Subsidies CASH-Rounded'!$U$67</f>
        <v>3.2022783148824345</v>
      </c>
      <c r="C43" s="120"/>
      <c r="D43" s="101">
        <f>IF(ISERROR('Cons Subsidies CASH-Rounded'!$U$67/'Cons Subsidies CASH-Rounded'!$S$67),"HIDE ",IF('Cons Subsidies CASH-Rounded'!$U$67/'Cons Subsidies CASH-Rounded'!$S$67=0,"HIDE ",IF('Cons Subsidies CASH-Rounded'!$U$67/'Cons Subsidies CASH-Rounded'!$S$67&gt;1,"&gt; 100%",IF('Cons Subsidies CASH-Rounded'!$U$67/'Cons Subsidies CASH-Rounded'!$S$67&lt;-1,"&gt; (100%)",'Cons Subsidies CASH-Rounded'!$U$67/'Cons Subsidies CASH-Rounded'!$S$67))))</f>
        <v>0.10548480286734617</v>
      </c>
      <c r="E43" s="102"/>
      <c r="F43" s="91" t="s">
        <v>94</v>
      </c>
      <c r="G43" s="79"/>
      <c r="H43" s="79"/>
      <c r="I43" s="79"/>
      <c r="J43" s="87">
        <f>IF(EXACT(A43,'Cons Subsidies CASH-Rounded'!$B$67)=TRUE,IF(ISERROR('Cons Subsidies CASH-Rounded'!$U$67/'Cons Subsidies CASH-Rounded'!$S$67),"NO VAR",'Cons Subsidies CASH-Rounded'!$U$67/'Cons Subsidies CASH-Rounded'!$S$67))</f>
        <v>0.10548480286734617</v>
      </c>
      <c r="K43" s="93" t="str">
        <f t="shared" si="1"/>
        <v>OK</v>
      </c>
      <c r="L43" s="79"/>
      <c r="M43" s="79"/>
      <c r="N43" s="79"/>
      <c r="O43" s="79"/>
      <c r="P43" s="79"/>
      <c r="Q43" s="79"/>
      <c r="R43" s="79"/>
    </row>
    <row r="44" spans="1:18" ht="30" customHeight="1" x14ac:dyDescent="0.25">
      <c r="A44" s="83" t="str">
        <f>'Cons Subsidies CASH-Rounded'!$B$73</f>
        <v>B&amp;T Operating Surplus TransUer</v>
      </c>
      <c r="B44" s="123">
        <f>'Cons Subsidies CASH-Rounded'!$U$73</f>
        <v>60.655000000000001</v>
      </c>
      <c r="C44" s="120"/>
      <c r="D44" s="101" t="str">
        <f>IF(ISERROR('Cons Subsidies CASH-Rounded'!$U$73/'Cons Subsidies CASH-Rounded'!$S$73),"HIDE ",IF('Cons Subsidies CASH-Rounded'!$U$73/'Cons Subsidies CASH-Rounded'!$S$73=0,"HIDE ",IF('Cons Subsidies CASH-Rounded'!$U$73/'Cons Subsidies CASH-Rounded'!$S$73&gt;1,"&gt; 100%",IF('Cons Subsidies CASH-Rounded'!$U$73/'Cons Subsidies CASH-Rounded'!$S$73&lt;-1,"&gt; (100%)",'Cons Subsidies CASH-Rounded'!$U$73/'Cons Subsidies CASH-Rounded'!$S$73))))</f>
        <v>&gt; (100%)</v>
      </c>
      <c r="E44" s="102"/>
      <c r="F44" s="159" t="s">
        <v>95</v>
      </c>
      <c r="G44" s="79"/>
      <c r="H44" s="79"/>
      <c r="I44" s="79"/>
      <c r="J44" s="87">
        <f>IF(EXACT(A44,'Cons Subsidies CASH-Rounded'!$B$73)=TRUE,IF(ISERROR('Cons Subsidies CASH-Rounded'!$U$73/'Cons Subsidies CASH-Rounded'!$S$73),"NO VAR",'Cons Subsidies CASH-Rounded'!$U$73/'Cons Subsidies CASH-Rounded'!$S$73))</f>
        <v>-4.774856333149649</v>
      </c>
      <c r="K44" s="93" t="str">
        <f t="shared" si="1"/>
        <v>OK</v>
      </c>
      <c r="L44" s="79"/>
      <c r="M44" s="79"/>
      <c r="N44" s="79"/>
      <c r="O44" s="79"/>
      <c r="P44" s="79"/>
      <c r="Q44" s="79"/>
      <c r="R44" s="79"/>
    </row>
    <row r="45" spans="1:18" ht="6" customHeight="1" thickBot="1" x14ac:dyDescent="0.3">
      <c r="A45" s="95"/>
      <c r="B45" s="104"/>
      <c r="C45" s="96"/>
      <c r="D45" s="104"/>
      <c r="E45" s="103"/>
      <c r="F45" s="97"/>
      <c r="G45" s="79"/>
      <c r="H45" s="79"/>
      <c r="I45" s="79"/>
      <c r="J45" s="79"/>
      <c r="K45" s="80"/>
      <c r="L45" s="79"/>
      <c r="M45" s="79"/>
      <c r="N45" s="79"/>
      <c r="O45" s="79"/>
      <c r="P45" s="79"/>
      <c r="Q45" s="79"/>
      <c r="R45" s="79"/>
    </row>
    <row r="46" spans="1:18" ht="30" customHeight="1" x14ac:dyDescent="0.35">
      <c r="A46" s="201" t="str">
        <f>'Variance Explanations-ACCRUAL'!A45:F45</f>
        <v>Year-to-Date Aug 2020</v>
      </c>
      <c r="B46" s="201"/>
      <c r="C46" s="201"/>
      <c r="D46" s="201"/>
      <c r="E46" s="201"/>
      <c r="F46" s="201"/>
    </row>
    <row r="47" spans="1:18" ht="12" customHeight="1" thickBot="1" x14ac:dyDescent="0.3">
      <c r="A47" s="99"/>
      <c r="B47" s="99"/>
      <c r="C47" s="99"/>
      <c r="D47" s="99"/>
      <c r="E47" s="99"/>
      <c r="F47" s="99"/>
    </row>
    <row r="48" spans="1:18" ht="17.25" customHeight="1" x14ac:dyDescent="0.25">
      <c r="A48" s="191" t="str">
        <f t="shared" ref="A48:F48" si="2">A9</f>
        <v>Cash Subsidies</v>
      </c>
      <c r="B48" s="202" t="str">
        <f t="shared" si="2"/>
        <v xml:space="preserve">Variance
$ </v>
      </c>
      <c r="C48" s="203">
        <f t="shared" si="2"/>
        <v>0</v>
      </c>
      <c r="D48" s="185" t="str">
        <f t="shared" si="2"/>
        <v>Variance
%</v>
      </c>
      <c r="E48" s="186">
        <f t="shared" si="2"/>
        <v>0</v>
      </c>
      <c r="F48" s="189" t="str">
        <f t="shared" si="2"/>
        <v>Explanations</v>
      </c>
      <c r="J48" s="84" t="s">
        <v>65</v>
      </c>
      <c r="K48" s="88" t="s">
        <v>65</v>
      </c>
    </row>
    <row r="49" spans="1:11" ht="17.25" customHeight="1" x14ac:dyDescent="0.25">
      <c r="A49" s="192"/>
      <c r="B49" s="204"/>
      <c r="C49" s="205"/>
      <c r="D49" s="187"/>
      <c r="E49" s="188"/>
      <c r="F49" s="190"/>
      <c r="J49" s="85" t="s">
        <v>55</v>
      </c>
      <c r="K49" s="89" t="s">
        <v>55</v>
      </c>
    </row>
    <row r="50" spans="1:11" ht="15.75" customHeight="1" x14ac:dyDescent="0.25">
      <c r="A50" s="81"/>
      <c r="B50" s="175"/>
      <c r="C50" s="176"/>
      <c r="D50" s="177"/>
      <c r="E50" s="178"/>
      <c r="F50" s="82"/>
      <c r="J50" s="86"/>
      <c r="K50" s="92"/>
    </row>
    <row r="51" spans="1:11" s="79" customFormat="1" ht="30" hidden="1" customHeight="1" x14ac:dyDescent="0.25">
      <c r="A51" s="83" t="str">
        <f>'Cons Subsidies CASH-Rounded'!$B$89</f>
        <v>Metropolitan Mass Transportation Operating Assistance (MMTOA)</v>
      </c>
      <c r="B51" s="122">
        <f>'Cons Subsidies CASH-Rounded'!$U$89</f>
        <v>-1.5498627582474001E-2</v>
      </c>
      <c r="C51" s="124"/>
      <c r="D51" s="101">
        <f>IF(ISERROR('Cons Subsidies CASH-Rounded'!$U$89/'Cons Subsidies CASH-Rounded'!$S$89),"HIDE ",IF('Cons Subsidies CASH-Rounded'!$U$89/'Cons Subsidies CASH-Rounded'!$S$89=0,"HIDE ",IF('Cons Subsidies CASH-Rounded'!$U$89/'Cons Subsidies CASH-Rounded'!$S$89&gt;1,"&gt; 100%",IF('Cons Subsidies CASH-Rounded'!$U$89/'Cons Subsidies CASH-Rounded'!$S$89&lt;-1,"&gt; (100%)",'Cons Subsidies CASH-Rounded'!$U$89/'Cons Subsidies CASH-Rounded'!$S$89))))</f>
        <v>-2.5244343092205129E-5</v>
      </c>
      <c r="E51" s="102"/>
      <c r="F51" s="90"/>
      <c r="J51" s="87">
        <f>IF(EXACT(A51,'Cons Subsidies CASH-Rounded'!$B$89)=TRUE,IF(ISERROR('Cons Subsidies CASH-Rounded'!$U$89/'Cons Subsidies CASH-Rounded'!$S$89),"NO VAR",'Cons Subsidies CASH-Rounded'!$U$89/'Cons Subsidies CASH-Rounded'!$S$89))</f>
        <v>-2.5244343092205129E-5</v>
      </c>
      <c r="K51" s="93" t="str">
        <f t="shared" ref="K51:K55" si="3">IF(J51="NO VAR","NO VAR",(IF(J51=FALSE,"INCORRECT LINE BEING PICKED UP","OK")))</f>
        <v>OK</v>
      </c>
    </row>
    <row r="52" spans="1:11" s="79" customFormat="1" ht="30" customHeight="1" x14ac:dyDescent="0.25">
      <c r="A52" s="83" t="str">
        <f>'Cons Subsidies CASH-Rounded'!$B$90</f>
        <v>Petroleum Business Tax (PBT)</v>
      </c>
      <c r="B52" s="122">
        <f>'Cons Subsidies CASH-Rounded'!$U$90</f>
        <v>37.038334088406998</v>
      </c>
      <c r="C52" s="124"/>
      <c r="D52" s="101">
        <f>IF(ISERROR('Cons Subsidies CASH-Rounded'!$U$90/'Cons Subsidies CASH-Rounded'!$S$90),"HIDE ",IF('Cons Subsidies CASH-Rounded'!$U$90/'Cons Subsidies CASH-Rounded'!$S$90=0,"HIDE ",IF('Cons Subsidies CASH-Rounded'!$U$90/'Cons Subsidies CASH-Rounded'!$S$90&gt;1,"&gt; 100%",IF('Cons Subsidies CASH-Rounded'!$U$90/'Cons Subsidies CASH-Rounded'!$S$90&lt;-1,"&gt; (100%)",'Cons Subsidies CASH-Rounded'!$U$90/'Cons Subsidies CASH-Rounded'!$S$90))))</f>
        <v>0.10862561835292617</v>
      </c>
      <c r="E52" s="102"/>
      <c r="F52" s="90" t="s">
        <v>82</v>
      </c>
      <c r="J52" s="87">
        <f>IF(EXACT(A52,'Cons Subsidies CASH-Rounded'!$B$90)=TRUE,IF(ISERROR('Cons Subsidies CASH-Rounded'!$U$90/'Cons Subsidies CASH-Rounded'!$S$90),"NO VAR",'Cons Subsidies CASH-Rounded'!$U$90/'Cons Subsidies CASH-Rounded'!$S$90))</f>
        <v>0.10862561835292617</v>
      </c>
      <c r="K52" s="93" t="str">
        <f t="shared" si="3"/>
        <v>OK</v>
      </c>
    </row>
    <row r="53" spans="1:11" s="79" customFormat="1" ht="30" customHeight="1" x14ac:dyDescent="0.25">
      <c r="A53" s="83" t="str">
        <f>'Cons Subsidies CASH-Rounded'!$B$91</f>
        <v>MRT(b)-1 (Gross)</v>
      </c>
      <c r="B53" s="122">
        <f>'Cons Subsidies CASH-Rounded'!$U$91</f>
        <v>20.153866874024061</v>
      </c>
      <c r="C53" s="124"/>
      <c r="D53" s="101">
        <f>IF(ISERROR('Cons Subsidies CASH-Rounded'!$U$91/'Cons Subsidies CASH-Rounded'!$S$91),"HIDE ",IF('Cons Subsidies CASH-Rounded'!$U$91/'Cons Subsidies CASH-Rounded'!$S$91=0,"HIDE ",IF('Cons Subsidies CASH-Rounded'!$U$91/'Cons Subsidies CASH-Rounded'!$S$91&gt;1,"&gt; 100%",IF('Cons Subsidies CASH-Rounded'!$U$91/'Cons Subsidies CASH-Rounded'!$S$91&lt;-1,"&gt; (100%)",'Cons Subsidies CASH-Rounded'!$U$91/'Cons Subsidies CASH-Rounded'!$S$91))))</f>
        <v>0.10812018976127183</v>
      </c>
      <c r="E53" s="102"/>
      <c r="F53" s="90" t="s">
        <v>82</v>
      </c>
      <c r="J53" s="87">
        <f>IF(EXACT(A53,'Cons Subsidies CASH-Rounded'!$B$91)=TRUE,IF(ISERROR('Cons Subsidies CASH-Rounded'!$U$91/'Cons Subsidies CASH-Rounded'!$S$91),"NO VAR",'Cons Subsidies CASH-Rounded'!$U$91/'Cons Subsidies CASH-Rounded'!$S$91))</f>
        <v>0.10812018976127183</v>
      </c>
      <c r="K53" s="93" t="str">
        <f t="shared" si="3"/>
        <v>OK</v>
      </c>
    </row>
    <row r="54" spans="1:11" s="79" customFormat="1" ht="30" customHeight="1" x14ac:dyDescent="0.25">
      <c r="A54" s="83" t="str">
        <f>'Cons Subsidies CASH-Rounded'!$B$92</f>
        <v>MRT(b)-2 (Gross)</v>
      </c>
      <c r="B54" s="122">
        <f>'Cons Subsidies CASH-Rounded'!$U$92</f>
        <v>13.153661636736814</v>
      </c>
      <c r="C54" s="124"/>
      <c r="D54" s="101">
        <f>IF(ISERROR('Cons Subsidies CASH-Rounded'!$U$92/'Cons Subsidies CASH-Rounded'!$S$92),"HIDE ",IF('Cons Subsidies CASH-Rounded'!$U$92/'Cons Subsidies CASH-Rounded'!$S$92=0,"HIDE ",IF('Cons Subsidies CASH-Rounded'!$U$92/'Cons Subsidies CASH-Rounded'!$S$92&gt;1,"&gt; 100%",IF('Cons Subsidies CASH-Rounded'!$U$92/'Cons Subsidies CASH-Rounded'!$S$92&lt;-1,"&gt; (100%)",'Cons Subsidies CASH-Rounded'!$U$92/'Cons Subsidies CASH-Rounded'!$S$92))))</f>
        <v>0.15973754249205424</v>
      </c>
      <c r="E54" s="102"/>
      <c r="F54" s="90" t="s">
        <v>82</v>
      </c>
      <c r="J54" s="87">
        <f>IF(EXACT(A54,'Cons Subsidies CASH-Rounded'!$B$92)=TRUE,IF(ISERROR('Cons Subsidies CASH-Rounded'!$U$92/'Cons Subsidies CASH-Rounded'!$S$92),"NO VAR",'Cons Subsidies CASH-Rounded'!$U$92/'Cons Subsidies CASH-Rounded'!$S$92))</f>
        <v>0.15973754249205424</v>
      </c>
      <c r="K54" s="93" t="str">
        <f t="shared" si="3"/>
        <v>OK</v>
      </c>
    </row>
    <row r="55" spans="1:11" s="79" customFormat="1" ht="30" hidden="1" customHeight="1" x14ac:dyDescent="0.25">
      <c r="A55" s="83" t="str">
        <f>'Cons Subsidies CASH-Rounded'!$B$93</f>
        <v>Other MRT(b) Adjustments</v>
      </c>
      <c r="B55" s="122">
        <f>'Cons Subsidies CASH-Rounded'!$U$93</f>
        <v>0</v>
      </c>
      <c r="C55" s="124"/>
      <c r="D55" s="101" t="str">
        <f>IF(ISERROR('Cons Subsidies CASH-Rounded'!$U$93/'Cons Subsidies CASH-Rounded'!$S$93),"HIDE ",IF('Cons Subsidies CASH-Rounded'!$U$93/'Cons Subsidies CASH-Rounded'!$S$93=0,"HIDE ",IF('Cons Subsidies CASH-Rounded'!$U$93/'Cons Subsidies CASH-Rounded'!$S$93&gt;1,"&gt; 100%",IF('Cons Subsidies CASH-Rounded'!$U$93/'Cons Subsidies CASH-Rounded'!$S$93&lt;-1,"&gt; (100%)",'Cons Subsidies CASH-Rounded'!$U$93/'Cons Subsidies CASH-Rounded'!$S$93))))</f>
        <v xml:space="preserve">HIDE </v>
      </c>
      <c r="E55" s="102"/>
      <c r="F55" s="90"/>
      <c r="J55" s="87" t="str">
        <f>IF(EXACT(A55,'Cons Subsidies CASH-Rounded'!$B$93)=TRUE,IF(ISERROR('Cons Subsidies CASH-Rounded'!$U$93/'Cons Subsidies CASH-Rounded'!$S$93),"NO VAR",'Cons Subsidies CASH-Rounded'!$U$93/'Cons Subsidies CASH-Rounded'!$S$93))</f>
        <v>NO VAR</v>
      </c>
      <c r="K55" s="93" t="str">
        <f t="shared" si="3"/>
        <v>NO VAR</v>
      </c>
    </row>
    <row r="56" spans="1:11" s="79" customFormat="1" ht="30" customHeight="1" x14ac:dyDescent="0.25">
      <c r="A56" s="83" t="str">
        <f>'Cons Subsidies CASH-Rounded'!$B$94</f>
        <v>Urban Tax</v>
      </c>
      <c r="B56" s="122">
        <f>'Cons Subsidies CASH-Rounded'!$U$94</f>
        <v>8.3544555449999507</v>
      </c>
      <c r="C56" s="124"/>
      <c r="D56" s="101">
        <f>IF(ISERROR('Cons Subsidies CASH-Rounded'!$U$94/'Cons Subsidies CASH-Rounded'!$S$94),"HIDE ",IF('Cons Subsidies CASH-Rounded'!$U$94/'Cons Subsidies CASH-Rounded'!$S$94=0,"HIDE ",IF('Cons Subsidies CASH-Rounded'!$U$94/'Cons Subsidies CASH-Rounded'!$S$94&gt;1,"&gt; 100%",IF('Cons Subsidies CASH-Rounded'!$U$94/'Cons Subsidies CASH-Rounded'!$S$94&lt;-1,"&gt; (100%)",'Cons Subsidies CASH-Rounded'!$U$94/'Cons Subsidies CASH-Rounded'!$S$94))))</f>
        <v>3.0429664602500513E-2</v>
      </c>
      <c r="E56" s="102"/>
      <c r="F56" s="90" t="s">
        <v>82</v>
      </c>
      <c r="J56" s="87">
        <f>IF(EXACT(A56,'Cons Subsidies CASH-Rounded'!$B$94)=TRUE,IF(ISERROR('Cons Subsidies CASH-Rounded'!$U$94/'Cons Subsidies CASH-Rounded'!$S$94),"NO VAR",'Cons Subsidies CASH-Rounded'!$U$94/'Cons Subsidies CASH-Rounded'!$S$94))</f>
        <v>3.0429664602500513E-2</v>
      </c>
      <c r="K56" s="93" t="str">
        <f>IF(J56="NO VAR","NO VAR",(IF(J56=FALSE,"INCORRECT LINE BEING PICKED UP","OK")))</f>
        <v>OK</v>
      </c>
    </row>
    <row r="57" spans="1:11" s="79" customFormat="1" ht="30" customHeight="1" x14ac:dyDescent="0.25">
      <c r="A57" s="83" t="str">
        <f>'Cons Subsidies CASH-Rounded'!$B$99</f>
        <v>Payroll Mobility Tax (PMT)</v>
      </c>
      <c r="B57" s="122">
        <f>'Cons Subsidies CASH-Rounded'!$U$99</f>
        <v>59.234120161811461</v>
      </c>
      <c r="C57" s="124"/>
      <c r="D57" s="101">
        <f>IF(ISERROR('Cons Subsidies CASH-Rounded'!$U$99/'Cons Subsidies CASH-Rounded'!$S$99),"HIDE ",IF('Cons Subsidies CASH-Rounded'!$U$99/'Cons Subsidies CASH-Rounded'!$S$99=0,"HIDE ",IF('Cons Subsidies CASH-Rounded'!$U$99/'Cons Subsidies CASH-Rounded'!$S$99&gt;1,"&gt; 100%",IF('Cons Subsidies CASH-Rounded'!$U$99/'Cons Subsidies CASH-Rounded'!$S$99&lt;-1,"&gt; (100%)",'Cons Subsidies CASH-Rounded'!$U$99/'Cons Subsidies CASH-Rounded'!$S$99))))</f>
        <v>6.1399351185441951E-2</v>
      </c>
      <c r="E57" s="102"/>
      <c r="F57" s="90" t="s">
        <v>82</v>
      </c>
      <c r="J57" s="87">
        <f>IF(EXACT(A57,'Cons Subsidies CASH-Rounded'!$B$99)=TRUE,IF(ISERROR('Cons Subsidies CASH-Rounded'!$U$99/'Cons Subsidies CASH-Rounded'!$S$99),"NO VAR",'Cons Subsidies CASH-Rounded'!$U$99/'Cons Subsidies CASH-Rounded'!$S$99))</f>
        <v>6.1399351185441951E-2</v>
      </c>
      <c r="K57" s="93" t="str">
        <f t="shared" ref="K57:K83" si="4">IF(J57="NO VAR","NO VAR",(IF(J57=FALSE,"INCORRECT LINE BEING PICKED UP","OK")))</f>
        <v>OK</v>
      </c>
    </row>
    <row r="58" spans="1:11" s="79" customFormat="1" ht="30" hidden="1" customHeight="1" x14ac:dyDescent="0.25">
      <c r="A58" s="83" t="str">
        <f>'Cons Subsidies CASH-Rounded'!$B$100</f>
        <v>Payroll Mobility Tax Replacement Uunds</v>
      </c>
      <c r="B58" s="122">
        <f>'Cons Subsidies CASH-Rounded'!$U$100</f>
        <v>0</v>
      </c>
      <c r="C58" s="124"/>
      <c r="D58" s="101" t="str">
        <f>IF(ISERROR('Cons Subsidies CASH-Rounded'!$U$100/'Cons Subsidies CASH-Rounded'!$S$100),"HIDE ",IF('Cons Subsidies CASH-Rounded'!$U$100/'Cons Subsidies CASH-Rounded'!$S$100=0,"HIDE ",IF('Cons Subsidies CASH-Rounded'!$U$100/'Cons Subsidies CASH-Rounded'!$S$100&gt;1,"&gt; 100%",IF('Cons Subsidies CASH-Rounded'!$U$100/'Cons Subsidies CASH-Rounded'!$S$100&lt;-1,"&gt; (100%)",'Cons Subsidies CASH-Rounded'!$U$100/'Cons Subsidies CASH-Rounded'!$S$100))))</f>
        <v xml:space="preserve">HIDE </v>
      </c>
      <c r="E58" s="102"/>
      <c r="F58" s="90"/>
      <c r="J58" s="87" t="str">
        <f>IF(EXACT(A58,'Cons Subsidies CASH-Rounded'!$B$100)=TRUE,IF(ISERROR('Cons Subsidies CASH-Rounded'!$U$100/'Cons Subsidies CASH-Rounded'!$S$100),"NO VAR",'Cons Subsidies CASH-Rounded'!$U$100/'Cons Subsidies CASH-Rounded'!$S$100))</f>
        <v>NO VAR</v>
      </c>
      <c r="K58" s="93" t="str">
        <f t="shared" si="4"/>
        <v>NO VAR</v>
      </c>
    </row>
    <row r="59" spans="1:11" s="79" customFormat="1" ht="30" hidden="1" customHeight="1" x14ac:dyDescent="0.25">
      <c r="A59" s="83" t="str">
        <f>'Cons Subsidies CASH-Rounded'!$B$101</f>
        <v>MTA Aid</v>
      </c>
      <c r="B59" s="122">
        <f>'Cons Subsidies CASH-Rounded'!$U$101</f>
        <v>0</v>
      </c>
      <c r="C59" s="124"/>
      <c r="D59" s="101" t="str">
        <f>IF(ISERROR('Cons Subsidies CASH-Rounded'!$U$101/'Cons Subsidies CASH-Rounded'!$S$101),"HIDE ",IF('Cons Subsidies CASH-Rounded'!$U$101/'Cons Subsidies CASH-Rounded'!$S$101=0,"HIDE ",IF('Cons Subsidies CASH-Rounded'!$U$101/'Cons Subsidies CASH-Rounded'!$S$101&gt;1,"&gt; 100%",IF('Cons Subsidies CASH-Rounded'!$U$101/'Cons Subsidies CASH-Rounded'!$S$101&lt;-1,"&gt; (100%)",'Cons Subsidies CASH-Rounded'!$U$101/'Cons Subsidies CASH-Rounded'!$S$101))))</f>
        <v xml:space="preserve">HIDE </v>
      </c>
      <c r="E59" s="102"/>
      <c r="F59" s="90"/>
      <c r="J59" s="87">
        <f>IF(EXACT(A59,'Cons Subsidies CASH-Rounded'!$B$101)=TRUE,IF(ISERROR('Cons Subsidies CASH-Rounded'!$U$101/'Cons Subsidies CASH-Rounded'!$S$101),"NO VAR",'Cons Subsidies CASH-Rounded'!$U$101/'Cons Subsidies CASH-Rounded'!$S$101))</f>
        <v>0</v>
      </c>
      <c r="K59" s="93" t="str">
        <f t="shared" si="4"/>
        <v>OK</v>
      </c>
    </row>
    <row r="60" spans="1:11" s="79" customFormat="1" ht="30" customHeight="1" x14ac:dyDescent="0.25">
      <c r="A60" s="83" t="str">
        <f>'Cons Subsidies CASH-Rounded'!$B$107</f>
        <v>Subway Action Plan Account</v>
      </c>
      <c r="B60" s="123">
        <f>'Cons Subsidies CASH-Rounded'!$U$107</f>
        <v>-2.4817029948790434</v>
      </c>
      <c r="C60" s="124"/>
      <c r="D60" s="101">
        <f>IF(ISERROR('Cons Subsidies CASH-Rounded'!$U$107/'Cons Subsidies CASH-Rounded'!$S$107),"HIDE ",IF('Cons Subsidies CASH-Rounded'!$U$107/'Cons Subsidies CASH-Rounded'!$S$107=0,"HIDE ",IF('Cons Subsidies CASH-Rounded'!$U$107/'Cons Subsidies CASH-Rounded'!$S$107&gt;1,"&gt; 100%",IF('Cons Subsidies CASH-Rounded'!$U$107/'Cons Subsidies CASH-Rounded'!$S$107&lt;-1,"&gt; (100%)",'Cons Subsidies CASH-Rounded'!$U$107/'Cons Subsidies CASH-Rounded'!$S$107))))</f>
        <v>-1.421684883712274E-2</v>
      </c>
      <c r="E60" s="102"/>
      <c r="F60" s="90" t="s">
        <v>82</v>
      </c>
      <c r="J60" s="87">
        <f>IF(EXACT(A60,'Cons Subsidies CASH-Rounded'!$B$107)=TRUE,IF(ISERROR('Cons Subsidies CASH-Rounded'!$U$107/'Cons Subsidies CASH-Rounded'!$S$107),"NO VAR",'Cons Subsidies CASH-Rounded'!$U$107/'Cons Subsidies CASH-Rounded'!$S$107))</f>
        <v>-1.421684883712274E-2</v>
      </c>
      <c r="K60" s="93" t="str">
        <f t="shared" si="4"/>
        <v>OK</v>
      </c>
    </row>
    <row r="61" spans="1:11" s="79" customFormat="1" ht="30" hidden="1" customHeight="1" x14ac:dyDescent="0.25">
      <c r="A61" s="83" t="str">
        <f>'Cons Subsidies CASH-Rounded'!$B$108</f>
        <v>Outerborough Transportation Account</v>
      </c>
      <c r="B61" s="123">
        <f>'Cons Subsidies CASH-Rounded'!$U$108</f>
        <v>0</v>
      </c>
      <c r="C61" s="124"/>
      <c r="D61" s="101" t="str">
        <f>IF(ISERROR('Cons Subsidies CASH-Rounded'!$U$108/'Cons Subsidies CASH-Rounded'!$S$108),"HIDE ",IF('Cons Subsidies CASH-Rounded'!$U$108/'Cons Subsidies CASH-Rounded'!$S$108=0,"HIDE ",IF('Cons Subsidies CASH-Rounded'!$U$108/'Cons Subsidies CASH-Rounded'!$S$108&gt;1,"&gt; 100%",IF('Cons Subsidies CASH-Rounded'!$U$108/'Cons Subsidies CASH-Rounded'!$S$108&lt;-1,"&gt; (100%)",'Cons Subsidies CASH-Rounded'!$U$108/'Cons Subsidies CASH-Rounded'!$S$108))))</f>
        <v xml:space="preserve">HIDE </v>
      </c>
      <c r="E61" s="102"/>
      <c r="F61" s="90"/>
      <c r="J61" s="87" t="str">
        <f>IF(EXACT(A61,'Cons Subsidies CASH-Rounded'!$B$108)=TRUE,IF(ISERROR('Cons Subsidies CASH-Rounded'!$U$108/'Cons Subsidies CASH-Rounded'!$S$108),"NO VAR",'Cons Subsidies CASH-Rounded'!$U$108/'Cons Subsidies CASH-Rounded'!$S$108))</f>
        <v>NO VAR</v>
      </c>
      <c r="K61" s="93" t="str">
        <f t="shared" si="4"/>
        <v>NO VAR</v>
      </c>
    </row>
    <row r="62" spans="1:11" s="79" customFormat="1" ht="30" hidden="1" customHeight="1" x14ac:dyDescent="0.25">
      <c r="A62" s="83" t="str">
        <f>'Cons Subsidies CASH-Rounded'!$B$109</f>
        <v>Less: Assumed Capital or Member Project</v>
      </c>
      <c r="B62" s="123">
        <f>'Cons Subsidies CASH-Rounded'!$U$109</f>
        <v>0</v>
      </c>
      <c r="C62" s="124"/>
      <c r="D62" s="101" t="str">
        <f>IF(ISERROR('Cons Subsidies CASH-Rounded'!$U$109/'Cons Subsidies CASH-Rounded'!$S$109),"HIDE ",IF('Cons Subsidies CASH-Rounded'!$U$109/'Cons Subsidies CASH-Rounded'!$S$109=0,"HIDE ",IF('Cons Subsidies CASH-Rounded'!$U$109/'Cons Subsidies CASH-Rounded'!$S$109&gt;1,"&gt; 100%",IF('Cons Subsidies CASH-Rounded'!$U$109/'Cons Subsidies CASH-Rounded'!$S$109&lt;-1,"&gt; (100%)",'Cons Subsidies CASH-Rounded'!$U$109/'Cons Subsidies CASH-Rounded'!$S$109))))</f>
        <v xml:space="preserve">HIDE </v>
      </c>
      <c r="E62" s="102"/>
      <c r="F62" s="90"/>
      <c r="J62" s="87" t="str">
        <f>IF(EXACT(A62,'Cons Subsidies CASH-Rounded'!$B$109)=TRUE,IF(ISERROR('Cons Subsidies CASH-Rounded'!$U$109/'Cons Subsidies CASH-Rounded'!$S$109),"NO VAR",'Cons Subsidies CASH-Rounded'!$U$109/'Cons Subsidies CASH-Rounded'!$S$109))</f>
        <v>NO VAR</v>
      </c>
      <c r="K62" s="93" t="str">
        <f>IF(J65="NO VAR","NO VAR",(IF(J65=FALSE,"INCORRECT LINE BEING PICKED UP","OK")))</f>
        <v>NO VAR</v>
      </c>
    </row>
    <row r="63" spans="1:11" s="79" customFormat="1" ht="30" hidden="1" customHeight="1" x14ac:dyDescent="0.25">
      <c r="A63" s="83" t="str">
        <f>'Cons Subsidies CASH-Rounded'!$B$110</f>
        <v>General Transportation Account</v>
      </c>
      <c r="B63" s="123">
        <f>'Cons Subsidies CASH-Rounded'!$U$110</f>
        <v>0</v>
      </c>
      <c r="C63" s="124"/>
      <c r="D63" s="101" t="str">
        <f>IF(ISERROR('Cons Subsidies CASH-Rounded'!$U$110/'Cons Subsidies CASH-Rounded'!$S$110),"HIDE ",IF('Cons Subsidies CASH-Rounded'!$U$110/'Cons Subsidies CASH-Rounded'!$S$110=0,"HIDE ",IF('Cons Subsidies CASH-Rounded'!$U$110/'Cons Subsidies CASH-Rounded'!$S$110&gt;1,"&gt; 100%",IF('Cons Subsidies CASH-Rounded'!$U$110/'Cons Subsidies CASH-Rounded'!$S$110&lt;-1,"&gt; (100%)",'Cons Subsidies CASH-Rounded'!$U$110/'Cons Subsidies CASH-Rounded'!$S$110))))</f>
        <v xml:space="preserve">HIDE </v>
      </c>
      <c r="E63" s="102"/>
      <c r="F63" s="90"/>
      <c r="J63" s="87" t="str">
        <f>IF(EXACT(A63,'Cons Subsidies CASH-Rounded'!$B$110)=TRUE,IF(ISERROR('Cons Subsidies CASH-Rounded'!$U$110/'Cons Subsidies CASH-Rounded'!$S$110),"NO VAR",'Cons Subsidies CASH-Rounded'!$U$110/'Cons Subsidies CASH-Rounded'!$S$110))</f>
        <v>NO VAR</v>
      </c>
      <c r="K63" s="93" t="str">
        <f t="shared" si="4"/>
        <v>NO VAR</v>
      </c>
    </row>
    <row r="64" spans="1:11" s="79" customFormat="1" ht="30" hidden="1" customHeight="1" x14ac:dyDescent="0.25">
      <c r="A64" s="83" t="str">
        <f>'Cons Subsidies CASH-Rounded'!$B$111</f>
        <v>Less: Transfer to Committed to Capital</v>
      </c>
      <c r="B64" s="123">
        <f>'Cons Subsidies CASH-Rounded'!$U$111</f>
        <v>0</v>
      </c>
      <c r="C64" s="124"/>
      <c r="D64" s="101" t="str">
        <f>IF(ISERROR('Cons Subsidies CASH-Rounded'!$U$111/'Cons Subsidies CASH-Rounded'!$S$111),"HIDE ",IF('Cons Subsidies CASH-Rounded'!$U$111/'Cons Subsidies CASH-Rounded'!$S$111=0,"HIDE ",IF('Cons Subsidies CASH-Rounded'!$U$111/'Cons Subsidies CASH-Rounded'!$S$111&gt;1,"&gt; 100%",IF('Cons Subsidies CASH-Rounded'!$U$111/'Cons Subsidies CASH-Rounded'!$S$111&lt;-1,"&gt; (100%)",'Cons Subsidies CASH-Rounded'!$U$111/'Cons Subsidies CASH-Rounded'!$S$111))))</f>
        <v xml:space="preserve">HIDE </v>
      </c>
      <c r="E64" s="102"/>
      <c r="F64" s="90"/>
      <c r="J64" s="87" t="str">
        <f>IF(EXACT(A64,'Cons Subsidies CASH-Rounded'!$B$111)=TRUE,IF(ISERROR('Cons Subsidies CASH-Rounded'!$U$111/'Cons Subsidies CASH-Rounded'!$S$111),"NO VAR",'Cons Subsidies CASH-Rounded'!$U$111/'Cons Subsidies CASH-Rounded'!$S$111))</f>
        <v>NO VAR</v>
      </c>
      <c r="K64" s="93" t="str">
        <f t="shared" si="4"/>
        <v>NO VAR</v>
      </c>
    </row>
    <row r="65" spans="1:18" s="79" customFormat="1" ht="30" hidden="1" customHeight="1" x14ac:dyDescent="0.25">
      <c r="A65" s="83" t="str">
        <f>'Cons Subsidies CASH-Rounded'!$B$113</f>
        <v>Central Business District Tolling Program (CBDTP)</v>
      </c>
      <c r="B65" s="123">
        <f>'Cons Subsidies CASH-Rounded'!$U$113</f>
        <v>0</v>
      </c>
      <c r="C65" s="124"/>
      <c r="D65" s="101" t="str">
        <f>IF(ISERROR('Cons Subsidies CASH-Rounded'!$U$113/'Cons Subsidies CASH-Rounded'!$S$113),"HIDE ",IF('Cons Subsidies CASH-Rounded'!$U$113/'Cons Subsidies CASH-Rounded'!$S$113=0,"HIDE ",IF('Cons Subsidies CASH-Rounded'!$U$113/'Cons Subsidies CASH-Rounded'!$S$113&gt;1,"&gt; 100%",IF('Cons Subsidies CASH-Rounded'!$U$113/'Cons Subsidies CASH-Rounded'!$S$113&lt;-1,"&gt; (100%)",'Cons Subsidies CASH-Rounded'!$U$113/'Cons Subsidies CASH-Rounded'!$S$113))))</f>
        <v xml:space="preserve">HIDE </v>
      </c>
      <c r="E65" s="102"/>
      <c r="F65" s="90"/>
      <c r="J65" s="87" t="str">
        <f>IF(EXACT(A65,'Cons Subsidies CASH-Rounded'!$B$113)=TRUE,IF(ISERROR('Cons Subsidies CASH-Rounded'!$U$113/'Cons Subsidies CASH-Rounded'!$S$113),"NO VAR",'Cons Subsidies CASH-Rounded'!$U$113/'Cons Subsidies CASH-Rounded'!$S$113))</f>
        <v>NO VAR</v>
      </c>
      <c r="K65" s="93" t="str">
        <f t="shared" si="4"/>
        <v>NO VAR</v>
      </c>
    </row>
    <row r="66" spans="1:18" s="79" customFormat="1" ht="30" customHeight="1" x14ac:dyDescent="0.25">
      <c r="A66" s="83" t="str">
        <f>'Cons Subsidies CASH-Rounded'!$B$114</f>
        <v>Real Property Transfer Tax Surcharge (Mansion)</v>
      </c>
      <c r="B66" s="123">
        <f>'Cons Subsidies CASH-Rounded'!$U$114</f>
        <v>-8.4851725500000157</v>
      </c>
      <c r="C66" s="124"/>
      <c r="D66" s="101">
        <f>IF(ISERROR('Cons Subsidies CASH-Rounded'!$U$114/'Cons Subsidies CASH-Rounded'!$S$114),"HIDE ",IF('Cons Subsidies CASH-Rounded'!$U$114/'Cons Subsidies CASH-Rounded'!$S$114=0,"HIDE ",IF('Cons Subsidies CASH-Rounded'!$U$114/'Cons Subsidies CASH-Rounded'!$S$114&gt;1,"&gt; 100%",IF('Cons Subsidies CASH-Rounded'!$U$114/'Cons Subsidies CASH-Rounded'!$S$114&lt;-1,"&gt; (100%)",'Cons Subsidies CASH-Rounded'!$U$114/'Cons Subsidies CASH-Rounded'!$S$114))))</f>
        <v>-6.1009580402173941E-2</v>
      </c>
      <c r="E66" s="102"/>
      <c r="F66" s="90" t="s">
        <v>82</v>
      </c>
      <c r="J66" s="87">
        <f>IF(EXACT(A66,'Cons Subsidies CASH-Rounded'!$B$114)=TRUE,IF(ISERROR('Cons Subsidies CASH-Rounded'!$U$114/'Cons Subsidies CASH-Rounded'!$S$114),"NO VAR",'Cons Subsidies CASH-Rounded'!$U$114/'Cons Subsidies CASH-Rounded'!$S$114))</f>
        <v>-6.1009580402173941E-2</v>
      </c>
      <c r="K66" s="93" t="str">
        <f t="shared" si="4"/>
        <v>OK</v>
      </c>
    </row>
    <row r="67" spans="1:18" s="79" customFormat="1" ht="30" hidden="1" customHeight="1" x14ac:dyDescent="0.25">
      <c r="A67" s="83" t="str">
        <f>'Cons Subsidies CASH-Rounded'!$B$115</f>
        <v>Internet Marketplace Tax</v>
      </c>
      <c r="B67" s="123">
        <f>'Cons Subsidies CASH-Rounded'!$U$115</f>
        <v>-8.0875416674075495E-4</v>
      </c>
      <c r="C67" s="124"/>
      <c r="D67" s="101">
        <f>IF(ISERROR('Cons Subsidies CASH-Rounded'!$U$115/'Cons Subsidies CASH-Rounded'!$S$115),"HIDE ",IF('Cons Subsidies CASH-Rounded'!$U$115/'Cons Subsidies CASH-Rounded'!$S$115=0,"HIDE ",IF('Cons Subsidies CASH-Rounded'!$U$115/'Cons Subsidies CASH-Rounded'!$S$115&gt;1,"&gt; 100%",IF('Cons Subsidies CASH-Rounded'!$U$115/'Cons Subsidies CASH-Rounded'!$S$115&lt;-1,"&gt; (100%)",'Cons Subsidies CASH-Rounded'!$U$115/'Cons Subsidies CASH-Rounded'!$S$115))))</f>
        <v>-6.557423215317906E-6</v>
      </c>
      <c r="E67" s="102"/>
      <c r="F67" s="90"/>
      <c r="J67" s="87">
        <f>IF(EXACT(A67,'Cons Subsidies CASH-Rounded'!$B$115)=TRUE,IF(ISERROR('Cons Subsidies CASH-Rounded'!$U$115/'Cons Subsidies CASH-Rounded'!$S$115),"NO VAR",'Cons Subsidies CASH-Rounded'!$U$115/'Cons Subsidies CASH-Rounded'!$S$115))</f>
        <v>-6.557423215317906E-6</v>
      </c>
      <c r="K67" s="93" t="str">
        <f t="shared" si="4"/>
        <v>OK</v>
      </c>
    </row>
    <row r="68" spans="1:18" s="79" customFormat="1" ht="30" hidden="1" customHeight="1" x14ac:dyDescent="0.25">
      <c r="A68" s="83" t="str">
        <f>'Cons Subsidies CASH-Rounded'!$B$116</f>
        <v>Less: Transfer to CBDTP Capital Lockbox</v>
      </c>
      <c r="B68" s="123">
        <f>'Cons Subsidies CASH-Rounded'!$U$116</f>
        <v>8.4859813341667518</v>
      </c>
      <c r="C68" s="124"/>
      <c r="D68" s="101">
        <f>IF(ISERROR('Cons Subsidies CASH-Rounded'!$U$116/'Cons Subsidies CASH-Rounded'!$S$116),"HIDE ",IF('Cons Subsidies CASH-Rounded'!$U$116/'Cons Subsidies CASH-Rounded'!$S$116=0,"HIDE ",IF('Cons Subsidies CASH-Rounded'!$U$116/'Cons Subsidies CASH-Rounded'!$S$116&gt;1,"&gt; 100%",IF('Cons Subsidies CASH-Rounded'!$U$116/'Cons Subsidies CASH-Rounded'!$S$116&lt;-1,"&gt; (100%)",'Cons Subsidies CASH-Rounded'!$U$116/'Cons Subsidies CASH-Rounded'!$S$116))))</f>
        <v>-3.2338205596622524E-2</v>
      </c>
      <c r="E68" s="102"/>
      <c r="F68" s="90"/>
      <c r="J68" s="87">
        <f>IF(EXACT(A68,'Cons Subsidies CASH-Rounded'!$B$116)=TRUE,IF(ISERROR('Cons Subsidies CASH-Rounded'!$U$116/'Cons Subsidies CASH-Rounded'!$S$116),"NO VAR",'Cons Subsidies CASH-Rounded'!$U$116/'Cons Subsidies CASH-Rounded'!$S$116))</f>
        <v>-3.2338205596622524E-2</v>
      </c>
      <c r="K68" s="93" t="str">
        <f t="shared" si="4"/>
        <v>OK</v>
      </c>
    </row>
    <row r="69" spans="1:18" s="79" customFormat="1" ht="30" hidden="1" customHeight="1" x14ac:dyDescent="0.25">
      <c r="A69" s="83" t="str">
        <f>'Cons Subsidies CASH-Rounded'!$B$120</f>
        <v>State Operating Assistance</v>
      </c>
      <c r="B69" s="123">
        <f>'Cons Subsidies CASH-Rounded'!$U$120</f>
        <v>0</v>
      </c>
      <c r="C69" s="125"/>
      <c r="D69" s="101" t="str">
        <f>IF(ISERROR('Cons Subsidies CASH-Rounded'!$U$120/'Cons Subsidies CASH-Rounded'!$S$120),"HIDE ",IF('Cons Subsidies CASH-Rounded'!$U$120/'Cons Subsidies CASH-Rounded'!$S$120=0,"HIDE ",IF('Cons Subsidies CASH-Rounded'!$U$120/'Cons Subsidies CASH-Rounded'!$S$120&gt;1,"&gt; 100%",IF('Cons Subsidies CASH-Rounded'!$U$120/'Cons Subsidies CASH-Rounded'!$S$120&lt;-1,"&gt; (100%)",'Cons Subsidies CASH-Rounded'!$U$120/'Cons Subsidies CASH-Rounded'!$S$120))))</f>
        <v xml:space="preserve">HIDE </v>
      </c>
      <c r="E69" s="102"/>
      <c r="F69" s="91"/>
      <c r="J69" s="87">
        <f>IF(EXACT(A69,'Cons Subsidies CASH-Rounded'!$B$120)=TRUE,IF(ISERROR('Cons Subsidies CASH-Rounded'!$U$120/'Cons Subsidies CASH-Rounded'!$S$120),"NO VAR",'Cons Subsidies CASH-Rounded'!$U$120/'Cons Subsidies CASH-Rounded'!$S$120))</f>
        <v>0</v>
      </c>
      <c r="K69" s="93" t="str">
        <f t="shared" si="4"/>
        <v>OK</v>
      </c>
    </row>
    <row r="70" spans="1:18" s="79" customFormat="1" ht="30" customHeight="1" x14ac:dyDescent="0.25">
      <c r="A70" s="83" t="str">
        <f>'Cons Subsidies CASH-Rounded'!$B$125</f>
        <v>New York City</v>
      </c>
      <c r="B70" s="123">
        <f>'Cons Subsidies CASH-Rounded'!$U$125</f>
        <v>28.808283999999986</v>
      </c>
      <c r="C70" s="125"/>
      <c r="D70" s="101">
        <f>IF(ISERROR('Cons Subsidies CASH-Rounded'!$U$125/'Cons Subsidies CASH-Rounded'!$S$125),"HIDE ",IF('Cons Subsidies CASH-Rounded'!$U$125/'Cons Subsidies CASH-Rounded'!$S$125=0,"HIDE ",IF('Cons Subsidies CASH-Rounded'!$U$125/'Cons Subsidies CASH-Rounded'!$S$125&gt;1,"&gt; 100%",IF('Cons Subsidies CASH-Rounded'!$U$125/'Cons Subsidies CASH-Rounded'!$S$125&lt;-1,"&gt; (100%)",'Cons Subsidies CASH-Rounded'!$U$125/'Cons Subsidies CASH-Rounded'!$S$125))))</f>
        <v>0.22040569365765142</v>
      </c>
      <c r="E70" s="102"/>
      <c r="F70" s="91" t="s">
        <v>82</v>
      </c>
      <c r="J70" s="87">
        <f>IF(EXACT(A70,'Cons Subsidies CASH-Rounded'!$B$125)=TRUE,IF(ISERROR('Cons Subsidies CASH-Rounded'!$U$125/'Cons Subsidies CASH-Rounded'!$S$125),"NO VAR",'Cons Subsidies CASH-Rounded'!$U$125/'Cons Subsidies CASH-Rounded'!$S$125))</f>
        <v>0.22040569365765142</v>
      </c>
      <c r="K70" s="93" t="str">
        <f t="shared" si="4"/>
        <v>OK</v>
      </c>
    </row>
    <row r="71" spans="1:18" s="79" customFormat="1" ht="30" hidden="1" customHeight="1" x14ac:dyDescent="0.25">
      <c r="A71" s="83" t="str">
        <f>'Cons Subsidies CASH-Rounded'!$B$126</f>
        <v>Nassau County</v>
      </c>
      <c r="B71" s="123">
        <f>'Cons Subsidies CASH-Rounded'!$U$126</f>
        <v>0</v>
      </c>
      <c r="C71" s="125"/>
      <c r="D71" s="101" t="str">
        <f>IF(ISERROR('Cons Subsidies CASH-Rounded'!$U$126/'Cons Subsidies CASH-Rounded'!$S$126),"HIDE ",IF('Cons Subsidies CASH-Rounded'!$U$126/'Cons Subsidies CASH-Rounded'!$S$126=0,"HIDE ",IF('Cons Subsidies CASH-Rounded'!$U$126/'Cons Subsidies CASH-Rounded'!$S$126&gt;1,"&gt; 100%",IF('Cons Subsidies CASH-Rounded'!$U$126/'Cons Subsidies CASH-Rounded'!$S$126&lt;-1,"&gt; (100%)",'Cons Subsidies CASH-Rounded'!$U$126/'Cons Subsidies CASH-Rounded'!$S$126))))</f>
        <v xml:space="preserve">HIDE </v>
      </c>
      <c r="E71" s="102"/>
      <c r="F71" s="91"/>
      <c r="J71" s="87">
        <f>IF(EXACT(A71,'Cons Subsidies CASH-Rounded'!$B$126)=TRUE,IF(ISERROR('Cons Subsidies CASH-Rounded'!$U$126/'Cons Subsidies CASH-Rounded'!$S$126),"NO VAR",'Cons Subsidies CASH-Rounded'!$U$126/'Cons Subsidies CASH-Rounded'!$S$126))</f>
        <v>0</v>
      </c>
      <c r="K71" s="93" t="str">
        <f t="shared" si="4"/>
        <v>OK</v>
      </c>
    </row>
    <row r="72" spans="1:18" s="79" customFormat="1" ht="30" hidden="1" customHeight="1" x14ac:dyDescent="0.25">
      <c r="A72" s="83" t="str">
        <f>'Cons Subsidies CASH-Rounded'!$B$127</f>
        <v>Suffolk County</v>
      </c>
      <c r="B72" s="123">
        <f>'Cons Subsidies CASH-Rounded'!$U$127</f>
        <v>0</v>
      </c>
      <c r="C72" s="125"/>
      <c r="D72" s="101" t="str">
        <f>IF(ISERROR('Cons Subsidies CASH-Rounded'!$U$127/'Cons Subsidies CASH-Rounded'!$S$127),"HIDE ",IF('Cons Subsidies CASH-Rounded'!$U$127/'Cons Subsidies CASH-Rounded'!$S$127=0,"HIDE ",IF('Cons Subsidies CASH-Rounded'!$U$127/'Cons Subsidies CASH-Rounded'!$S$127&gt;1,"&gt; 100%",IF('Cons Subsidies CASH-Rounded'!$U$127/'Cons Subsidies CASH-Rounded'!$S$127&lt;-1,"&gt; (100%)",'Cons Subsidies CASH-Rounded'!$U$127/'Cons Subsidies CASH-Rounded'!$S$127))))</f>
        <v xml:space="preserve">HIDE </v>
      </c>
      <c r="E72" s="102"/>
      <c r="F72" s="91"/>
      <c r="J72" s="87">
        <f>IF(EXACT(A72,'Cons Subsidies CASH-Rounded'!$B$127)=TRUE,IF(ISERROR('Cons Subsidies CASH-Rounded'!$U$127/'Cons Subsidies CASH-Rounded'!$S$127),"NO VAR",'Cons Subsidies CASH-Rounded'!$U$127/'Cons Subsidies CASH-Rounded'!$S$127))</f>
        <v>0</v>
      </c>
      <c r="K72" s="93" t="str">
        <f t="shared" si="4"/>
        <v>OK</v>
      </c>
    </row>
    <row r="73" spans="1:18" s="79" customFormat="1" ht="30" hidden="1" customHeight="1" x14ac:dyDescent="0.25">
      <c r="A73" s="83" t="str">
        <f>'Cons Subsidies CASH-Rounded'!$B$128</f>
        <v>Westchester County</v>
      </c>
      <c r="B73" s="123">
        <f>'Cons Subsidies CASH-Rounded'!$U$128</f>
        <v>0</v>
      </c>
      <c r="C73" s="125"/>
      <c r="D73" s="101" t="str">
        <f>IF(ISERROR('Cons Subsidies CASH-Rounded'!$U$128/'Cons Subsidies CASH-Rounded'!$S$128),"HIDE ",IF('Cons Subsidies CASH-Rounded'!$U$128/'Cons Subsidies CASH-Rounded'!$S$128=0,"HIDE ",IF('Cons Subsidies CASH-Rounded'!$U$128/'Cons Subsidies CASH-Rounded'!$S$128&gt;1,"&gt; 100%",IF('Cons Subsidies CASH-Rounded'!$U$128/'Cons Subsidies CASH-Rounded'!$S$128&lt;-1,"&gt; (100%)",'Cons Subsidies CASH-Rounded'!$U$128/'Cons Subsidies CASH-Rounded'!$S$128))))</f>
        <v xml:space="preserve">HIDE </v>
      </c>
      <c r="E73" s="102"/>
      <c r="F73" s="91"/>
      <c r="J73" s="87">
        <f>IF(EXACT(A73,'Cons Subsidies CASH-Rounded'!$B$128)=TRUE,IF(ISERROR('Cons Subsidies CASH-Rounded'!$U$128/'Cons Subsidies CASH-Rounded'!$S$128),"NO VAR",'Cons Subsidies CASH-Rounded'!$U$128/'Cons Subsidies CASH-Rounded'!$S$128))</f>
        <v>0</v>
      </c>
      <c r="K73" s="93" t="str">
        <f t="shared" si="4"/>
        <v>OK</v>
      </c>
    </row>
    <row r="74" spans="1:18" s="79" customFormat="1" ht="30" hidden="1" customHeight="1" x14ac:dyDescent="0.25">
      <c r="A74" s="83" t="str">
        <f>'Cons Subsidies CASH-Rounded'!$B$129</f>
        <v>Putnam County</v>
      </c>
      <c r="B74" s="123">
        <f>'Cons Subsidies CASH-Rounded'!$U$129</f>
        <v>0</v>
      </c>
      <c r="C74" s="125"/>
      <c r="D74" s="101" t="str">
        <f>IF(ISERROR('Cons Subsidies CASH-Rounded'!$U$129/'Cons Subsidies CASH-Rounded'!$S$129),"HIDE ",IF('Cons Subsidies CASH-Rounded'!$U$129/'Cons Subsidies CASH-Rounded'!$S$129=0,"HIDE ",IF('Cons Subsidies CASH-Rounded'!$U$129/'Cons Subsidies CASH-Rounded'!$S$129&gt;1,"&gt; 100%",IF('Cons Subsidies CASH-Rounded'!$U$129/'Cons Subsidies CASH-Rounded'!$S$129&lt;-1,"&gt; (100%)",'Cons Subsidies CASH-Rounded'!$U$129/'Cons Subsidies CASH-Rounded'!$S$129))))</f>
        <v xml:space="preserve">HIDE </v>
      </c>
      <c r="E74" s="102"/>
      <c r="F74" s="91"/>
      <c r="J74" s="87">
        <f>IF(EXACT(A74,'Cons Subsidies CASH-Rounded'!$B$129)=TRUE,IF(ISERROR('Cons Subsidies CASH-Rounded'!$U$129/'Cons Subsidies CASH-Rounded'!$S$129),"NO VAR",'Cons Subsidies CASH-Rounded'!$U$129/'Cons Subsidies CASH-Rounded'!$S$129))</f>
        <v>0</v>
      </c>
      <c r="K74" s="93" t="str">
        <f t="shared" si="4"/>
        <v>OK</v>
      </c>
    </row>
    <row r="75" spans="1:18" ht="30" hidden="1" customHeight="1" x14ac:dyDescent="0.25">
      <c r="A75" s="83" t="str">
        <f>'Cons Subsidies CASH-Rounded'!$B$130</f>
        <v>Dutchess County</v>
      </c>
      <c r="B75" s="123">
        <f>'Cons Subsidies CASH-Rounded'!$U$130</f>
        <v>0</v>
      </c>
      <c r="C75" s="126"/>
      <c r="D75" s="101" t="str">
        <f>IF(ISERROR('Cons Subsidies CASH-Rounded'!$U$130/'Cons Subsidies CASH-Rounded'!$S$130),"HIDE ",IF('Cons Subsidies CASH-Rounded'!$U$130/'Cons Subsidies CASH-Rounded'!$S$130=0,"HIDE ",IF('Cons Subsidies CASH-Rounded'!$U$130/'Cons Subsidies CASH-Rounded'!$S$130&gt;1,"&gt; 100%",IF('Cons Subsidies CASH-Rounded'!$U$130/'Cons Subsidies CASH-Rounded'!$S$130&lt;-1,"&gt; (100%)",'Cons Subsidies CASH-Rounded'!$U$130/'Cons Subsidies CASH-Rounded'!$S$130))))</f>
        <v xml:space="preserve">HIDE </v>
      </c>
      <c r="E75" s="2"/>
      <c r="F75" s="91"/>
      <c r="J75" s="87">
        <f>IF(EXACT(A75,'Cons Subsidies CASH-Rounded'!$B$130)=TRUE,IF(ISERROR('Cons Subsidies CASH-Rounded'!$U$130/'Cons Subsidies CASH-Rounded'!$S$130),"NO VAR",'Cons Subsidies CASH-Rounded'!$U$130/'Cons Subsidies CASH-Rounded'!$S$130))</f>
        <v>0</v>
      </c>
      <c r="K75" s="93" t="str">
        <f t="shared" si="4"/>
        <v>OK</v>
      </c>
    </row>
    <row r="76" spans="1:18" ht="30" hidden="1" customHeight="1" x14ac:dyDescent="0.25">
      <c r="A76" s="83" t="str">
        <f>'Cons Subsidies CASH-Rounded'!$B$131</f>
        <v>Orange County</v>
      </c>
      <c r="B76" s="123">
        <f>'Cons Subsidies CASH-Rounded'!$U$131</f>
        <v>0</v>
      </c>
      <c r="C76" s="126"/>
      <c r="D76" s="101" t="str">
        <f>IF(ISERROR('Cons Subsidies CASH-Rounded'!$U$131/'Cons Subsidies CASH-Rounded'!$S$131),"HIDE ",IF('Cons Subsidies CASH-Rounded'!$U$131/'Cons Subsidies CASH-Rounded'!$S$131=0,"HIDE ",IF('Cons Subsidies CASH-Rounded'!$U$131/'Cons Subsidies CASH-Rounded'!$S$131&gt;1,"&gt; 100%",IF('Cons Subsidies CASH-Rounded'!$U$131/'Cons Subsidies CASH-Rounded'!$S$131&lt;-1,"&gt; (100%)",'Cons Subsidies CASH-Rounded'!$U$131/'Cons Subsidies CASH-Rounded'!$S$131))))</f>
        <v xml:space="preserve">HIDE </v>
      </c>
      <c r="E76" s="2"/>
      <c r="F76" s="91"/>
      <c r="J76" s="87">
        <f>IF(EXACT(A76,'Cons Subsidies CASH-Rounded'!$B$131)=TRUE,IF(ISERROR('Cons Subsidies CASH-Rounded'!$U$131/'Cons Subsidies CASH-Rounded'!$S$131),"NO VAR",'Cons Subsidies CASH-Rounded'!$U$131/'Cons Subsidies CASH-Rounded'!$S$131))</f>
        <v>0</v>
      </c>
      <c r="K76" s="93" t="str">
        <f t="shared" si="4"/>
        <v>OK</v>
      </c>
    </row>
    <row r="77" spans="1:18" ht="30" hidden="1" customHeight="1" x14ac:dyDescent="0.25">
      <c r="A77" s="83" t="str">
        <f>'Cons Subsidies CASH-Rounded'!$B$132</f>
        <v>Rockland County</v>
      </c>
      <c r="B77" s="123">
        <f>'Cons Subsidies CASH-Rounded'!$U$132</f>
        <v>0</v>
      </c>
      <c r="C77" s="126"/>
      <c r="D77" s="101" t="str">
        <f>IF(ISERROR('Cons Subsidies CASH-Rounded'!$U$132/'Cons Subsidies CASH-Rounded'!$S$132),"HIDE ",IF('Cons Subsidies CASH-Rounded'!$U$132/'Cons Subsidies CASH-Rounded'!$S$132=0,"HIDE ",IF('Cons Subsidies CASH-Rounded'!$U$132/'Cons Subsidies CASH-Rounded'!$S$132&gt;1,"&gt; 100%",IF('Cons Subsidies CASH-Rounded'!$U$132/'Cons Subsidies CASH-Rounded'!$S$132&lt;-1,"&gt; (100%)",'Cons Subsidies CASH-Rounded'!$U$132/'Cons Subsidies CASH-Rounded'!$S$132))))</f>
        <v xml:space="preserve">HIDE </v>
      </c>
      <c r="E77" s="2"/>
      <c r="F77" s="91"/>
      <c r="J77" s="87">
        <f>IF(EXACT(A77,'Cons Subsidies CASH-Rounded'!$B$132)=TRUE,IF(ISERROR('Cons Subsidies CASH-Rounded'!$U$132/'Cons Subsidies CASH-Rounded'!$S$132),"NO VAR",'Cons Subsidies CASH-Rounded'!$U$132/'Cons Subsidies CASH-Rounded'!$S$132))</f>
        <v>0</v>
      </c>
      <c r="K77" s="93" t="str">
        <f t="shared" si="4"/>
        <v>OK</v>
      </c>
    </row>
    <row r="78" spans="1:18" ht="30" customHeight="1" x14ac:dyDescent="0.25">
      <c r="A78" s="83" t="str">
        <f>'Cons Subsidies CASH-Rounded'!$B$133</f>
        <v>Station Maintenance</v>
      </c>
      <c r="B78" s="123">
        <f>'Cons Subsidies CASH-Rounded'!$U$133</f>
        <v>-54.35020946162075</v>
      </c>
      <c r="C78" s="126"/>
      <c r="D78" s="101">
        <f>IF(ISERROR('Cons Subsidies CASH-Rounded'!$U$133/'Cons Subsidies CASH-Rounded'!$S$133),"HIDE ",IF('Cons Subsidies CASH-Rounded'!$U$133/'Cons Subsidies CASH-Rounded'!$S$133=0,"HIDE ",IF('Cons Subsidies CASH-Rounded'!$U$133/'Cons Subsidies CASH-Rounded'!$S$133&gt;1,"&gt; 100%",IF('Cons Subsidies CASH-Rounded'!$U$133/'Cons Subsidies CASH-Rounded'!$S$133&lt;-1,"&gt; (100%)",'Cons Subsidies CASH-Rounded'!$U$133/'Cons Subsidies CASH-Rounded'!$S$133))))</f>
        <v>-1</v>
      </c>
      <c r="E78" s="2"/>
      <c r="F78" s="91" t="s">
        <v>82</v>
      </c>
      <c r="J78" s="87">
        <f>IF(EXACT(A78,'Cons Subsidies CASH-Rounded'!$B$133)=TRUE,IF(ISERROR('Cons Subsidies CASH-Rounded'!$U$133/'Cons Subsidies CASH-Rounded'!$S$133),"NO VAR",'Cons Subsidies CASH-Rounded'!$U$133/'Cons Subsidies CASH-Rounded'!$S$133))</f>
        <v>-1</v>
      </c>
      <c r="K78" s="93" t="str">
        <f t="shared" si="4"/>
        <v>OK</v>
      </c>
    </row>
    <row r="79" spans="1:18" ht="30" hidden="1" customHeight="1" x14ac:dyDescent="0.25">
      <c r="A79" s="83" t="str">
        <f>'Cons Subsidies CASH-Rounded'!$B$136</f>
        <v>Subsidy Adjustments</v>
      </c>
      <c r="B79" s="123">
        <f>'Cons Subsidies CASH-Rounded'!$U$136</f>
        <v>0</v>
      </c>
      <c r="C79" s="126"/>
      <c r="D79" s="101" t="str">
        <f>IF(ISERROR('Cons Subsidies CASH-Rounded'!$U$136/'Cons Subsidies CASH-Rounded'!$S$136),"HIDE ",IF('Cons Subsidies CASH-Rounded'!$U$136/'Cons Subsidies CASH-Rounded'!$S$136=0,"HIDE ",IF('Cons Subsidies CASH-Rounded'!$U$136/'Cons Subsidies CASH-Rounded'!$S$136&gt;1,"&gt; 100%",IF('Cons Subsidies CASH-Rounded'!$U$136/'Cons Subsidies CASH-Rounded'!$S$136&lt;-1,"&gt; (100%)",'Cons Subsidies CASH-Rounded'!$U$136/'Cons Subsidies CASH-Rounded'!$S$136))))</f>
        <v xml:space="preserve">HIDE </v>
      </c>
      <c r="E79" s="2"/>
      <c r="F79" s="94"/>
      <c r="J79" s="87" t="str">
        <f>IF(EXACT(A79,'Cons Subsidies CASH-Rounded'!$B$136)=TRUE,IF(ISERROR('Cons Subsidies CASH-Rounded'!$U$136/'Cons Subsidies CASH-Rounded'!$S$136),"NO VAR",'Cons Subsidies CASH-Rounded'!$U$136/'Cons Subsidies CASH-Rounded'!$S$136))</f>
        <v>NO VAR</v>
      </c>
      <c r="K79" s="93" t="str">
        <f t="shared" si="4"/>
        <v>NO VAR</v>
      </c>
      <c r="L79" s="79"/>
      <c r="M79" s="79"/>
      <c r="N79" s="79"/>
      <c r="O79" s="79"/>
      <c r="P79" s="79"/>
      <c r="Q79" s="79"/>
      <c r="R79" s="79"/>
    </row>
    <row r="80" spans="1:18" ht="30" customHeight="1" x14ac:dyDescent="0.25">
      <c r="A80" s="83" t="str">
        <f>'Cons Subsidies CASH-Rounded'!$B$141</f>
        <v>City Subsidy for MTA Bus Company</v>
      </c>
      <c r="B80" s="123">
        <f>'Cons Subsidies CASH-Rounded'!$U$141</f>
        <v>18.912656489646793</v>
      </c>
      <c r="C80" s="125"/>
      <c r="D80" s="101">
        <f>IF(ISERROR('Cons Subsidies CASH-Rounded'!$U$141/'Cons Subsidies CASH-Rounded'!$S$141),"HIDE ",IF('Cons Subsidies CASH-Rounded'!$U$141/'Cons Subsidies CASH-Rounded'!$S$141=0,"HIDE ",IF('Cons Subsidies CASH-Rounded'!$U$141/'Cons Subsidies CASH-Rounded'!$S$141&gt;1,"&gt; 100%",IF('Cons Subsidies CASH-Rounded'!$U$141/'Cons Subsidies CASH-Rounded'!$S$141&lt;-1,"&gt; (100%)",'Cons Subsidies CASH-Rounded'!$U$141/'Cons Subsidies CASH-Rounded'!$S$141))))</f>
        <v>5.8177154131638695E-2</v>
      </c>
      <c r="E80" s="102"/>
      <c r="F80" s="91" t="s">
        <v>82</v>
      </c>
      <c r="G80" s="79"/>
      <c r="H80" s="79"/>
      <c r="I80" s="79"/>
      <c r="J80" s="87">
        <f>IF(EXACT(A80,'Cons Subsidies CASH-Rounded'!$B$141)=TRUE,IF(ISERROR('Cons Subsidies CASH-Rounded'!$U$141/'Cons Subsidies CASH-Rounded'!$S$141),"NO VAR",'Cons Subsidies CASH-Rounded'!$U$141/'Cons Subsidies CASH-Rounded'!$S$141))</f>
        <v>5.8177154131638695E-2</v>
      </c>
      <c r="K80" s="93" t="str">
        <f t="shared" si="4"/>
        <v>OK</v>
      </c>
      <c r="L80" s="79"/>
      <c r="M80" s="79"/>
      <c r="N80" s="79"/>
      <c r="O80" s="79"/>
      <c r="P80" s="79"/>
      <c r="Q80" s="79"/>
      <c r="R80" s="79"/>
    </row>
    <row r="81" spans="1:18" ht="30" customHeight="1" x14ac:dyDescent="0.25">
      <c r="A81" s="83" t="str">
        <f>'Cons Subsidies CASH-Rounded'!$B$142</f>
        <v>City Subsidy for Staten Island Railway</v>
      </c>
      <c r="B81" s="123">
        <f>'Cons Subsidies CASH-Rounded'!$U$142</f>
        <v>-39.521789844981868</v>
      </c>
      <c r="C81" s="125"/>
      <c r="D81" s="101">
        <f>IF(ISERROR('Cons Subsidies CASH-Rounded'!$U$142/'Cons Subsidies CASH-Rounded'!$S$142),"HIDE ",IF('Cons Subsidies CASH-Rounded'!$U$142/'Cons Subsidies CASH-Rounded'!$S$142=0,"HIDE ",IF('Cons Subsidies CASH-Rounded'!$U$142/'Cons Subsidies CASH-Rounded'!$S$142&gt;1,"&gt; 100%",IF('Cons Subsidies CASH-Rounded'!$U$142/'Cons Subsidies CASH-Rounded'!$S$142&lt;-1,"&gt; (100%)",'Cons Subsidies CASH-Rounded'!$U$142/'Cons Subsidies CASH-Rounded'!$S$142))))</f>
        <v>-1</v>
      </c>
      <c r="E81" s="102"/>
      <c r="F81" s="91" t="s">
        <v>82</v>
      </c>
      <c r="G81" s="79"/>
      <c r="H81" s="79"/>
      <c r="I81" s="79"/>
      <c r="J81" s="87">
        <f>IF(EXACT(A81,'Cons Subsidies CASH-Rounded'!$B$142)=TRUE,IF(ISERROR('Cons Subsidies CASH-Rounded'!$U$142/'Cons Subsidies CASH-Rounded'!$S$142),"NO VAR",'Cons Subsidies CASH-Rounded'!$U$142/'Cons Subsidies CASH-Rounded'!$S$142))</f>
        <v>-1</v>
      </c>
      <c r="K81" s="93" t="str">
        <f t="shared" si="4"/>
        <v>OK</v>
      </c>
      <c r="L81" s="79"/>
      <c r="M81" s="79"/>
      <c r="N81" s="79"/>
      <c r="O81" s="79"/>
      <c r="P81" s="79"/>
      <c r="Q81" s="79"/>
      <c r="R81" s="79"/>
    </row>
    <row r="82" spans="1:18" ht="30" customHeight="1" x14ac:dyDescent="0.25">
      <c r="A82" s="83" t="str">
        <f>'Cons Subsidies CASH-Rounded'!$B$143</f>
        <v>CDOT Subsidy for Metro-North Railroad</v>
      </c>
      <c r="B82" s="123">
        <f>'Cons Subsidies CASH-Rounded'!$U$143</f>
        <v>14.413765491265849</v>
      </c>
      <c r="C82" s="125"/>
      <c r="D82" s="101">
        <f>IF(ISERROR('Cons Subsidies CASH-Rounded'!$U$143/'Cons Subsidies CASH-Rounded'!$S$143),"HIDE ",IF('Cons Subsidies CASH-Rounded'!$U$143/'Cons Subsidies CASH-Rounded'!$S$143=0,"HIDE ",IF('Cons Subsidies CASH-Rounded'!$U$143/'Cons Subsidies CASH-Rounded'!$S$143&gt;1,"&gt; 100%",IF('Cons Subsidies CASH-Rounded'!$U$143/'Cons Subsidies CASH-Rounded'!$S$143&lt;-1,"&gt; (100%)",'Cons Subsidies CASH-Rounded'!$U$143/'Cons Subsidies CASH-Rounded'!$S$143))))</f>
        <v>8.9068298288739342E-2</v>
      </c>
      <c r="E82" s="102"/>
      <c r="F82" s="91" t="s">
        <v>82</v>
      </c>
      <c r="G82" s="79"/>
      <c r="H82" s="79"/>
      <c r="I82" s="79"/>
      <c r="J82" s="87">
        <f>IF(EXACT(A82,'Cons Subsidies CASH-Rounded'!$B$143)=TRUE,IF(ISERROR('Cons Subsidies CASH-Rounded'!$U$143/'Cons Subsidies CASH-Rounded'!$S$143),"NO VAR",'Cons Subsidies CASH-Rounded'!$U$143/'Cons Subsidies CASH-Rounded'!$S$143))</f>
        <v>8.9068298288739342E-2</v>
      </c>
      <c r="K82" s="93" t="str">
        <f t="shared" si="4"/>
        <v>OK</v>
      </c>
      <c r="L82" s="79"/>
      <c r="M82" s="79"/>
      <c r="N82" s="79"/>
      <c r="O82" s="79"/>
      <c r="P82" s="79"/>
      <c r="Q82" s="79"/>
      <c r="R82" s="79"/>
    </row>
    <row r="83" spans="1:18" ht="30" customHeight="1" x14ac:dyDescent="0.25">
      <c r="A83" s="83" t="str">
        <f>'Cons Subsidies CASH-Rounded'!$B$149</f>
        <v>B&amp;T Operating Surplus TransUer</v>
      </c>
      <c r="B83" s="152">
        <f>'Cons Subsidies CASH-Rounded'!$U$149</f>
        <v>72.245636158400146</v>
      </c>
      <c r="C83" s="102"/>
      <c r="D83" s="101">
        <f>IF(ISERROR('Cons Subsidies CASH-Rounded'!$U$149/'Cons Subsidies CASH-Rounded'!$S$149),"HIDE ",IF('Cons Subsidies CASH-Rounded'!$U$149/'Cons Subsidies CASH-Rounded'!$S$149=0,"HIDE ",IF('Cons Subsidies CASH-Rounded'!$U$149/'Cons Subsidies CASH-Rounded'!$S$149&gt;1,"&gt; 100%",IF('Cons Subsidies CASH-Rounded'!$U$149/'Cons Subsidies CASH-Rounded'!$S$149&lt;-1,"&gt; (100%)",'Cons Subsidies CASH-Rounded'!$U$149/'Cons Subsidies CASH-Rounded'!$S$149))))</f>
        <v>0.30967333772646027</v>
      </c>
      <c r="E83" s="102"/>
      <c r="F83" s="91" t="s">
        <v>82</v>
      </c>
      <c r="G83" s="79"/>
      <c r="H83" s="79"/>
      <c r="I83" s="79"/>
      <c r="J83" s="87">
        <f>IF(EXACT(A83,'Cons Subsidies CASH-Rounded'!$B$149)=TRUE,IF(ISERROR('Cons Subsidies CASH-Rounded'!$U$149/'Cons Subsidies CASH-Rounded'!$S$149),"NO VAR",'Cons Subsidies CASH-Rounded'!$U$149/'Cons Subsidies CASH-Rounded'!$S$149))</f>
        <v>0.30967333772646027</v>
      </c>
      <c r="K83" s="93" t="str">
        <f t="shared" si="4"/>
        <v>OK</v>
      </c>
    </row>
    <row r="84" spans="1:18" ht="5.25" customHeight="1" thickBot="1" x14ac:dyDescent="0.3">
      <c r="A84" s="98"/>
      <c r="B84" s="105"/>
      <c r="C84" s="106"/>
      <c r="D84" s="105"/>
      <c r="E84" s="106"/>
      <c r="F84" s="100"/>
    </row>
  </sheetData>
  <mergeCells count="20">
    <mergeCell ref="B50:C50"/>
    <mergeCell ref="D50:E50"/>
    <mergeCell ref="A2:F2"/>
    <mergeCell ref="A3:F3"/>
    <mergeCell ref="A4:F4"/>
    <mergeCell ref="A5:F5"/>
    <mergeCell ref="A7:F7"/>
    <mergeCell ref="B11:C11"/>
    <mergeCell ref="D11:E11"/>
    <mergeCell ref="A46:F46"/>
    <mergeCell ref="A48:A49"/>
    <mergeCell ref="B48:C49"/>
    <mergeCell ref="D48:E49"/>
    <mergeCell ref="F48:F49"/>
    <mergeCell ref="A1:F1"/>
    <mergeCell ref="A6:F6"/>
    <mergeCell ref="A9:A10"/>
    <mergeCell ref="B9:C10"/>
    <mergeCell ref="D9:E10"/>
    <mergeCell ref="F9:F10"/>
  </mergeCells>
  <conditionalFormatting sqref="A9:B9 D9 A10">
    <cfRule type="cellIs" dxfId="1602" priority="3734" operator="equal">
      <formula>"Hide No Variance"</formula>
    </cfRule>
  </conditionalFormatting>
  <conditionalFormatting sqref="B12:B18">
    <cfRule type="cellIs" dxfId="1601" priority="3733" operator="equal">
      <formula>"HIDE "</formula>
    </cfRule>
  </conditionalFormatting>
  <conditionalFormatting sqref="J45 J11:K21">
    <cfRule type="cellIs" dxfId="1600" priority="3732" operator="equal">
      <formula>"NO VAR"</formula>
    </cfRule>
  </conditionalFormatting>
  <conditionalFormatting sqref="J12:K21">
    <cfRule type="cellIs" dxfId="1599" priority="3731" operator="equal">
      <formula>"HIDE-NO VAR"</formula>
    </cfRule>
  </conditionalFormatting>
  <conditionalFormatting sqref="J12:K21">
    <cfRule type="cellIs" dxfId="1598" priority="3730" operator="equal">
      <formula>"ERROR "</formula>
    </cfRule>
  </conditionalFormatting>
  <conditionalFormatting sqref="J13">
    <cfRule type="cellIs" dxfId="1597" priority="3729" operator="equal">
      <formula>"NO VAR"</formula>
    </cfRule>
  </conditionalFormatting>
  <conditionalFormatting sqref="J13">
    <cfRule type="cellIs" dxfId="1596" priority="3728" operator="equal">
      <formula>"NO VAR"</formula>
    </cfRule>
  </conditionalFormatting>
  <conditionalFormatting sqref="J12">
    <cfRule type="cellIs" dxfId="1595" priority="3727" operator="equal">
      <formula>"HIDE-NO VAR"</formula>
    </cfRule>
  </conditionalFormatting>
  <conditionalFormatting sqref="J12">
    <cfRule type="cellIs" dxfId="1594" priority="3726" operator="equal">
      <formula>"NO VAR"</formula>
    </cfRule>
  </conditionalFormatting>
  <conditionalFormatting sqref="J12">
    <cfRule type="cellIs" dxfId="1593" priority="3725" operator="equal">
      <formula>"NO VAR"</formula>
    </cfRule>
  </conditionalFormatting>
  <conditionalFormatting sqref="J12">
    <cfRule type="cellIs" dxfId="1592" priority="3724" operator="equal">
      <formula>"HIDE-NO VAR"</formula>
    </cfRule>
  </conditionalFormatting>
  <conditionalFormatting sqref="J12">
    <cfRule type="cellIs" dxfId="1591" priority="3723" operator="equal">
      <formula>"NO VAR"</formula>
    </cfRule>
  </conditionalFormatting>
  <conditionalFormatting sqref="J12">
    <cfRule type="cellIs" dxfId="1590" priority="3722" operator="equal">
      <formula>"NO VAR"</formula>
    </cfRule>
  </conditionalFormatting>
  <conditionalFormatting sqref="J12">
    <cfRule type="cellIs" dxfId="1589" priority="3721" operator="equal">
      <formula>"HIDE-NO VAR"</formula>
    </cfRule>
  </conditionalFormatting>
  <conditionalFormatting sqref="J12">
    <cfRule type="cellIs" dxfId="1588" priority="3720" operator="equal">
      <formula>"NO VAR"</formula>
    </cfRule>
  </conditionalFormatting>
  <conditionalFormatting sqref="J12">
    <cfRule type="cellIs" dxfId="1587" priority="3719" operator="equal">
      <formula>"NO VAR"</formula>
    </cfRule>
  </conditionalFormatting>
  <conditionalFormatting sqref="J13">
    <cfRule type="cellIs" dxfId="1586" priority="3718" operator="equal">
      <formula>"HIDE-NO VAR"</formula>
    </cfRule>
  </conditionalFormatting>
  <conditionalFormatting sqref="J13">
    <cfRule type="cellIs" dxfId="1585" priority="3717" operator="equal">
      <formula>"HIDE-NO VAR"</formula>
    </cfRule>
  </conditionalFormatting>
  <conditionalFormatting sqref="J13">
    <cfRule type="cellIs" dxfId="1584" priority="3716" operator="equal">
      <formula>"NO VAR"</formula>
    </cfRule>
  </conditionalFormatting>
  <conditionalFormatting sqref="J13">
    <cfRule type="cellIs" dxfId="1583" priority="3715" operator="equal">
      <formula>"HIDE-NO VAR"</formula>
    </cfRule>
  </conditionalFormatting>
  <conditionalFormatting sqref="J13">
    <cfRule type="cellIs" dxfId="1582" priority="3714" operator="equal">
      <formula>"NO VAR"</formula>
    </cfRule>
  </conditionalFormatting>
  <conditionalFormatting sqref="J13">
    <cfRule type="cellIs" dxfId="1581" priority="3713" operator="equal">
      <formula>"HIDE-NO VAR"</formula>
    </cfRule>
  </conditionalFormatting>
  <conditionalFormatting sqref="J13">
    <cfRule type="cellIs" dxfId="1580" priority="3712" operator="equal">
      <formula>"NO VAR"</formula>
    </cfRule>
  </conditionalFormatting>
  <conditionalFormatting sqref="J13">
    <cfRule type="cellIs" dxfId="1579" priority="3711" operator="equal">
      <formula>"NO VAR"</formula>
    </cfRule>
  </conditionalFormatting>
  <conditionalFormatting sqref="K13">
    <cfRule type="cellIs" dxfId="1578" priority="3710" operator="equal">
      <formula>"HIDE-NO VAR"</formula>
    </cfRule>
  </conditionalFormatting>
  <conditionalFormatting sqref="K13">
    <cfRule type="cellIs" dxfId="1577" priority="3709" operator="equal">
      <formula>"NO VAR"</formula>
    </cfRule>
  </conditionalFormatting>
  <conditionalFormatting sqref="K13">
    <cfRule type="cellIs" dxfId="1576" priority="3708" operator="equal">
      <formula>"NO VAR"</formula>
    </cfRule>
  </conditionalFormatting>
  <conditionalFormatting sqref="K12">
    <cfRule type="cellIs" dxfId="1575" priority="3707" operator="equal">
      <formula>"HIDE-NO VAR"</formula>
    </cfRule>
  </conditionalFormatting>
  <conditionalFormatting sqref="K12">
    <cfRule type="cellIs" dxfId="1574" priority="3706" operator="equal">
      <formula>"NO VAR"</formula>
    </cfRule>
  </conditionalFormatting>
  <conditionalFormatting sqref="K12">
    <cfRule type="cellIs" dxfId="1573" priority="3705" operator="equal">
      <formula>"NO VAR"</formula>
    </cfRule>
  </conditionalFormatting>
  <conditionalFormatting sqref="K12">
    <cfRule type="cellIs" dxfId="1572" priority="3704" operator="equal">
      <formula>"HIDE-NO VAR"</formula>
    </cfRule>
  </conditionalFormatting>
  <conditionalFormatting sqref="K12">
    <cfRule type="cellIs" dxfId="1571" priority="3703" operator="equal">
      <formula>"NO VAR"</formula>
    </cfRule>
  </conditionalFormatting>
  <conditionalFormatting sqref="K12">
    <cfRule type="cellIs" dxfId="1570" priority="3702" operator="equal">
      <formula>"NO VAR"</formula>
    </cfRule>
  </conditionalFormatting>
  <conditionalFormatting sqref="K12">
    <cfRule type="cellIs" dxfId="1569" priority="3701" operator="equal">
      <formula>"HIDE-NO VAR"</formula>
    </cfRule>
  </conditionalFormatting>
  <conditionalFormatting sqref="K12">
    <cfRule type="cellIs" dxfId="1568" priority="3700" operator="equal">
      <formula>"NO VAR"</formula>
    </cfRule>
  </conditionalFormatting>
  <conditionalFormatting sqref="K12">
    <cfRule type="cellIs" dxfId="1567" priority="3699" operator="equal">
      <formula>"NO VAR"</formula>
    </cfRule>
  </conditionalFormatting>
  <conditionalFormatting sqref="K13">
    <cfRule type="cellIs" dxfId="1566" priority="3698" operator="equal">
      <formula>"HIDE-NO VAR"</formula>
    </cfRule>
  </conditionalFormatting>
  <conditionalFormatting sqref="K13">
    <cfRule type="cellIs" dxfId="1565" priority="3697" operator="equal">
      <formula>"HIDE-NO VAR"</formula>
    </cfRule>
  </conditionalFormatting>
  <conditionalFormatting sqref="K13">
    <cfRule type="cellIs" dxfId="1564" priority="3696" operator="equal">
      <formula>"NO VAR"</formula>
    </cfRule>
  </conditionalFormatting>
  <conditionalFormatting sqref="K13">
    <cfRule type="cellIs" dxfId="1563" priority="3695" operator="equal">
      <formula>"HIDE-NO VAR"</formula>
    </cfRule>
  </conditionalFormatting>
  <conditionalFormatting sqref="K13">
    <cfRule type="cellIs" dxfId="1562" priority="3694" operator="equal">
      <formula>"NO VAR"</formula>
    </cfRule>
  </conditionalFormatting>
  <conditionalFormatting sqref="K13">
    <cfRule type="cellIs" dxfId="1561" priority="3693" operator="equal">
      <formula>"HIDE-NO VAR"</formula>
    </cfRule>
  </conditionalFormatting>
  <conditionalFormatting sqref="K13">
    <cfRule type="cellIs" dxfId="1560" priority="3692" operator="equal">
      <formula>"NO VAR"</formula>
    </cfRule>
  </conditionalFormatting>
  <conditionalFormatting sqref="K13">
    <cfRule type="cellIs" dxfId="1559" priority="3691" operator="equal">
      <formula>"NO VAR"</formula>
    </cfRule>
  </conditionalFormatting>
  <conditionalFormatting sqref="K12:K21">
    <cfRule type="cellIs" dxfId="1558" priority="3690" operator="equal">
      <formula>"INCORRECT LINE BEING PICKED UP"</formula>
    </cfRule>
  </conditionalFormatting>
  <conditionalFormatting sqref="B19:B20">
    <cfRule type="cellIs" dxfId="1557" priority="3689" operator="equal">
      <formula>"HIDE "</formula>
    </cfRule>
  </conditionalFormatting>
  <conditionalFormatting sqref="D12:D24 D41:D45 D26:D39">
    <cfRule type="cellIs" dxfId="1556" priority="2483" operator="equal">
      <formula>"HIDE "</formula>
    </cfRule>
  </conditionalFormatting>
  <conditionalFormatting sqref="B22:B24 E22:E24">
    <cfRule type="cellIs" dxfId="1555" priority="3688" operator="equal">
      <formula>"HIDE "</formula>
    </cfRule>
  </conditionalFormatting>
  <conditionalFormatting sqref="J22:J24">
    <cfRule type="cellIs" dxfId="1554" priority="3687" operator="equal">
      <formula>"NO VAR"</formula>
    </cfRule>
  </conditionalFormatting>
  <conditionalFormatting sqref="J22:J24">
    <cfRule type="cellIs" dxfId="1553" priority="3686" operator="equal">
      <formula>"HIDE-NO VAR"</formula>
    </cfRule>
  </conditionalFormatting>
  <conditionalFormatting sqref="J22:J24">
    <cfRule type="cellIs" dxfId="1552" priority="3685" operator="equal">
      <formula>"ERROR "</formula>
    </cfRule>
  </conditionalFormatting>
  <conditionalFormatting sqref="J22:J24">
    <cfRule type="cellIs" dxfId="1551" priority="3684" operator="equal">
      <formula>"HIDE-NO VAR"</formula>
    </cfRule>
  </conditionalFormatting>
  <conditionalFormatting sqref="J22:J24">
    <cfRule type="cellIs" dxfId="1550" priority="3683" operator="equal">
      <formula>"HIDE-NO VAR"</formula>
    </cfRule>
  </conditionalFormatting>
  <conditionalFormatting sqref="J22:J24">
    <cfRule type="cellIs" dxfId="1549" priority="3682" operator="equal">
      <formula>"NO VAR"</formula>
    </cfRule>
  </conditionalFormatting>
  <conditionalFormatting sqref="J22:J24">
    <cfRule type="cellIs" dxfId="1548" priority="3681" operator="equal">
      <formula>"HIDE-NO VAR"</formula>
    </cfRule>
  </conditionalFormatting>
  <conditionalFormatting sqref="J22:J24">
    <cfRule type="cellIs" dxfId="1547" priority="3680" operator="equal">
      <formula>"NO VAR"</formula>
    </cfRule>
  </conditionalFormatting>
  <conditionalFormatting sqref="J22:J24">
    <cfRule type="cellIs" dxfId="1546" priority="3679" operator="equal">
      <formula>"HIDE-NO VAR"</formula>
    </cfRule>
  </conditionalFormatting>
  <conditionalFormatting sqref="J22:J24">
    <cfRule type="cellIs" dxfId="1545" priority="3678" operator="equal">
      <formula>"NO VAR"</formula>
    </cfRule>
  </conditionalFormatting>
  <conditionalFormatting sqref="J22:J24">
    <cfRule type="cellIs" dxfId="1544" priority="3677" operator="equal">
      <formula>"NO VAR"</formula>
    </cfRule>
  </conditionalFormatting>
  <conditionalFormatting sqref="J22:J24">
    <cfRule type="cellIs" dxfId="1543" priority="3676" operator="equal">
      <formula>"HIDE-NO VAR"</formula>
    </cfRule>
  </conditionalFormatting>
  <conditionalFormatting sqref="J22:J24">
    <cfRule type="cellIs" dxfId="1542" priority="3675" operator="equal">
      <formula>"NO VAR"</formula>
    </cfRule>
  </conditionalFormatting>
  <conditionalFormatting sqref="J22:J24">
    <cfRule type="cellIs" dxfId="1541" priority="3674" operator="equal">
      <formula>"NO VAR"</formula>
    </cfRule>
  </conditionalFormatting>
  <conditionalFormatting sqref="J22:J24">
    <cfRule type="cellIs" dxfId="1540" priority="3673" operator="equal">
      <formula>"HIDE-NO VAR"</formula>
    </cfRule>
  </conditionalFormatting>
  <conditionalFormatting sqref="J22:J24">
    <cfRule type="cellIs" dxfId="1539" priority="3672" operator="equal">
      <formula>"NO VAR"</formula>
    </cfRule>
  </conditionalFormatting>
  <conditionalFormatting sqref="J22:J24">
    <cfRule type="cellIs" dxfId="1538" priority="3671" operator="equal">
      <formula>"NO VAR"</formula>
    </cfRule>
  </conditionalFormatting>
  <conditionalFormatting sqref="J22:J24">
    <cfRule type="cellIs" dxfId="1537" priority="3670" operator="equal">
      <formula>"HIDE-NO VAR"</formula>
    </cfRule>
  </conditionalFormatting>
  <conditionalFormatting sqref="J22:J24">
    <cfRule type="cellIs" dxfId="1536" priority="3669" operator="equal">
      <formula>"NO VAR"</formula>
    </cfRule>
  </conditionalFormatting>
  <conditionalFormatting sqref="J22:J24">
    <cfRule type="cellIs" dxfId="1535" priority="3668" operator="equal">
      <formula>"NO VAR"</formula>
    </cfRule>
  </conditionalFormatting>
  <conditionalFormatting sqref="J22:J24">
    <cfRule type="cellIs" dxfId="1534" priority="3667" operator="equal">
      <formula>"HIDE-NO VAR"</formula>
    </cfRule>
  </conditionalFormatting>
  <conditionalFormatting sqref="J22:J24">
    <cfRule type="cellIs" dxfId="1533" priority="3666" operator="equal">
      <formula>"NO VAR"</formula>
    </cfRule>
  </conditionalFormatting>
  <conditionalFormatting sqref="J22:J24">
    <cfRule type="cellIs" dxfId="1532" priority="3665" operator="equal">
      <formula>"NO VAR"</formula>
    </cfRule>
  </conditionalFormatting>
  <conditionalFormatting sqref="J22:J24">
    <cfRule type="cellIs" dxfId="1531" priority="3664" operator="equal">
      <formula>"HIDE-NO VAR"</formula>
    </cfRule>
  </conditionalFormatting>
  <conditionalFormatting sqref="J22:J24">
    <cfRule type="cellIs" dxfId="1530" priority="3663" operator="equal">
      <formula>"NO VAR"</formula>
    </cfRule>
  </conditionalFormatting>
  <conditionalFormatting sqref="J22:J24">
    <cfRule type="cellIs" dxfId="1529" priority="3662" operator="equal">
      <formula>"NO VAR"</formula>
    </cfRule>
  </conditionalFormatting>
  <conditionalFormatting sqref="J22:J24">
    <cfRule type="cellIs" dxfId="1528" priority="3661" operator="equal">
      <formula>"HIDE-NO VAR"</formula>
    </cfRule>
  </conditionalFormatting>
  <conditionalFormatting sqref="J22:J24">
    <cfRule type="cellIs" dxfId="1527" priority="3660" operator="equal">
      <formula>"NO VAR"</formula>
    </cfRule>
  </conditionalFormatting>
  <conditionalFormatting sqref="J22:J24">
    <cfRule type="cellIs" dxfId="1526" priority="3659" operator="equal">
      <formula>"NO VAR"</formula>
    </cfRule>
  </conditionalFormatting>
  <conditionalFormatting sqref="J22:J24">
    <cfRule type="cellIs" dxfId="1525" priority="3658" operator="equal">
      <formula>"HIDE-NO VAR"</formula>
    </cfRule>
  </conditionalFormatting>
  <conditionalFormatting sqref="J22:J24">
    <cfRule type="cellIs" dxfId="1524" priority="3657" operator="equal">
      <formula>"NO VAR"</formula>
    </cfRule>
  </conditionalFormatting>
  <conditionalFormatting sqref="J22:J24">
    <cfRule type="cellIs" dxfId="1523" priority="3656" operator="equal">
      <formula>"NO VAR"</formula>
    </cfRule>
  </conditionalFormatting>
  <conditionalFormatting sqref="K22:K24">
    <cfRule type="cellIs" dxfId="1522" priority="3655" operator="equal">
      <formula>"NO VAR"</formula>
    </cfRule>
  </conditionalFormatting>
  <conditionalFormatting sqref="K22:K24">
    <cfRule type="cellIs" dxfId="1521" priority="3654" operator="equal">
      <formula>"HIDE-NO VAR"</formula>
    </cfRule>
  </conditionalFormatting>
  <conditionalFormatting sqref="K22:K24">
    <cfRule type="cellIs" dxfId="1520" priority="3653" operator="equal">
      <formula>"ERROR "</formula>
    </cfRule>
  </conditionalFormatting>
  <conditionalFormatting sqref="K22:K24">
    <cfRule type="cellIs" dxfId="1519" priority="3652" operator="equal">
      <formula>"HIDE-NO VAR"</formula>
    </cfRule>
  </conditionalFormatting>
  <conditionalFormatting sqref="K22:K24">
    <cfRule type="cellIs" dxfId="1518" priority="3651" operator="equal">
      <formula>"HIDE-NO VAR"</formula>
    </cfRule>
  </conditionalFormatting>
  <conditionalFormatting sqref="K22:K24">
    <cfRule type="cellIs" dxfId="1517" priority="3650" operator="equal">
      <formula>"NO VAR"</formula>
    </cfRule>
  </conditionalFormatting>
  <conditionalFormatting sqref="K22:K24">
    <cfRule type="cellIs" dxfId="1516" priority="3649" operator="equal">
      <formula>"HIDE-NO VAR"</formula>
    </cfRule>
  </conditionalFormatting>
  <conditionalFormatting sqref="K22:K24">
    <cfRule type="cellIs" dxfId="1515" priority="3648" operator="equal">
      <formula>"NO VAR"</formula>
    </cfRule>
  </conditionalFormatting>
  <conditionalFormatting sqref="K22:K24">
    <cfRule type="cellIs" dxfId="1514" priority="3647" operator="equal">
      <formula>"HIDE-NO VAR"</formula>
    </cfRule>
  </conditionalFormatting>
  <conditionalFormatting sqref="K22:K24">
    <cfRule type="cellIs" dxfId="1513" priority="3646" operator="equal">
      <formula>"NO VAR"</formula>
    </cfRule>
  </conditionalFormatting>
  <conditionalFormatting sqref="K22:K24">
    <cfRule type="cellIs" dxfId="1512" priority="3645" operator="equal">
      <formula>"NO VAR"</formula>
    </cfRule>
  </conditionalFormatting>
  <conditionalFormatting sqref="K22:K24">
    <cfRule type="cellIs" dxfId="1511" priority="3644" operator="equal">
      <formula>"HIDE-NO VAR"</formula>
    </cfRule>
  </conditionalFormatting>
  <conditionalFormatting sqref="K22:K24">
    <cfRule type="cellIs" dxfId="1510" priority="3643" operator="equal">
      <formula>"NO VAR"</formula>
    </cfRule>
  </conditionalFormatting>
  <conditionalFormatting sqref="K22:K24">
    <cfRule type="cellIs" dxfId="1509" priority="3642" operator="equal">
      <formula>"NO VAR"</formula>
    </cfRule>
  </conditionalFormatting>
  <conditionalFormatting sqref="K22:K24">
    <cfRule type="cellIs" dxfId="1508" priority="3641" operator="equal">
      <formula>"HIDE-NO VAR"</formula>
    </cfRule>
  </conditionalFormatting>
  <conditionalFormatting sqref="K22:K24">
    <cfRule type="cellIs" dxfId="1507" priority="3640" operator="equal">
      <formula>"NO VAR"</formula>
    </cfRule>
  </conditionalFormatting>
  <conditionalFormatting sqref="K22:K24">
    <cfRule type="cellIs" dxfId="1506" priority="3639" operator="equal">
      <formula>"NO VAR"</formula>
    </cfRule>
  </conditionalFormatting>
  <conditionalFormatting sqref="K22:K24">
    <cfRule type="cellIs" dxfId="1505" priority="3638" operator="equal">
      <formula>"HIDE-NO VAR"</formula>
    </cfRule>
  </conditionalFormatting>
  <conditionalFormatting sqref="K22:K24">
    <cfRule type="cellIs" dxfId="1504" priority="3637" operator="equal">
      <formula>"NO VAR"</formula>
    </cfRule>
  </conditionalFormatting>
  <conditionalFormatting sqref="K22:K24">
    <cfRule type="cellIs" dxfId="1503" priority="3636" operator="equal">
      <formula>"NO VAR"</formula>
    </cfRule>
  </conditionalFormatting>
  <conditionalFormatting sqref="K22:K24">
    <cfRule type="cellIs" dxfId="1502" priority="3635" operator="equal">
      <formula>"HIDE-NO VAR"</formula>
    </cfRule>
  </conditionalFormatting>
  <conditionalFormatting sqref="K22:K24">
    <cfRule type="cellIs" dxfId="1501" priority="3634" operator="equal">
      <formula>"NO VAR"</formula>
    </cfRule>
  </conditionalFormatting>
  <conditionalFormatting sqref="K22:K24">
    <cfRule type="cellIs" dxfId="1500" priority="3633" operator="equal">
      <formula>"NO VAR"</formula>
    </cfRule>
  </conditionalFormatting>
  <conditionalFormatting sqref="K22:K24">
    <cfRule type="cellIs" dxfId="1499" priority="3632" operator="equal">
      <formula>"HIDE-NO VAR"</formula>
    </cfRule>
  </conditionalFormatting>
  <conditionalFormatting sqref="K22:K24">
    <cfRule type="cellIs" dxfId="1498" priority="3631" operator="equal">
      <formula>"NO VAR"</formula>
    </cfRule>
  </conditionalFormatting>
  <conditionalFormatting sqref="K22:K24">
    <cfRule type="cellIs" dxfId="1497" priority="3630" operator="equal">
      <formula>"NO VAR"</formula>
    </cfRule>
  </conditionalFormatting>
  <conditionalFormatting sqref="K22:K24">
    <cfRule type="cellIs" dxfId="1496" priority="3629" operator="equal">
      <formula>"HIDE-NO VAR"</formula>
    </cfRule>
  </conditionalFormatting>
  <conditionalFormatting sqref="K22:K24">
    <cfRule type="cellIs" dxfId="1495" priority="3628" operator="equal">
      <formula>"NO VAR"</formula>
    </cfRule>
  </conditionalFormatting>
  <conditionalFormatting sqref="K22:K24">
    <cfRule type="cellIs" dxfId="1494" priority="3627" operator="equal">
      <formula>"NO VAR"</formula>
    </cfRule>
  </conditionalFormatting>
  <conditionalFormatting sqref="K22:K24">
    <cfRule type="cellIs" dxfId="1493" priority="3626" operator="equal">
      <formula>"HIDE-NO VAR"</formula>
    </cfRule>
  </conditionalFormatting>
  <conditionalFormatting sqref="K22:K24">
    <cfRule type="cellIs" dxfId="1492" priority="3625" operator="equal">
      <formula>"NO VAR"</formula>
    </cfRule>
  </conditionalFormatting>
  <conditionalFormatting sqref="K22:K24">
    <cfRule type="cellIs" dxfId="1491" priority="3624" operator="equal">
      <formula>"NO VAR"</formula>
    </cfRule>
  </conditionalFormatting>
  <conditionalFormatting sqref="K22:K24">
    <cfRule type="cellIs" dxfId="1490" priority="3623" operator="equal">
      <formula>"HIDE-NO VAR"</formula>
    </cfRule>
  </conditionalFormatting>
  <conditionalFormatting sqref="K22:K24">
    <cfRule type="cellIs" dxfId="1489" priority="3622" operator="equal">
      <formula>"NO VAR"</formula>
    </cfRule>
  </conditionalFormatting>
  <conditionalFormatting sqref="K22:K24">
    <cfRule type="cellIs" dxfId="1488" priority="3621" operator="equal">
      <formula>"NO VAR"</formula>
    </cfRule>
  </conditionalFormatting>
  <conditionalFormatting sqref="K22:K24">
    <cfRule type="cellIs" dxfId="1487" priority="3620" operator="equal">
      <formula>"HIDE-NO VAR"</formula>
    </cfRule>
  </conditionalFormatting>
  <conditionalFormatting sqref="K22:K24">
    <cfRule type="cellIs" dxfId="1486" priority="3619" operator="equal">
      <formula>"NO VAR"</formula>
    </cfRule>
  </conditionalFormatting>
  <conditionalFormatting sqref="K22:K24">
    <cfRule type="cellIs" dxfId="1485" priority="3618" operator="equal">
      <formula>"NO VAR"</formula>
    </cfRule>
  </conditionalFormatting>
  <conditionalFormatting sqref="K22:K24">
    <cfRule type="cellIs" dxfId="1484" priority="3617" operator="equal">
      <formula>"HIDE-NO VAR"</formula>
    </cfRule>
  </conditionalFormatting>
  <conditionalFormatting sqref="K22:K24">
    <cfRule type="cellIs" dxfId="1483" priority="3616" operator="equal">
      <formula>"NO VAR"</formula>
    </cfRule>
  </conditionalFormatting>
  <conditionalFormatting sqref="K22:K24">
    <cfRule type="cellIs" dxfId="1482" priority="3615" operator="equal">
      <formula>"NO VAR"</formula>
    </cfRule>
  </conditionalFormatting>
  <conditionalFormatting sqref="K22:K24">
    <cfRule type="cellIs" dxfId="1481" priority="3614" operator="equal">
      <formula>"INCORRECT LINE BEING PICKED UP"</formula>
    </cfRule>
  </conditionalFormatting>
  <conditionalFormatting sqref="B26 E26">
    <cfRule type="cellIs" dxfId="1480" priority="3613" operator="equal">
      <formula>"HIDE "</formula>
    </cfRule>
  </conditionalFormatting>
  <conditionalFormatting sqref="J26">
    <cfRule type="cellIs" dxfId="1479" priority="3612" operator="equal">
      <formula>"NO VAR"</formula>
    </cfRule>
  </conditionalFormatting>
  <conditionalFormatting sqref="J26">
    <cfRule type="cellIs" dxfId="1478" priority="3611" operator="equal">
      <formula>"HIDE-NO VAR"</formula>
    </cfRule>
  </conditionalFormatting>
  <conditionalFormatting sqref="J26">
    <cfRule type="cellIs" dxfId="1477" priority="3610" operator="equal">
      <formula>"ERROR "</formula>
    </cfRule>
  </conditionalFormatting>
  <conditionalFormatting sqref="J26">
    <cfRule type="cellIs" dxfId="1476" priority="3609" operator="equal">
      <formula>"HIDE-NO VAR"</formula>
    </cfRule>
  </conditionalFormatting>
  <conditionalFormatting sqref="J26">
    <cfRule type="cellIs" dxfId="1475" priority="3608" operator="equal">
      <formula>"HIDE-NO VAR"</formula>
    </cfRule>
  </conditionalFormatting>
  <conditionalFormatting sqref="J26">
    <cfRule type="cellIs" dxfId="1474" priority="3607" operator="equal">
      <formula>"NO VAR"</formula>
    </cfRule>
  </conditionalFormatting>
  <conditionalFormatting sqref="J26">
    <cfRule type="cellIs" dxfId="1473" priority="3606" operator="equal">
      <formula>"HIDE-NO VAR"</formula>
    </cfRule>
  </conditionalFormatting>
  <conditionalFormatting sqref="J26">
    <cfRule type="cellIs" dxfId="1472" priority="3605" operator="equal">
      <formula>"NO VAR"</formula>
    </cfRule>
  </conditionalFormatting>
  <conditionalFormatting sqref="J26">
    <cfRule type="cellIs" dxfId="1471" priority="3604" operator="equal">
      <formula>"HIDE-NO VAR"</formula>
    </cfRule>
  </conditionalFormatting>
  <conditionalFormatting sqref="J26">
    <cfRule type="cellIs" dxfId="1470" priority="3603" operator="equal">
      <formula>"NO VAR"</formula>
    </cfRule>
  </conditionalFormatting>
  <conditionalFormatting sqref="J26">
    <cfRule type="cellIs" dxfId="1469" priority="3602" operator="equal">
      <formula>"NO VAR"</formula>
    </cfRule>
  </conditionalFormatting>
  <conditionalFormatting sqref="J26">
    <cfRule type="cellIs" dxfId="1468" priority="3601" operator="equal">
      <formula>"HIDE-NO VAR"</formula>
    </cfRule>
  </conditionalFormatting>
  <conditionalFormatting sqref="J26">
    <cfRule type="cellIs" dxfId="1467" priority="3600" operator="equal">
      <formula>"NO VAR"</formula>
    </cfRule>
  </conditionalFormatting>
  <conditionalFormatting sqref="J26">
    <cfRule type="cellIs" dxfId="1466" priority="3599" operator="equal">
      <formula>"NO VAR"</formula>
    </cfRule>
  </conditionalFormatting>
  <conditionalFormatting sqref="J26">
    <cfRule type="cellIs" dxfId="1465" priority="3598" operator="equal">
      <formula>"HIDE-NO VAR"</formula>
    </cfRule>
  </conditionalFormatting>
  <conditionalFormatting sqref="J26">
    <cfRule type="cellIs" dxfId="1464" priority="3597" operator="equal">
      <formula>"NO VAR"</formula>
    </cfRule>
  </conditionalFormatting>
  <conditionalFormatting sqref="J26">
    <cfRule type="cellIs" dxfId="1463" priority="3596" operator="equal">
      <formula>"NO VAR"</formula>
    </cfRule>
  </conditionalFormatting>
  <conditionalFormatting sqref="J26">
    <cfRule type="cellIs" dxfId="1462" priority="3595" operator="equal">
      <formula>"HIDE-NO VAR"</formula>
    </cfRule>
  </conditionalFormatting>
  <conditionalFormatting sqref="J26">
    <cfRule type="cellIs" dxfId="1461" priority="3594" operator="equal">
      <formula>"NO VAR"</formula>
    </cfRule>
  </conditionalFormatting>
  <conditionalFormatting sqref="J26">
    <cfRule type="cellIs" dxfId="1460" priority="3593" operator="equal">
      <formula>"NO VAR"</formula>
    </cfRule>
  </conditionalFormatting>
  <conditionalFormatting sqref="J26">
    <cfRule type="cellIs" dxfId="1459" priority="3592" operator="equal">
      <formula>"HIDE-NO VAR"</formula>
    </cfRule>
  </conditionalFormatting>
  <conditionalFormatting sqref="J26">
    <cfRule type="cellIs" dxfId="1458" priority="3591" operator="equal">
      <formula>"NO VAR"</formula>
    </cfRule>
  </conditionalFormatting>
  <conditionalFormatting sqref="J26">
    <cfRule type="cellIs" dxfId="1457" priority="3590" operator="equal">
      <formula>"NO VAR"</formula>
    </cfRule>
  </conditionalFormatting>
  <conditionalFormatting sqref="J26">
    <cfRule type="cellIs" dxfId="1456" priority="3589" operator="equal">
      <formula>"HIDE-NO VAR"</formula>
    </cfRule>
  </conditionalFormatting>
  <conditionalFormatting sqref="J26">
    <cfRule type="cellIs" dxfId="1455" priority="3588" operator="equal">
      <formula>"NO VAR"</formula>
    </cfRule>
  </conditionalFormatting>
  <conditionalFormatting sqref="J26">
    <cfRule type="cellIs" dxfId="1454" priority="3587" operator="equal">
      <formula>"NO VAR"</formula>
    </cfRule>
  </conditionalFormatting>
  <conditionalFormatting sqref="J26">
    <cfRule type="cellIs" dxfId="1453" priority="3586" operator="equal">
      <formula>"HIDE-NO VAR"</formula>
    </cfRule>
  </conditionalFormatting>
  <conditionalFormatting sqref="J26">
    <cfRule type="cellIs" dxfId="1452" priority="3585" operator="equal">
      <formula>"NO VAR"</formula>
    </cfRule>
  </conditionalFormatting>
  <conditionalFormatting sqref="J26">
    <cfRule type="cellIs" dxfId="1451" priority="3584" operator="equal">
      <formula>"NO VAR"</formula>
    </cfRule>
  </conditionalFormatting>
  <conditionalFormatting sqref="J26">
    <cfRule type="cellIs" dxfId="1450" priority="3583" operator="equal">
      <formula>"HIDE-NO VAR"</formula>
    </cfRule>
  </conditionalFormatting>
  <conditionalFormatting sqref="J26">
    <cfRule type="cellIs" dxfId="1449" priority="3582" operator="equal">
      <formula>"NO VAR"</formula>
    </cfRule>
  </conditionalFormatting>
  <conditionalFormatting sqref="J26">
    <cfRule type="cellIs" dxfId="1448" priority="3581" operator="equal">
      <formula>"NO VAR"</formula>
    </cfRule>
  </conditionalFormatting>
  <conditionalFormatting sqref="K26">
    <cfRule type="cellIs" dxfId="1447" priority="3580" operator="equal">
      <formula>"NO VAR"</formula>
    </cfRule>
  </conditionalFormatting>
  <conditionalFormatting sqref="K26">
    <cfRule type="cellIs" dxfId="1446" priority="3579" operator="equal">
      <formula>"HIDE-NO VAR"</formula>
    </cfRule>
  </conditionalFormatting>
  <conditionalFormatting sqref="K26">
    <cfRule type="cellIs" dxfId="1445" priority="3578" operator="equal">
      <formula>"ERROR "</formula>
    </cfRule>
  </conditionalFormatting>
  <conditionalFormatting sqref="K26">
    <cfRule type="cellIs" dxfId="1444" priority="3577" operator="equal">
      <formula>"HIDE-NO VAR"</formula>
    </cfRule>
  </conditionalFormatting>
  <conditionalFormatting sqref="K26">
    <cfRule type="cellIs" dxfId="1443" priority="3576" operator="equal">
      <formula>"HIDE-NO VAR"</formula>
    </cfRule>
  </conditionalFormatting>
  <conditionalFormatting sqref="K26">
    <cfRule type="cellIs" dxfId="1442" priority="3575" operator="equal">
      <formula>"NO VAR"</formula>
    </cfRule>
  </conditionalFormatting>
  <conditionalFormatting sqref="K26">
    <cfRule type="cellIs" dxfId="1441" priority="3574" operator="equal">
      <formula>"HIDE-NO VAR"</formula>
    </cfRule>
  </conditionalFormatting>
  <conditionalFormatting sqref="K26">
    <cfRule type="cellIs" dxfId="1440" priority="3573" operator="equal">
      <formula>"NO VAR"</formula>
    </cfRule>
  </conditionalFormatting>
  <conditionalFormatting sqref="K26">
    <cfRule type="cellIs" dxfId="1439" priority="3572" operator="equal">
      <formula>"HIDE-NO VAR"</formula>
    </cfRule>
  </conditionalFormatting>
  <conditionalFormatting sqref="K26">
    <cfRule type="cellIs" dxfId="1438" priority="3571" operator="equal">
      <formula>"NO VAR"</formula>
    </cfRule>
  </conditionalFormatting>
  <conditionalFormatting sqref="K26">
    <cfRule type="cellIs" dxfId="1437" priority="3570" operator="equal">
      <formula>"NO VAR"</formula>
    </cfRule>
  </conditionalFormatting>
  <conditionalFormatting sqref="K26">
    <cfRule type="cellIs" dxfId="1436" priority="3569" operator="equal">
      <formula>"HIDE-NO VAR"</formula>
    </cfRule>
  </conditionalFormatting>
  <conditionalFormatting sqref="K26">
    <cfRule type="cellIs" dxfId="1435" priority="3568" operator="equal">
      <formula>"NO VAR"</formula>
    </cfRule>
  </conditionalFormatting>
  <conditionalFormatting sqref="K26">
    <cfRule type="cellIs" dxfId="1434" priority="3567" operator="equal">
      <formula>"NO VAR"</formula>
    </cfRule>
  </conditionalFormatting>
  <conditionalFormatting sqref="K26">
    <cfRule type="cellIs" dxfId="1433" priority="3566" operator="equal">
      <formula>"HIDE-NO VAR"</formula>
    </cfRule>
  </conditionalFormatting>
  <conditionalFormatting sqref="K26">
    <cfRule type="cellIs" dxfId="1432" priority="3565" operator="equal">
      <formula>"NO VAR"</formula>
    </cfRule>
  </conditionalFormatting>
  <conditionalFormatting sqref="K26">
    <cfRule type="cellIs" dxfId="1431" priority="3564" operator="equal">
      <formula>"NO VAR"</formula>
    </cfRule>
  </conditionalFormatting>
  <conditionalFormatting sqref="K26">
    <cfRule type="cellIs" dxfId="1430" priority="3563" operator="equal">
      <formula>"HIDE-NO VAR"</formula>
    </cfRule>
  </conditionalFormatting>
  <conditionalFormatting sqref="K26">
    <cfRule type="cellIs" dxfId="1429" priority="3562" operator="equal">
      <formula>"NO VAR"</formula>
    </cfRule>
  </conditionalFormatting>
  <conditionalFormatting sqref="K26">
    <cfRule type="cellIs" dxfId="1428" priority="3561" operator="equal">
      <formula>"NO VAR"</formula>
    </cfRule>
  </conditionalFormatting>
  <conditionalFormatting sqref="K26">
    <cfRule type="cellIs" dxfId="1427" priority="3560" operator="equal">
      <formula>"HIDE-NO VAR"</formula>
    </cfRule>
  </conditionalFormatting>
  <conditionalFormatting sqref="K26">
    <cfRule type="cellIs" dxfId="1426" priority="3559" operator="equal">
      <formula>"NO VAR"</formula>
    </cfRule>
  </conditionalFormatting>
  <conditionalFormatting sqref="K26">
    <cfRule type="cellIs" dxfId="1425" priority="3558" operator="equal">
      <formula>"NO VAR"</formula>
    </cfRule>
  </conditionalFormatting>
  <conditionalFormatting sqref="K26">
    <cfRule type="cellIs" dxfId="1424" priority="3557" operator="equal">
      <formula>"HIDE-NO VAR"</formula>
    </cfRule>
  </conditionalFormatting>
  <conditionalFormatting sqref="K26">
    <cfRule type="cellIs" dxfId="1423" priority="3556" operator="equal">
      <formula>"NO VAR"</formula>
    </cfRule>
  </conditionalFormatting>
  <conditionalFormatting sqref="K26">
    <cfRule type="cellIs" dxfId="1422" priority="3555" operator="equal">
      <formula>"NO VAR"</formula>
    </cfRule>
  </conditionalFormatting>
  <conditionalFormatting sqref="K26">
    <cfRule type="cellIs" dxfId="1421" priority="3554" operator="equal">
      <formula>"HIDE-NO VAR"</formula>
    </cfRule>
  </conditionalFormatting>
  <conditionalFormatting sqref="K26">
    <cfRule type="cellIs" dxfId="1420" priority="3553" operator="equal">
      <formula>"NO VAR"</formula>
    </cfRule>
  </conditionalFormatting>
  <conditionalFormatting sqref="K26">
    <cfRule type="cellIs" dxfId="1419" priority="3552" operator="equal">
      <formula>"NO VAR"</formula>
    </cfRule>
  </conditionalFormatting>
  <conditionalFormatting sqref="K26">
    <cfRule type="cellIs" dxfId="1418" priority="3551" operator="equal">
      <formula>"HIDE-NO VAR"</formula>
    </cfRule>
  </conditionalFormatting>
  <conditionalFormatting sqref="K26">
    <cfRule type="cellIs" dxfId="1417" priority="3550" operator="equal">
      <formula>"NO VAR"</formula>
    </cfRule>
  </conditionalFormatting>
  <conditionalFormatting sqref="K26">
    <cfRule type="cellIs" dxfId="1416" priority="3549" operator="equal">
      <formula>"NO VAR"</formula>
    </cfRule>
  </conditionalFormatting>
  <conditionalFormatting sqref="K26">
    <cfRule type="cellIs" dxfId="1415" priority="3548" operator="equal">
      <formula>"HIDE-NO VAR"</formula>
    </cfRule>
  </conditionalFormatting>
  <conditionalFormatting sqref="K26">
    <cfRule type="cellIs" dxfId="1414" priority="3547" operator="equal">
      <formula>"NO VAR"</formula>
    </cfRule>
  </conditionalFormatting>
  <conditionalFormatting sqref="K26">
    <cfRule type="cellIs" dxfId="1413" priority="3546" operator="equal">
      <formula>"NO VAR"</formula>
    </cfRule>
  </conditionalFormatting>
  <conditionalFormatting sqref="K26">
    <cfRule type="cellIs" dxfId="1412" priority="3545" operator="equal">
      <formula>"HIDE-NO VAR"</formula>
    </cfRule>
  </conditionalFormatting>
  <conditionalFormatting sqref="K26">
    <cfRule type="cellIs" dxfId="1411" priority="3544" operator="equal">
      <formula>"NO VAR"</formula>
    </cfRule>
  </conditionalFormatting>
  <conditionalFormatting sqref="K26">
    <cfRule type="cellIs" dxfId="1410" priority="3543" operator="equal">
      <formula>"NO VAR"</formula>
    </cfRule>
  </conditionalFormatting>
  <conditionalFormatting sqref="K26">
    <cfRule type="cellIs" dxfId="1409" priority="3542" operator="equal">
      <formula>"HIDE-NO VAR"</formula>
    </cfRule>
  </conditionalFormatting>
  <conditionalFormatting sqref="K26">
    <cfRule type="cellIs" dxfId="1408" priority="3541" operator="equal">
      <formula>"NO VAR"</formula>
    </cfRule>
  </conditionalFormatting>
  <conditionalFormatting sqref="K26">
    <cfRule type="cellIs" dxfId="1407" priority="3540" operator="equal">
      <formula>"NO VAR"</formula>
    </cfRule>
  </conditionalFormatting>
  <conditionalFormatting sqref="K26">
    <cfRule type="cellIs" dxfId="1406" priority="3539" operator="equal">
      <formula>"INCORRECT LINE BEING PICKED UP"</formula>
    </cfRule>
  </conditionalFormatting>
  <conditionalFormatting sqref="B27:B29 E27:E29">
    <cfRule type="cellIs" dxfId="1405" priority="3538" operator="equal">
      <formula>"HIDE "</formula>
    </cfRule>
  </conditionalFormatting>
  <conditionalFormatting sqref="J27:J29">
    <cfRule type="cellIs" dxfId="1404" priority="3537" operator="equal">
      <formula>"NO VAR"</formula>
    </cfRule>
  </conditionalFormatting>
  <conditionalFormatting sqref="J27:J29">
    <cfRule type="cellIs" dxfId="1403" priority="3536" operator="equal">
      <formula>"HIDE-NO VAR"</formula>
    </cfRule>
  </conditionalFormatting>
  <conditionalFormatting sqref="J27:J29">
    <cfRule type="cellIs" dxfId="1402" priority="3535" operator="equal">
      <formula>"ERROR "</formula>
    </cfRule>
  </conditionalFormatting>
  <conditionalFormatting sqref="J27:J29">
    <cfRule type="cellIs" dxfId="1401" priority="3534" operator="equal">
      <formula>"HIDE-NO VAR"</formula>
    </cfRule>
  </conditionalFormatting>
  <conditionalFormatting sqref="J27:J29">
    <cfRule type="cellIs" dxfId="1400" priority="3533" operator="equal">
      <formula>"HIDE-NO VAR"</formula>
    </cfRule>
  </conditionalFormatting>
  <conditionalFormatting sqref="J27:J29">
    <cfRule type="cellIs" dxfId="1399" priority="3532" operator="equal">
      <formula>"NO VAR"</formula>
    </cfRule>
  </conditionalFormatting>
  <conditionalFormatting sqref="J27:J29">
    <cfRule type="cellIs" dxfId="1398" priority="3531" operator="equal">
      <formula>"HIDE-NO VAR"</formula>
    </cfRule>
  </conditionalFormatting>
  <conditionalFormatting sqref="J27:J29">
    <cfRule type="cellIs" dxfId="1397" priority="3530" operator="equal">
      <formula>"NO VAR"</formula>
    </cfRule>
  </conditionalFormatting>
  <conditionalFormatting sqref="J27:J29">
    <cfRule type="cellIs" dxfId="1396" priority="3529" operator="equal">
      <formula>"HIDE-NO VAR"</formula>
    </cfRule>
  </conditionalFormatting>
  <conditionalFormatting sqref="J27:J29">
    <cfRule type="cellIs" dxfId="1395" priority="3528" operator="equal">
      <formula>"NO VAR"</formula>
    </cfRule>
  </conditionalFormatting>
  <conditionalFormatting sqref="J27:J29">
    <cfRule type="cellIs" dxfId="1394" priority="3527" operator="equal">
      <formula>"NO VAR"</formula>
    </cfRule>
  </conditionalFormatting>
  <conditionalFormatting sqref="J27:J29">
    <cfRule type="cellIs" dxfId="1393" priority="3526" operator="equal">
      <formula>"HIDE-NO VAR"</formula>
    </cfRule>
  </conditionalFormatting>
  <conditionalFormatting sqref="J27:J29">
    <cfRule type="cellIs" dxfId="1392" priority="3525" operator="equal">
      <formula>"NO VAR"</formula>
    </cfRule>
  </conditionalFormatting>
  <conditionalFormatting sqref="J27:J29">
    <cfRule type="cellIs" dxfId="1391" priority="3524" operator="equal">
      <formula>"NO VAR"</formula>
    </cfRule>
  </conditionalFormatting>
  <conditionalFormatting sqref="J27:J29">
    <cfRule type="cellIs" dxfId="1390" priority="3523" operator="equal">
      <formula>"HIDE-NO VAR"</formula>
    </cfRule>
  </conditionalFormatting>
  <conditionalFormatting sqref="J27:J29">
    <cfRule type="cellIs" dxfId="1389" priority="3522" operator="equal">
      <formula>"NO VAR"</formula>
    </cfRule>
  </conditionalFormatting>
  <conditionalFormatting sqref="J27:J29">
    <cfRule type="cellIs" dxfId="1388" priority="3521" operator="equal">
      <formula>"NO VAR"</formula>
    </cfRule>
  </conditionalFormatting>
  <conditionalFormatting sqref="J27:J29">
    <cfRule type="cellIs" dxfId="1387" priority="3520" operator="equal">
      <formula>"HIDE-NO VAR"</formula>
    </cfRule>
  </conditionalFormatting>
  <conditionalFormatting sqref="J27:J29">
    <cfRule type="cellIs" dxfId="1386" priority="3519" operator="equal">
      <formula>"NO VAR"</formula>
    </cfRule>
  </conditionalFormatting>
  <conditionalFormatting sqref="J27:J29">
    <cfRule type="cellIs" dxfId="1385" priority="3518" operator="equal">
      <formula>"NO VAR"</formula>
    </cfRule>
  </conditionalFormatting>
  <conditionalFormatting sqref="J27:J29">
    <cfRule type="cellIs" dxfId="1384" priority="3517" operator="equal">
      <formula>"HIDE-NO VAR"</formula>
    </cfRule>
  </conditionalFormatting>
  <conditionalFormatting sqref="J27:J29">
    <cfRule type="cellIs" dxfId="1383" priority="3516" operator="equal">
      <formula>"NO VAR"</formula>
    </cfRule>
  </conditionalFormatting>
  <conditionalFormatting sqref="J27:J29">
    <cfRule type="cellIs" dxfId="1382" priority="3515" operator="equal">
      <formula>"NO VAR"</formula>
    </cfRule>
  </conditionalFormatting>
  <conditionalFormatting sqref="J27:J29">
    <cfRule type="cellIs" dxfId="1381" priority="3514" operator="equal">
      <formula>"HIDE-NO VAR"</formula>
    </cfRule>
  </conditionalFormatting>
  <conditionalFormatting sqref="J27:J29">
    <cfRule type="cellIs" dxfId="1380" priority="3513" operator="equal">
      <formula>"NO VAR"</formula>
    </cfRule>
  </conditionalFormatting>
  <conditionalFormatting sqref="J27:J29">
    <cfRule type="cellIs" dxfId="1379" priority="3512" operator="equal">
      <formula>"NO VAR"</formula>
    </cfRule>
  </conditionalFormatting>
  <conditionalFormatting sqref="J27:J29">
    <cfRule type="cellIs" dxfId="1378" priority="3511" operator="equal">
      <formula>"HIDE-NO VAR"</formula>
    </cfRule>
  </conditionalFormatting>
  <conditionalFormatting sqref="J27:J29">
    <cfRule type="cellIs" dxfId="1377" priority="3510" operator="equal">
      <formula>"NO VAR"</formula>
    </cfRule>
  </conditionalFormatting>
  <conditionalFormatting sqref="J27:J29">
    <cfRule type="cellIs" dxfId="1376" priority="3509" operator="equal">
      <formula>"NO VAR"</formula>
    </cfRule>
  </conditionalFormatting>
  <conditionalFormatting sqref="J27:J29">
    <cfRule type="cellIs" dxfId="1375" priority="3508" operator="equal">
      <formula>"HIDE-NO VAR"</formula>
    </cfRule>
  </conditionalFormatting>
  <conditionalFormatting sqref="J27:J29">
    <cfRule type="cellIs" dxfId="1374" priority="3507" operator="equal">
      <formula>"NO VAR"</formula>
    </cfRule>
  </conditionalFormatting>
  <conditionalFormatting sqref="J27:J29">
    <cfRule type="cellIs" dxfId="1373" priority="3506" operator="equal">
      <formula>"NO VAR"</formula>
    </cfRule>
  </conditionalFormatting>
  <conditionalFormatting sqref="K27:K29">
    <cfRule type="cellIs" dxfId="1372" priority="3505" operator="equal">
      <formula>"NO VAR"</formula>
    </cfRule>
  </conditionalFormatting>
  <conditionalFormatting sqref="K27:K29">
    <cfRule type="cellIs" dxfId="1371" priority="3504" operator="equal">
      <formula>"HIDE-NO VAR"</formula>
    </cfRule>
  </conditionalFormatting>
  <conditionalFormatting sqref="K27:K29">
    <cfRule type="cellIs" dxfId="1370" priority="3503" operator="equal">
      <formula>"ERROR "</formula>
    </cfRule>
  </conditionalFormatting>
  <conditionalFormatting sqref="K27:K29">
    <cfRule type="cellIs" dxfId="1369" priority="3502" operator="equal">
      <formula>"HIDE-NO VAR"</formula>
    </cfRule>
  </conditionalFormatting>
  <conditionalFormatting sqref="K27:K29">
    <cfRule type="cellIs" dxfId="1368" priority="3501" operator="equal">
      <formula>"HIDE-NO VAR"</formula>
    </cfRule>
  </conditionalFormatting>
  <conditionalFormatting sqref="K27:K29">
    <cfRule type="cellIs" dxfId="1367" priority="3500" operator="equal">
      <formula>"NO VAR"</formula>
    </cfRule>
  </conditionalFormatting>
  <conditionalFormatting sqref="K27:K29">
    <cfRule type="cellIs" dxfId="1366" priority="3499" operator="equal">
      <formula>"HIDE-NO VAR"</formula>
    </cfRule>
  </conditionalFormatting>
  <conditionalFormatting sqref="K27:K29">
    <cfRule type="cellIs" dxfId="1365" priority="3498" operator="equal">
      <formula>"NO VAR"</formula>
    </cfRule>
  </conditionalFormatting>
  <conditionalFormatting sqref="K27:K29">
    <cfRule type="cellIs" dxfId="1364" priority="3497" operator="equal">
      <formula>"HIDE-NO VAR"</formula>
    </cfRule>
  </conditionalFormatting>
  <conditionalFormatting sqref="K27:K29">
    <cfRule type="cellIs" dxfId="1363" priority="3496" operator="equal">
      <formula>"NO VAR"</formula>
    </cfRule>
  </conditionalFormatting>
  <conditionalFormatting sqref="K27:K29">
    <cfRule type="cellIs" dxfId="1362" priority="3495" operator="equal">
      <formula>"NO VAR"</formula>
    </cfRule>
  </conditionalFormatting>
  <conditionalFormatting sqref="K27:K29">
    <cfRule type="cellIs" dxfId="1361" priority="3494" operator="equal">
      <formula>"HIDE-NO VAR"</formula>
    </cfRule>
  </conditionalFormatting>
  <conditionalFormatting sqref="K27:K29">
    <cfRule type="cellIs" dxfId="1360" priority="3493" operator="equal">
      <formula>"NO VAR"</formula>
    </cfRule>
  </conditionalFormatting>
  <conditionalFormatting sqref="K27:K29">
    <cfRule type="cellIs" dxfId="1359" priority="3492" operator="equal">
      <formula>"NO VAR"</formula>
    </cfRule>
  </conditionalFormatting>
  <conditionalFormatting sqref="K27:K29">
    <cfRule type="cellIs" dxfId="1358" priority="3491" operator="equal">
      <formula>"HIDE-NO VAR"</formula>
    </cfRule>
  </conditionalFormatting>
  <conditionalFormatting sqref="K27:K29">
    <cfRule type="cellIs" dxfId="1357" priority="3490" operator="equal">
      <formula>"NO VAR"</formula>
    </cfRule>
  </conditionalFormatting>
  <conditionalFormatting sqref="K27:K29">
    <cfRule type="cellIs" dxfId="1356" priority="3489" operator="equal">
      <formula>"NO VAR"</formula>
    </cfRule>
  </conditionalFormatting>
  <conditionalFormatting sqref="K27:K29">
    <cfRule type="cellIs" dxfId="1355" priority="3488" operator="equal">
      <formula>"HIDE-NO VAR"</formula>
    </cfRule>
  </conditionalFormatting>
  <conditionalFormatting sqref="K27:K29">
    <cfRule type="cellIs" dxfId="1354" priority="3487" operator="equal">
      <formula>"NO VAR"</formula>
    </cfRule>
  </conditionalFormatting>
  <conditionalFormatting sqref="K27:K29">
    <cfRule type="cellIs" dxfId="1353" priority="3486" operator="equal">
      <formula>"NO VAR"</formula>
    </cfRule>
  </conditionalFormatting>
  <conditionalFormatting sqref="K27:K29">
    <cfRule type="cellIs" dxfId="1352" priority="3485" operator="equal">
      <formula>"HIDE-NO VAR"</formula>
    </cfRule>
  </conditionalFormatting>
  <conditionalFormatting sqref="K27:K29">
    <cfRule type="cellIs" dxfId="1351" priority="3484" operator="equal">
      <formula>"NO VAR"</formula>
    </cfRule>
  </conditionalFormatting>
  <conditionalFormatting sqref="K27:K29">
    <cfRule type="cellIs" dxfId="1350" priority="3483" operator="equal">
      <formula>"NO VAR"</formula>
    </cfRule>
  </conditionalFormatting>
  <conditionalFormatting sqref="K27:K29">
    <cfRule type="cellIs" dxfId="1349" priority="3482" operator="equal">
      <formula>"HIDE-NO VAR"</formula>
    </cfRule>
  </conditionalFormatting>
  <conditionalFormatting sqref="K27:K29">
    <cfRule type="cellIs" dxfId="1348" priority="3481" operator="equal">
      <formula>"NO VAR"</formula>
    </cfRule>
  </conditionalFormatting>
  <conditionalFormatting sqref="K27:K29">
    <cfRule type="cellIs" dxfId="1347" priority="3480" operator="equal">
      <formula>"NO VAR"</formula>
    </cfRule>
  </conditionalFormatting>
  <conditionalFormatting sqref="K27:K29">
    <cfRule type="cellIs" dxfId="1346" priority="3479" operator="equal">
      <formula>"HIDE-NO VAR"</formula>
    </cfRule>
  </conditionalFormatting>
  <conditionalFormatting sqref="K27:K29">
    <cfRule type="cellIs" dxfId="1345" priority="3478" operator="equal">
      <formula>"NO VAR"</formula>
    </cfRule>
  </conditionalFormatting>
  <conditionalFormatting sqref="K27:K29">
    <cfRule type="cellIs" dxfId="1344" priority="3477" operator="equal">
      <formula>"NO VAR"</formula>
    </cfRule>
  </conditionalFormatting>
  <conditionalFormatting sqref="K27:K29">
    <cfRule type="cellIs" dxfId="1343" priority="3476" operator="equal">
      <formula>"HIDE-NO VAR"</formula>
    </cfRule>
  </conditionalFormatting>
  <conditionalFormatting sqref="K27:K29">
    <cfRule type="cellIs" dxfId="1342" priority="3475" operator="equal">
      <formula>"NO VAR"</formula>
    </cfRule>
  </conditionalFormatting>
  <conditionalFormatting sqref="K27:K29">
    <cfRule type="cellIs" dxfId="1341" priority="3474" operator="equal">
      <formula>"NO VAR"</formula>
    </cfRule>
  </conditionalFormatting>
  <conditionalFormatting sqref="K27:K29">
    <cfRule type="cellIs" dxfId="1340" priority="3473" operator="equal">
      <formula>"HIDE-NO VAR"</formula>
    </cfRule>
  </conditionalFormatting>
  <conditionalFormatting sqref="K27:K29">
    <cfRule type="cellIs" dxfId="1339" priority="3472" operator="equal">
      <formula>"NO VAR"</formula>
    </cfRule>
  </conditionalFormatting>
  <conditionalFormatting sqref="K27:K29">
    <cfRule type="cellIs" dxfId="1338" priority="3471" operator="equal">
      <formula>"NO VAR"</formula>
    </cfRule>
  </conditionalFormatting>
  <conditionalFormatting sqref="K27:K29">
    <cfRule type="cellIs" dxfId="1337" priority="3470" operator="equal">
      <formula>"HIDE-NO VAR"</formula>
    </cfRule>
  </conditionalFormatting>
  <conditionalFormatting sqref="K27:K29">
    <cfRule type="cellIs" dxfId="1336" priority="3469" operator="equal">
      <formula>"NO VAR"</formula>
    </cfRule>
  </conditionalFormatting>
  <conditionalFormatting sqref="K27:K29">
    <cfRule type="cellIs" dxfId="1335" priority="3468" operator="equal">
      <formula>"NO VAR"</formula>
    </cfRule>
  </conditionalFormatting>
  <conditionalFormatting sqref="K27:K29">
    <cfRule type="cellIs" dxfId="1334" priority="3467" operator="equal">
      <formula>"HIDE-NO VAR"</formula>
    </cfRule>
  </conditionalFormatting>
  <conditionalFormatting sqref="K27:K29">
    <cfRule type="cellIs" dxfId="1333" priority="3466" operator="equal">
      <formula>"NO VAR"</formula>
    </cfRule>
  </conditionalFormatting>
  <conditionalFormatting sqref="K27:K29">
    <cfRule type="cellIs" dxfId="1332" priority="3465" operator="equal">
      <formula>"NO VAR"</formula>
    </cfRule>
  </conditionalFormatting>
  <conditionalFormatting sqref="K27:K29">
    <cfRule type="cellIs" dxfId="1331" priority="3464" operator="equal">
      <formula>"INCORRECT LINE BEING PICKED UP"</formula>
    </cfRule>
  </conditionalFormatting>
  <conditionalFormatting sqref="B30">
    <cfRule type="cellIs" dxfId="1330" priority="3463" operator="equal">
      <formula>"HIDE "</formula>
    </cfRule>
  </conditionalFormatting>
  <conditionalFormatting sqref="B31:B38">
    <cfRule type="cellIs" dxfId="1329" priority="3462" operator="equal">
      <formula>"HIDE "</formula>
    </cfRule>
  </conditionalFormatting>
  <conditionalFormatting sqref="J30:J38">
    <cfRule type="cellIs" dxfId="1328" priority="3461" operator="equal">
      <formula>"NO VAR"</formula>
    </cfRule>
  </conditionalFormatting>
  <conditionalFormatting sqref="J30:J38">
    <cfRule type="cellIs" dxfId="1327" priority="3460" operator="equal">
      <formula>"HIDE-NO VAR"</formula>
    </cfRule>
  </conditionalFormatting>
  <conditionalFormatting sqref="J30:J38">
    <cfRule type="cellIs" dxfId="1326" priority="3459" operator="equal">
      <formula>"ERROR "</formula>
    </cfRule>
  </conditionalFormatting>
  <conditionalFormatting sqref="J30:J38">
    <cfRule type="cellIs" dxfId="1325" priority="3458" operator="equal">
      <formula>"HIDE-NO VAR"</formula>
    </cfRule>
  </conditionalFormatting>
  <conditionalFormatting sqref="J30:J38">
    <cfRule type="cellIs" dxfId="1324" priority="3457" operator="equal">
      <formula>"HIDE-NO VAR"</formula>
    </cfRule>
  </conditionalFormatting>
  <conditionalFormatting sqref="J30:J38">
    <cfRule type="cellIs" dxfId="1323" priority="3456" operator="equal">
      <formula>"NO VAR"</formula>
    </cfRule>
  </conditionalFormatting>
  <conditionalFormatting sqref="J30:J38">
    <cfRule type="cellIs" dxfId="1322" priority="3455" operator="equal">
      <formula>"HIDE-NO VAR"</formula>
    </cfRule>
  </conditionalFormatting>
  <conditionalFormatting sqref="J30:J38">
    <cfRule type="cellIs" dxfId="1321" priority="3454" operator="equal">
      <formula>"NO VAR"</formula>
    </cfRule>
  </conditionalFormatting>
  <conditionalFormatting sqref="J30:J38">
    <cfRule type="cellIs" dxfId="1320" priority="3453" operator="equal">
      <formula>"HIDE-NO VAR"</formula>
    </cfRule>
  </conditionalFormatting>
  <conditionalFormatting sqref="J30:J38">
    <cfRule type="cellIs" dxfId="1319" priority="3452" operator="equal">
      <formula>"NO VAR"</formula>
    </cfRule>
  </conditionalFormatting>
  <conditionalFormatting sqref="J30:J38">
    <cfRule type="cellIs" dxfId="1318" priority="3451" operator="equal">
      <formula>"NO VAR"</formula>
    </cfRule>
  </conditionalFormatting>
  <conditionalFormatting sqref="J30:J38">
    <cfRule type="cellIs" dxfId="1317" priority="3450" operator="equal">
      <formula>"HIDE-NO VAR"</formula>
    </cfRule>
  </conditionalFormatting>
  <conditionalFormatting sqref="J30:J38">
    <cfRule type="cellIs" dxfId="1316" priority="3449" operator="equal">
      <formula>"NO VAR"</formula>
    </cfRule>
  </conditionalFormatting>
  <conditionalFormatting sqref="J30:J38">
    <cfRule type="cellIs" dxfId="1315" priority="3448" operator="equal">
      <formula>"NO VAR"</formula>
    </cfRule>
  </conditionalFormatting>
  <conditionalFormatting sqref="J30:J38">
    <cfRule type="cellIs" dxfId="1314" priority="3447" operator="equal">
      <formula>"HIDE-NO VAR"</formula>
    </cfRule>
  </conditionalFormatting>
  <conditionalFormatting sqref="J30:J38">
    <cfRule type="cellIs" dxfId="1313" priority="3446" operator="equal">
      <formula>"NO VAR"</formula>
    </cfRule>
  </conditionalFormatting>
  <conditionalFormatting sqref="J30:J38">
    <cfRule type="cellIs" dxfId="1312" priority="3445" operator="equal">
      <formula>"NO VAR"</formula>
    </cfRule>
  </conditionalFormatting>
  <conditionalFormatting sqref="J30:J38">
    <cfRule type="cellIs" dxfId="1311" priority="3444" operator="equal">
      <formula>"HIDE-NO VAR"</formula>
    </cfRule>
  </conditionalFormatting>
  <conditionalFormatting sqref="J30:J38">
    <cfRule type="cellIs" dxfId="1310" priority="3443" operator="equal">
      <formula>"NO VAR"</formula>
    </cfRule>
  </conditionalFormatting>
  <conditionalFormatting sqref="J30:J38">
    <cfRule type="cellIs" dxfId="1309" priority="3442" operator="equal">
      <formula>"NO VAR"</formula>
    </cfRule>
  </conditionalFormatting>
  <conditionalFormatting sqref="J30:J38">
    <cfRule type="cellIs" dxfId="1308" priority="3441" operator="equal">
      <formula>"HIDE-NO VAR"</formula>
    </cfRule>
  </conditionalFormatting>
  <conditionalFormatting sqref="J30:J38">
    <cfRule type="cellIs" dxfId="1307" priority="3440" operator="equal">
      <formula>"NO VAR"</formula>
    </cfRule>
  </conditionalFormatting>
  <conditionalFormatting sqref="J30:J38">
    <cfRule type="cellIs" dxfId="1306" priority="3439" operator="equal">
      <formula>"NO VAR"</formula>
    </cfRule>
  </conditionalFormatting>
  <conditionalFormatting sqref="J30:J38">
    <cfRule type="cellIs" dxfId="1305" priority="3438" operator="equal">
      <formula>"HIDE-NO VAR"</formula>
    </cfRule>
  </conditionalFormatting>
  <conditionalFormatting sqref="J30:J38">
    <cfRule type="cellIs" dxfId="1304" priority="3437" operator="equal">
      <formula>"NO VAR"</formula>
    </cfRule>
  </conditionalFormatting>
  <conditionalFormatting sqref="J30:J38">
    <cfRule type="cellIs" dxfId="1303" priority="3436" operator="equal">
      <formula>"NO VAR"</formula>
    </cfRule>
  </conditionalFormatting>
  <conditionalFormatting sqref="J30:J38">
    <cfRule type="cellIs" dxfId="1302" priority="3435" operator="equal">
      <formula>"HIDE-NO VAR"</formula>
    </cfRule>
  </conditionalFormatting>
  <conditionalFormatting sqref="J30:J38">
    <cfRule type="cellIs" dxfId="1301" priority="3434" operator="equal">
      <formula>"NO VAR"</formula>
    </cfRule>
  </conditionalFormatting>
  <conditionalFormatting sqref="J30:J38">
    <cfRule type="cellIs" dxfId="1300" priority="3433" operator="equal">
      <formula>"NO VAR"</formula>
    </cfRule>
  </conditionalFormatting>
  <conditionalFormatting sqref="J30:J38">
    <cfRule type="cellIs" dxfId="1299" priority="3432" operator="equal">
      <formula>"HIDE-NO VAR"</formula>
    </cfRule>
  </conditionalFormatting>
  <conditionalFormatting sqref="J30:J38">
    <cfRule type="cellIs" dxfId="1298" priority="3431" operator="equal">
      <formula>"NO VAR"</formula>
    </cfRule>
  </conditionalFormatting>
  <conditionalFormatting sqref="J30:J38">
    <cfRule type="cellIs" dxfId="1297" priority="3430" operator="equal">
      <formula>"NO VAR"</formula>
    </cfRule>
  </conditionalFormatting>
  <conditionalFormatting sqref="K30:K38">
    <cfRule type="cellIs" dxfId="1296" priority="3429" operator="equal">
      <formula>"NO VAR"</formula>
    </cfRule>
  </conditionalFormatting>
  <conditionalFormatting sqref="K30:K38">
    <cfRule type="cellIs" dxfId="1295" priority="3428" operator="equal">
      <formula>"HIDE-NO VAR"</formula>
    </cfRule>
  </conditionalFormatting>
  <conditionalFormatting sqref="K30:K38">
    <cfRule type="cellIs" dxfId="1294" priority="3427" operator="equal">
      <formula>"ERROR "</formula>
    </cfRule>
  </conditionalFormatting>
  <conditionalFormatting sqref="K30:K38">
    <cfRule type="cellIs" dxfId="1293" priority="3426" operator="equal">
      <formula>"HIDE-NO VAR"</formula>
    </cfRule>
  </conditionalFormatting>
  <conditionalFormatting sqref="K30:K38">
    <cfRule type="cellIs" dxfId="1292" priority="3425" operator="equal">
      <formula>"HIDE-NO VAR"</formula>
    </cfRule>
  </conditionalFormatting>
  <conditionalFormatting sqref="K30:K38">
    <cfRule type="cellIs" dxfId="1291" priority="3424" operator="equal">
      <formula>"NO VAR"</formula>
    </cfRule>
  </conditionalFormatting>
  <conditionalFormatting sqref="K30:K38">
    <cfRule type="cellIs" dxfId="1290" priority="3423" operator="equal">
      <formula>"HIDE-NO VAR"</formula>
    </cfRule>
  </conditionalFormatting>
  <conditionalFormatting sqref="K30:K38">
    <cfRule type="cellIs" dxfId="1289" priority="3422" operator="equal">
      <formula>"NO VAR"</formula>
    </cfRule>
  </conditionalFormatting>
  <conditionalFormatting sqref="K30:K38">
    <cfRule type="cellIs" dxfId="1288" priority="3421" operator="equal">
      <formula>"HIDE-NO VAR"</formula>
    </cfRule>
  </conditionalFormatting>
  <conditionalFormatting sqref="K30:K38">
    <cfRule type="cellIs" dxfId="1287" priority="3420" operator="equal">
      <formula>"NO VAR"</formula>
    </cfRule>
  </conditionalFormatting>
  <conditionalFormatting sqref="K30:K38">
    <cfRule type="cellIs" dxfId="1286" priority="3419" operator="equal">
      <formula>"NO VAR"</formula>
    </cfRule>
  </conditionalFormatting>
  <conditionalFormatting sqref="K30:K38">
    <cfRule type="cellIs" dxfId="1285" priority="3418" operator="equal">
      <formula>"HIDE-NO VAR"</formula>
    </cfRule>
  </conditionalFormatting>
  <conditionalFormatting sqref="K30:K38">
    <cfRule type="cellIs" dxfId="1284" priority="3417" operator="equal">
      <formula>"NO VAR"</formula>
    </cfRule>
  </conditionalFormatting>
  <conditionalFormatting sqref="K30:K38">
    <cfRule type="cellIs" dxfId="1283" priority="3416" operator="equal">
      <formula>"NO VAR"</formula>
    </cfRule>
  </conditionalFormatting>
  <conditionalFormatting sqref="K30:K38">
    <cfRule type="cellIs" dxfId="1282" priority="3415" operator="equal">
      <formula>"HIDE-NO VAR"</formula>
    </cfRule>
  </conditionalFormatting>
  <conditionalFormatting sqref="K30:K38">
    <cfRule type="cellIs" dxfId="1281" priority="3414" operator="equal">
      <formula>"NO VAR"</formula>
    </cfRule>
  </conditionalFormatting>
  <conditionalFormatting sqref="K30:K38">
    <cfRule type="cellIs" dxfId="1280" priority="3413" operator="equal">
      <formula>"NO VAR"</formula>
    </cfRule>
  </conditionalFormatting>
  <conditionalFormatting sqref="K30:K38">
    <cfRule type="cellIs" dxfId="1279" priority="3412" operator="equal">
      <formula>"HIDE-NO VAR"</formula>
    </cfRule>
  </conditionalFormatting>
  <conditionalFormatting sqref="K30:K38">
    <cfRule type="cellIs" dxfId="1278" priority="3411" operator="equal">
      <formula>"NO VAR"</formula>
    </cfRule>
  </conditionalFormatting>
  <conditionalFormatting sqref="K30:K38">
    <cfRule type="cellIs" dxfId="1277" priority="3410" operator="equal">
      <formula>"NO VAR"</formula>
    </cfRule>
  </conditionalFormatting>
  <conditionalFormatting sqref="K30:K38">
    <cfRule type="cellIs" dxfId="1276" priority="3409" operator="equal">
      <formula>"HIDE-NO VAR"</formula>
    </cfRule>
  </conditionalFormatting>
  <conditionalFormatting sqref="K30:K38">
    <cfRule type="cellIs" dxfId="1275" priority="3408" operator="equal">
      <formula>"NO VAR"</formula>
    </cfRule>
  </conditionalFormatting>
  <conditionalFormatting sqref="K30:K38">
    <cfRule type="cellIs" dxfId="1274" priority="3407" operator="equal">
      <formula>"NO VAR"</formula>
    </cfRule>
  </conditionalFormatting>
  <conditionalFormatting sqref="K30:K38">
    <cfRule type="cellIs" dxfId="1273" priority="3406" operator="equal">
      <formula>"HIDE-NO VAR"</formula>
    </cfRule>
  </conditionalFormatting>
  <conditionalFormatting sqref="K30:K38">
    <cfRule type="cellIs" dxfId="1272" priority="3405" operator="equal">
      <formula>"NO VAR"</formula>
    </cfRule>
  </conditionalFormatting>
  <conditionalFormatting sqref="K30:K38">
    <cfRule type="cellIs" dxfId="1271" priority="3404" operator="equal">
      <formula>"NO VAR"</formula>
    </cfRule>
  </conditionalFormatting>
  <conditionalFormatting sqref="K30:K38">
    <cfRule type="cellIs" dxfId="1270" priority="3403" operator="equal">
      <formula>"HIDE-NO VAR"</formula>
    </cfRule>
  </conditionalFormatting>
  <conditionalFormatting sqref="K30:K38">
    <cfRule type="cellIs" dxfId="1269" priority="3402" operator="equal">
      <formula>"NO VAR"</formula>
    </cfRule>
  </conditionalFormatting>
  <conditionalFormatting sqref="K30:K38">
    <cfRule type="cellIs" dxfId="1268" priority="3401" operator="equal">
      <formula>"NO VAR"</formula>
    </cfRule>
  </conditionalFormatting>
  <conditionalFormatting sqref="K30:K38">
    <cfRule type="cellIs" dxfId="1267" priority="3400" operator="equal">
      <formula>"HIDE-NO VAR"</formula>
    </cfRule>
  </conditionalFormatting>
  <conditionalFormatting sqref="K30:K38">
    <cfRule type="cellIs" dxfId="1266" priority="3399" operator="equal">
      <formula>"NO VAR"</formula>
    </cfRule>
  </conditionalFormatting>
  <conditionalFormatting sqref="K30:K38">
    <cfRule type="cellIs" dxfId="1265" priority="3398" operator="equal">
      <formula>"NO VAR"</formula>
    </cfRule>
  </conditionalFormatting>
  <conditionalFormatting sqref="K30:K38">
    <cfRule type="cellIs" dxfId="1264" priority="3397" operator="equal">
      <formula>"HIDE-NO VAR"</formula>
    </cfRule>
  </conditionalFormatting>
  <conditionalFormatting sqref="K30:K38">
    <cfRule type="cellIs" dxfId="1263" priority="3396" operator="equal">
      <formula>"NO VAR"</formula>
    </cfRule>
  </conditionalFormatting>
  <conditionalFormatting sqref="K30:K38">
    <cfRule type="cellIs" dxfId="1262" priority="3395" operator="equal">
      <formula>"NO VAR"</formula>
    </cfRule>
  </conditionalFormatting>
  <conditionalFormatting sqref="K30:K38">
    <cfRule type="cellIs" dxfId="1261" priority="3394" operator="equal">
      <formula>"HIDE-NO VAR"</formula>
    </cfRule>
  </conditionalFormatting>
  <conditionalFormatting sqref="K30:K38">
    <cfRule type="cellIs" dxfId="1260" priority="3393" operator="equal">
      <formula>"NO VAR"</formula>
    </cfRule>
  </conditionalFormatting>
  <conditionalFormatting sqref="K30:K38">
    <cfRule type="cellIs" dxfId="1259" priority="3392" operator="equal">
      <formula>"NO VAR"</formula>
    </cfRule>
  </conditionalFormatting>
  <conditionalFormatting sqref="K30:K38">
    <cfRule type="cellIs" dxfId="1258" priority="3391" operator="equal">
      <formula>"HIDE-NO VAR"</formula>
    </cfRule>
  </conditionalFormatting>
  <conditionalFormatting sqref="K30:K38">
    <cfRule type="cellIs" dxfId="1257" priority="3390" operator="equal">
      <formula>"NO VAR"</formula>
    </cfRule>
  </conditionalFormatting>
  <conditionalFormatting sqref="K30:K38">
    <cfRule type="cellIs" dxfId="1256" priority="3389" operator="equal">
      <formula>"NO VAR"</formula>
    </cfRule>
  </conditionalFormatting>
  <conditionalFormatting sqref="K30:K38">
    <cfRule type="cellIs" dxfId="1255" priority="3388" operator="equal">
      <formula>"INCORRECT LINE BEING PICKED UP"</formula>
    </cfRule>
  </conditionalFormatting>
  <conditionalFormatting sqref="B39">
    <cfRule type="cellIs" dxfId="1254" priority="3387" operator="equal">
      <formula>"HIDE "</formula>
    </cfRule>
  </conditionalFormatting>
  <conditionalFormatting sqref="B41">
    <cfRule type="cellIs" dxfId="1253" priority="3386" operator="equal">
      <formula>"HIDE "</formula>
    </cfRule>
  </conditionalFormatting>
  <conditionalFormatting sqref="B42:B43">
    <cfRule type="cellIs" dxfId="1252" priority="3385" operator="equal">
      <formula>"HIDE "</formula>
    </cfRule>
  </conditionalFormatting>
  <conditionalFormatting sqref="J39">
    <cfRule type="cellIs" dxfId="1251" priority="3384" operator="equal">
      <formula>"NO VAR"</formula>
    </cfRule>
  </conditionalFormatting>
  <conditionalFormatting sqref="J39">
    <cfRule type="cellIs" dxfId="1250" priority="3383" operator="equal">
      <formula>"HIDE-NO VAR"</formula>
    </cfRule>
  </conditionalFormatting>
  <conditionalFormatting sqref="J39">
    <cfRule type="cellIs" dxfId="1249" priority="3382" operator="equal">
      <formula>"ERROR "</formula>
    </cfRule>
  </conditionalFormatting>
  <conditionalFormatting sqref="J39">
    <cfRule type="cellIs" dxfId="1248" priority="3381" operator="equal">
      <formula>"HIDE-NO VAR"</formula>
    </cfRule>
  </conditionalFormatting>
  <conditionalFormatting sqref="J39">
    <cfRule type="cellIs" dxfId="1247" priority="3380" operator="equal">
      <formula>"HIDE-NO VAR"</formula>
    </cfRule>
  </conditionalFormatting>
  <conditionalFormatting sqref="J39">
    <cfRule type="cellIs" dxfId="1246" priority="3379" operator="equal">
      <formula>"NO VAR"</formula>
    </cfRule>
  </conditionalFormatting>
  <conditionalFormatting sqref="J39">
    <cfRule type="cellIs" dxfId="1245" priority="3378" operator="equal">
      <formula>"HIDE-NO VAR"</formula>
    </cfRule>
  </conditionalFormatting>
  <conditionalFormatting sqref="J39">
    <cfRule type="cellIs" dxfId="1244" priority="3377" operator="equal">
      <formula>"NO VAR"</formula>
    </cfRule>
  </conditionalFormatting>
  <conditionalFormatting sqref="J39">
    <cfRule type="cellIs" dxfId="1243" priority="3376" operator="equal">
      <formula>"HIDE-NO VAR"</formula>
    </cfRule>
  </conditionalFormatting>
  <conditionalFormatting sqref="J39">
    <cfRule type="cellIs" dxfId="1242" priority="3375" operator="equal">
      <formula>"NO VAR"</formula>
    </cfRule>
  </conditionalFormatting>
  <conditionalFormatting sqref="J39">
    <cfRule type="cellIs" dxfId="1241" priority="3374" operator="equal">
      <formula>"NO VAR"</formula>
    </cfRule>
  </conditionalFormatting>
  <conditionalFormatting sqref="J39">
    <cfRule type="cellIs" dxfId="1240" priority="3373" operator="equal">
      <formula>"HIDE-NO VAR"</formula>
    </cfRule>
  </conditionalFormatting>
  <conditionalFormatting sqref="J39">
    <cfRule type="cellIs" dxfId="1239" priority="3372" operator="equal">
      <formula>"NO VAR"</formula>
    </cfRule>
  </conditionalFormatting>
  <conditionalFormatting sqref="J39">
    <cfRule type="cellIs" dxfId="1238" priority="3371" operator="equal">
      <formula>"NO VAR"</formula>
    </cfRule>
  </conditionalFormatting>
  <conditionalFormatting sqref="J39">
    <cfRule type="cellIs" dxfId="1237" priority="3370" operator="equal">
      <formula>"HIDE-NO VAR"</formula>
    </cfRule>
  </conditionalFormatting>
  <conditionalFormatting sqref="J39">
    <cfRule type="cellIs" dxfId="1236" priority="3369" operator="equal">
      <formula>"NO VAR"</formula>
    </cfRule>
  </conditionalFormatting>
  <conditionalFormatting sqref="J39">
    <cfRule type="cellIs" dxfId="1235" priority="3368" operator="equal">
      <formula>"NO VAR"</formula>
    </cfRule>
  </conditionalFormatting>
  <conditionalFormatting sqref="J39">
    <cfRule type="cellIs" dxfId="1234" priority="3367" operator="equal">
      <formula>"HIDE-NO VAR"</formula>
    </cfRule>
  </conditionalFormatting>
  <conditionalFormatting sqref="J39">
    <cfRule type="cellIs" dxfId="1233" priority="3366" operator="equal">
      <formula>"NO VAR"</formula>
    </cfRule>
  </conditionalFormatting>
  <conditionalFormatting sqref="J39">
    <cfRule type="cellIs" dxfId="1232" priority="3365" operator="equal">
      <formula>"NO VAR"</formula>
    </cfRule>
  </conditionalFormatting>
  <conditionalFormatting sqref="J39">
    <cfRule type="cellIs" dxfId="1231" priority="3364" operator="equal">
      <formula>"HIDE-NO VAR"</formula>
    </cfRule>
  </conditionalFormatting>
  <conditionalFormatting sqref="J39">
    <cfRule type="cellIs" dxfId="1230" priority="3363" operator="equal">
      <formula>"NO VAR"</formula>
    </cfRule>
  </conditionalFormatting>
  <conditionalFormatting sqref="J39">
    <cfRule type="cellIs" dxfId="1229" priority="3362" operator="equal">
      <formula>"NO VAR"</formula>
    </cfRule>
  </conditionalFormatting>
  <conditionalFormatting sqref="J39">
    <cfRule type="cellIs" dxfId="1228" priority="3361" operator="equal">
      <formula>"HIDE-NO VAR"</formula>
    </cfRule>
  </conditionalFormatting>
  <conditionalFormatting sqref="J39">
    <cfRule type="cellIs" dxfId="1227" priority="3360" operator="equal">
      <formula>"NO VAR"</formula>
    </cfRule>
  </conditionalFormatting>
  <conditionalFormatting sqref="J39">
    <cfRule type="cellIs" dxfId="1226" priority="3359" operator="equal">
      <formula>"NO VAR"</formula>
    </cfRule>
  </conditionalFormatting>
  <conditionalFormatting sqref="J39">
    <cfRule type="cellIs" dxfId="1225" priority="3358" operator="equal">
      <formula>"HIDE-NO VAR"</formula>
    </cfRule>
  </conditionalFormatting>
  <conditionalFormatting sqref="J39">
    <cfRule type="cellIs" dxfId="1224" priority="3357" operator="equal">
      <formula>"NO VAR"</formula>
    </cfRule>
  </conditionalFormatting>
  <conditionalFormatting sqref="J39">
    <cfRule type="cellIs" dxfId="1223" priority="3356" operator="equal">
      <formula>"NO VAR"</formula>
    </cfRule>
  </conditionalFormatting>
  <conditionalFormatting sqref="J39">
    <cfRule type="cellIs" dxfId="1222" priority="3355" operator="equal">
      <formula>"HIDE-NO VAR"</formula>
    </cfRule>
  </conditionalFormatting>
  <conditionalFormatting sqref="J39">
    <cfRule type="cellIs" dxfId="1221" priority="3354" operator="equal">
      <formula>"NO VAR"</formula>
    </cfRule>
  </conditionalFormatting>
  <conditionalFormatting sqref="J39">
    <cfRule type="cellIs" dxfId="1220" priority="3353" operator="equal">
      <formula>"NO VAR"</formula>
    </cfRule>
  </conditionalFormatting>
  <conditionalFormatting sqref="K39">
    <cfRule type="cellIs" dxfId="1219" priority="3352" operator="equal">
      <formula>"NO VAR"</formula>
    </cfRule>
  </conditionalFormatting>
  <conditionalFormatting sqref="K39">
    <cfRule type="cellIs" dxfId="1218" priority="3351" operator="equal">
      <formula>"HIDE-NO VAR"</formula>
    </cfRule>
  </conditionalFormatting>
  <conditionalFormatting sqref="K39">
    <cfRule type="cellIs" dxfId="1217" priority="3350" operator="equal">
      <formula>"ERROR "</formula>
    </cfRule>
  </conditionalFormatting>
  <conditionalFormatting sqref="K39">
    <cfRule type="cellIs" dxfId="1216" priority="3349" operator="equal">
      <formula>"HIDE-NO VAR"</formula>
    </cfRule>
  </conditionalFormatting>
  <conditionalFormatting sqref="K39">
    <cfRule type="cellIs" dxfId="1215" priority="3348" operator="equal">
      <formula>"HIDE-NO VAR"</formula>
    </cfRule>
  </conditionalFormatting>
  <conditionalFormatting sqref="K39">
    <cfRule type="cellIs" dxfId="1214" priority="3347" operator="equal">
      <formula>"NO VAR"</formula>
    </cfRule>
  </conditionalFormatting>
  <conditionalFormatting sqref="K39">
    <cfRule type="cellIs" dxfId="1213" priority="3346" operator="equal">
      <formula>"HIDE-NO VAR"</formula>
    </cfRule>
  </conditionalFormatting>
  <conditionalFormatting sqref="K39">
    <cfRule type="cellIs" dxfId="1212" priority="3345" operator="equal">
      <formula>"NO VAR"</formula>
    </cfRule>
  </conditionalFormatting>
  <conditionalFormatting sqref="K39">
    <cfRule type="cellIs" dxfId="1211" priority="3344" operator="equal">
      <formula>"HIDE-NO VAR"</formula>
    </cfRule>
  </conditionalFormatting>
  <conditionalFormatting sqref="K39">
    <cfRule type="cellIs" dxfId="1210" priority="3343" operator="equal">
      <formula>"NO VAR"</formula>
    </cfRule>
  </conditionalFormatting>
  <conditionalFormatting sqref="K39">
    <cfRule type="cellIs" dxfId="1209" priority="3342" operator="equal">
      <formula>"NO VAR"</formula>
    </cfRule>
  </conditionalFormatting>
  <conditionalFormatting sqref="K39">
    <cfRule type="cellIs" dxfId="1208" priority="3341" operator="equal">
      <formula>"HIDE-NO VAR"</formula>
    </cfRule>
  </conditionalFormatting>
  <conditionalFormatting sqref="K39">
    <cfRule type="cellIs" dxfId="1207" priority="3340" operator="equal">
      <formula>"NO VAR"</formula>
    </cfRule>
  </conditionalFormatting>
  <conditionalFormatting sqref="K39">
    <cfRule type="cellIs" dxfId="1206" priority="3339" operator="equal">
      <formula>"NO VAR"</formula>
    </cfRule>
  </conditionalFormatting>
  <conditionalFormatting sqref="K39">
    <cfRule type="cellIs" dxfId="1205" priority="3338" operator="equal">
      <formula>"HIDE-NO VAR"</formula>
    </cfRule>
  </conditionalFormatting>
  <conditionalFormatting sqref="K39">
    <cfRule type="cellIs" dxfId="1204" priority="3337" operator="equal">
      <formula>"NO VAR"</formula>
    </cfRule>
  </conditionalFormatting>
  <conditionalFormatting sqref="K39">
    <cfRule type="cellIs" dxfId="1203" priority="3336" operator="equal">
      <formula>"NO VAR"</formula>
    </cfRule>
  </conditionalFormatting>
  <conditionalFormatting sqref="K39">
    <cfRule type="cellIs" dxfId="1202" priority="3335" operator="equal">
      <formula>"HIDE-NO VAR"</formula>
    </cfRule>
  </conditionalFormatting>
  <conditionalFormatting sqref="K39">
    <cfRule type="cellIs" dxfId="1201" priority="3334" operator="equal">
      <formula>"NO VAR"</formula>
    </cfRule>
  </conditionalFormatting>
  <conditionalFormatting sqref="K39">
    <cfRule type="cellIs" dxfId="1200" priority="3333" operator="equal">
      <formula>"NO VAR"</formula>
    </cfRule>
  </conditionalFormatting>
  <conditionalFormatting sqref="K39">
    <cfRule type="cellIs" dxfId="1199" priority="3332" operator="equal">
      <formula>"HIDE-NO VAR"</formula>
    </cfRule>
  </conditionalFormatting>
  <conditionalFormatting sqref="K39">
    <cfRule type="cellIs" dxfId="1198" priority="3331" operator="equal">
      <formula>"NO VAR"</formula>
    </cfRule>
  </conditionalFormatting>
  <conditionalFormatting sqref="K39">
    <cfRule type="cellIs" dxfId="1197" priority="3330" operator="equal">
      <formula>"NO VAR"</formula>
    </cfRule>
  </conditionalFormatting>
  <conditionalFormatting sqref="K39">
    <cfRule type="cellIs" dxfId="1196" priority="3329" operator="equal">
      <formula>"HIDE-NO VAR"</formula>
    </cfRule>
  </conditionalFormatting>
  <conditionalFormatting sqref="K39">
    <cfRule type="cellIs" dxfId="1195" priority="3328" operator="equal">
      <formula>"NO VAR"</formula>
    </cfRule>
  </conditionalFormatting>
  <conditionalFormatting sqref="K39">
    <cfRule type="cellIs" dxfId="1194" priority="3327" operator="equal">
      <formula>"NO VAR"</formula>
    </cfRule>
  </conditionalFormatting>
  <conditionalFormatting sqref="K39">
    <cfRule type="cellIs" dxfId="1193" priority="3326" operator="equal">
      <formula>"HIDE-NO VAR"</formula>
    </cfRule>
  </conditionalFormatting>
  <conditionalFormatting sqref="K39">
    <cfRule type="cellIs" dxfId="1192" priority="3325" operator="equal">
      <formula>"NO VAR"</formula>
    </cfRule>
  </conditionalFormatting>
  <conditionalFormatting sqref="K39">
    <cfRule type="cellIs" dxfId="1191" priority="3324" operator="equal">
      <formula>"NO VAR"</formula>
    </cfRule>
  </conditionalFormatting>
  <conditionalFormatting sqref="K39">
    <cfRule type="cellIs" dxfId="1190" priority="3323" operator="equal">
      <formula>"HIDE-NO VAR"</formula>
    </cfRule>
  </conditionalFormatting>
  <conditionalFormatting sqref="K39">
    <cfRule type="cellIs" dxfId="1189" priority="3322" operator="equal">
      <formula>"NO VAR"</formula>
    </cfRule>
  </conditionalFormatting>
  <conditionalFormatting sqref="K39">
    <cfRule type="cellIs" dxfId="1188" priority="3321" operator="equal">
      <formula>"NO VAR"</formula>
    </cfRule>
  </conditionalFormatting>
  <conditionalFormatting sqref="K39">
    <cfRule type="cellIs" dxfId="1187" priority="3320" operator="equal">
      <formula>"HIDE-NO VAR"</formula>
    </cfRule>
  </conditionalFormatting>
  <conditionalFormatting sqref="K39">
    <cfRule type="cellIs" dxfId="1186" priority="3319" operator="equal">
      <formula>"NO VAR"</formula>
    </cfRule>
  </conditionalFormatting>
  <conditionalFormatting sqref="K39">
    <cfRule type="cellIs" dxfId="1185" priority="3318" operator="equal">
      <formula>"NO VAR"</formula>
    </cfRule>
  </conditionalFormatting>
  <conditionalFormatting sqref="K39">
    <cfRule type="cellIs" dxfId="1184" priority="3317" operator="equal">
      <formula>"HIDE-NO VAR"</formula>
    </cfRule>
  </conditionalFormatting>
  <conditionalFormatting sqref="K39">
    <cfRule type="cellIs" dxfId="1183" priority="3316" operator="equal">
      <formula>"NO VAR"</formula>
    </cfRule>
  </conditionalFormatting>
  <conditionalFormatting sqref="K39">
    <cfRule type="cellIs" dxfId="1182" priority="3315" operator="equal">
      <formula>"NO VAR"</formula>
    </cfRule>
  </conditionalFormatting>
  <conditionalFormatting sqref="K39">
    <cfRule type="cellIs" dxfId="1181" priority="3314" operator="equal">
      <formula>"HIDE-NO VAR"</formula>
    </cfRule>
  </conditionalFormatting>
  <conditionalFormatting sqref="K39">
    <cfRule type="cellIs" dxfId="1180" priority="3313" operator="equal">
      <formula>"NO VAR"</formula>
    </cfRule>
  </conditionalFormatting>
  <conditionalFormatting sqref="K39">
    <cfRule type="cellIs" dxfId="1179" priority="3312" operator="equal">
      <formula>"NO VAR"</formula>
    </cfRule>
  </conditionalFormatting>
  <conditionalFormatting sqref="K39">
    <cfRule type="cellIs" dxfId="1178" priority="3311" operator="equal">
      <formula>"INCORRECT LINE BEING PICKED UP"</formula>
    </cfRule>
  </conditionalFormatting>
  <conditionalFormatting sqref="J41">
    <cfRule type="cellIs" dxfId="1177" priority="3310" operator="equal">
      <formula>"NO VAR"</formula>
    </cfRule>
  </conditionalFormatting>
  <conditionalFormatting sqref="J41">
    <cfRule type="cellIs" dxfId="1176" priority="3309" operator="equal">
      <formula>"HIDE-NO VAR"</formula>
    </cfRule>
  </conditionalFormatting>
  <conditionalFormatting sqref="J41">
    <cfRule type="cellIs" dxfId="1175" priority="3308" operator="equal">
      <formula>"ERROR "</formula>
    </cfRule>
  </conditionalFormatting>
  <conditionalFormatting sqref="J41">
    <cfRule type="cellIs" dxfId="1174" priority="3307" operator="equal">
      <formula>"HIDE-NO VAR"</formula>
    </cfRule>
  </conditionalFormatting>
  <conditionalFormatting sqref="J41">
    <cfRule type="cellIs" dxfId="1173" priority="3306" operator="equal">
      <formula>"HIDE-NO VAR"</formula>
    </cfRule>
  </conditionalFormatting>
  <conditionalFormatting sqref="J41">
    <cfRule type="cellIs" dxfId="1172" priority="3305" operator="equal">
      <formula>"NO VAR"</formula>
    </cfRule>
  </conditionalFormatting>
  <conditionalFormatting sqref="J41">
    <cfRule type="cellIs" dxfId="1171" priority="3304" operator="equal">
      <formula>"HIDE-NO VAR"</formula>
    </cfRule>
  </conditionalFormatting>
  <conditionalFormatting sqref="J41">
    <cfRule type="cellIs" dxfId="1170" priority="3303" operator="equal">
      <formula>"NO VAR"</formula>
    </cfRule>
  </conditionalFormatting>
  <conditionalFormatting sqref="J41">
    <cfRule type="cellIs" dxfId="1169" priority="3302" operator="equal">
      <formula>"HIDE-NO VAR"</formula>
    </cfRule>
  </conditionalFormatting>
  <conditionalFormatting sqref="J41">
    <cfRule type="cellIs" dxfId="1168" priority="3301" operator="equal">
      <formula>"NO VAR"</formula>
    </cfRule>
  </conditionalFormatting>
  <conditionalFormatting sqref="J41">
    <cfRule type="cellIs" dxfId="1167" priority="3300" operator="equal">
      <formula>"NO VAR"</formula>
    </cfRule>
  </conditionalFormatting>
  <conditionalFormatting sqref="J41">
    <cfRule type="cellIs" dxfId="1166" priority="3299" operator="equal">
      <formula>"HIDE-NO VAR"</formula>
    </cfRule>
  </conditionalFormatting>
  <conditionalFormatting sqref="J41">
    <cfRule type="cellIs" dxfId="1165" priority="3298" operator="equal">
      <formula>"NO VAR"</formula>
    </cfRule>
  </conditionalFormatting>
  <conditionalFormatting sqref="J41">
    <cfRule type="cellIs" dxfId="1164" priority="3297" operator="equal">
      <formula>"NO VAR"</formula>
    </cfRule>
  </conditionalFormatting>
  <conditionalFormatting sqref="J41">
    <cfRule type="cellIs" dxfId="1163" priority="3296" operator="equal">
      <formula>"HIDE-NO VAR"</formula>
    </cfRule>
  </conditionalFormatting>
  <conditionalFormatting sqref="J41">
    <cfRule type="cellIs" dxfId="1162" priority="3295" operator="equal">
      <formula>"NO VAR"</formula>
    </cfRule>
  </conditionalFormatting>
  <conditionalFormatting sqref="J41">
    <cfRule type="cellIs" dxfId="1161" priority="3294" operator="equal">
      <formula>"NO VAR"</formula>
    </cfRule>
  </conditionalFormatting>
  <conditionalFormatting sqref="J41">
    <cfRule type="cellIs" dxfId="1160" priority="3293" operator="equal">
      <formula>"HIDE-NO VAR"</formula>
    </cfRule>
  </conditionalFormatting>
  <conditionalFormatting sqref="J41">
    <cfRule type="cellIs" dxfId="1159" priority="3292" operator="equal">
      <formula>"NO VAR"</formula>
    </cfRule>
  </conditionalFormatting>
  <conditionalFormatting sqref="J41">
    <cfRule type="cellIs" dxfId="1158" priority="3291" operator="equal">
      <formula>"NO VAR"</formula>
    </cfRule>
  </conditionalFormatting>
  <conditionalFormatting sqref="J41">
    <cfRule type="cellIs" dxfId="1157" priority="3290" operator="equal">
      <formula>"HIDE-NO VAR"</formula>
    </cfRule>
  </conditionalFormatting>
  <conditionalFormatting sqref="J41">
    <cfRule type="cellIs" dxfId="1156" priority="3289" operator="equal">
      <formula>"NO VAR"</formula>
    </cfRule>
  </conditionalFormatting>
  <conditionalFormatting sqref="J41">
    <cfRule type="cellIs" dxfId="1155" priority="3288" operator="equal">
      <formula>"NO VAR"</formula>
    </cfRule>
  </conditionalFormatting>
  <conditionalFormatting sqref="J41">
    <cfRule type="cellIs" dxfId="1154" priority="3287" operator="equal">
      <formula>"HIDE-NO VAR"</formula>
    </cfRule>
  </conditionalFormatting>
  <conditionalFormatting sqref="J41">
    <cfRule type="cellIs" dxfId="1153" priority="3286" operator="equal">
      <formula>"NO VAR"</formula>
    </cfRule>
  </conditionalFormatting>
  <conditionalFormatting sqref="J41">
    <cfRule type="cellIs" dxfId="1152" priority="3285" operator="equal">
      <formula>"NO VAR"</formula>
    </cfRule>
  </conditionalFormatting>
  <conditionalFormatting sqref="J41">
    <cfRule type="cellIs" dxfId="1151" priority="3284" operator="equal">
      <formula>"HIDE-NO VAR"</formula>
    </cfRule>
  </conditionalFormatting>
  <conditionalFormatting sqref="J41">
    <cfRule type="cellIs" dxfId="1150" priority="3283" operator="equal">
      <formula>"NO VAR"</formula>
    </cfRule>
  </conditionalFormatting>
  <conditionalFormatting sqref="J41">
    <cfRule type="cellIs" dxfId="1149" priority="3282" operator="equal">
      <formula>"NO VAR"</formula>
    </cfRule>
  </conditionalFormatting>
  <conditionalFormatting sqref="J41">
    <cfRule type="cellIs" dxfId="1148" priority="3281" operator="equal">
      <formula>"HIDE-NO VAR"</formula>
    </cfRule>
  </conditionalFormatting>
  <conditionalFormatting sqref="J41">
    <cfRule type="cellIs" dxfId="1147" priority="3280" operator="equal">
      <formula>"NO VAR"</formula>
    </cfRule>
  </conditionalFormatting>
  <conditionalFormatting sqref="J41">
    <cfRule type="cellIs" dxfId="1146" priority="3279" operator="equal">
      <formula>"NO VAR"</formula>
    </cfRule>
  </conditionalFormatting>
  <conditionalFormatting sqref="K41">
    <cfRule type="cellIs" dxfId="1145" priority="3278" operator="equal">
      <formula>"NO VAR"</formula>
    </cfRule>
  </conditionalFormatting>
  <conditionalFormatting sqref="K41">
    <cfRule type="cellIs" dxfId="1144" priority="3277" operator="equal">
      <formula>"HIDE-NO VAR"</formula>
    </cfRule>
  </conditionalFormatting>
  <conditionalFormatting sqref="K41">
    <cfRule type="cellIs" dxfId="1143" priority="3276" operator="equal">
      <formula>"ERROR "</formula>
    </cfRule>
  </conditionalFormatting>
  <conditionalFormatting sqref="K41">
    <cfRule type="cellIs" dxfId="1142" priority="3275" operator="equal">
      <formula>"HIDE-NO VAR"</formula>
    </cfRule>
  </conditionalFormatting>
  <conditionalFormatting sqref="K41">
    <cfRule type="cellIs" dxfId="1141" priority="3274" operator="equal">
      <formula>"HIDE-NO VAR"</formula>
    </cfRule>
  </conditionalFormatting>
  <conditionalFormatting sqref="K41">
    <cfRule type="cellIs" dxfId="1140" priority="3273" operator="equal">
      <formula>"NO VAR"</formula>
    </cfRule>
  </conditionalFormatting>
  <conditionalFormatting sqref="K41">
    <cfRule type="cellIs" dxfId="1139" priority="3272" operator="equal">
      <formula>"HIDE-NO VAR"</formula>
    </cfRule>
  </conditionalFormatting>
  <conditionalFormatting sqref="K41">
    <cfRule type="cellIs" dxfId="1138" priority="3271" operator="equal">
      <formula>"NO VAR"</formula>
    </cfRule>
  </conditionalFormatting>
  <conditionalFormatting sqref="K41">
    <cfRule type="cellIs" dxfId="1137" priority="3270" operator="equal">
      <formula>"HIDE-NO VAR"</formula>
    </cfRule>
  </conditionalFormatting>
  <conditionalFormatting sqref="K41">
    <cfRule type="cellIs" dxfId="1136" priority="3269" operator="equal">
      <formula>"NO VAR"</formula>
    </cfRule>
  </conditionalFormatting>
  <conditionalFormatting sqref="K41">
    <cfRule type="cellIs" dxfId="1135" priority="3268" operator="equal">
      <formula>"NO VAR"</formula>
    </cfRule>
  </conditionalFormatting>
  <conditionalFormatting sqref="K41">
    <cfRule type="cellIs" dxfId="1134" priority="3267" operator="equal">
      <formula>"HIDE-NO VAR"</formula>
    </cfRule>
  </conditionalFormatting>
  <conditionalFormatting sqref="K41">
    <cfRule type="cellIs" dxfId="1133" priority="3266" operator="equal">
      <formula>"NO VAR"</formula>
    </cfRule>
  </conditionalFormatting>
  <conditionalFormatting sqref="K41">
    <cfRule type="cellIs" dxfId="1132" priority="3265" operator="equal">
      <formula>"NO VAR"</formula>
    </cfRule>
  </conditionalFormatting>
  <conditionalFormatting sqref="K41">
    <cfRule type="cellIs" dxfId="1131" priority="3264" operator="equal">
      <formula>"HIDE-NO VAR"</formula>
    </cfRule>
  </conditionalFormatting>
  <conditionalFormatting sqref="K41">
    <cfRule type="cellIs" dxfId="1130" priority="3263" operator="equal">
      <formula>"NO VAR"</formula>
    </cfRule>
  </conditionalFormatting>
  <conditionalFormatting sqref="K41">
    <cfRule type="cellIs" dxfId="1129" priority="3262" operator="equal">
      <formula>"NO VAR"</formula>
    </cfRule>
  </conditionalFormatting>
  <conditionalFormatting sqref="K41">
    <cfRule type="cellIs" dxfId="1128" priority="3261" operator="equal">
      <formula>"HIDE-NO VAR"</formula>
    </cfRule>
  </conditionalFormatting>
  <conditionalFormatting sqref="K41">
    <cfRule type="cellIs" dxfId="1127" priority="3260" operator="equal">
      <formula>"NO VAR"</formula>
    </cfRule>
  </conditionalFormatting>
  <conditionalFormatting sqref="K41">
    <cfRule type="cellIs" dxfId="1126" priority="3259" operator="equal">
      <formula>"NO VAR"</formula>
    </cfRule>
  </conditionalFormatting>
  <conditionalFormatting sqref="K41">
    <cfRule type="cellIs" dxfId="1125" priority="3258" operator="equal">
      <formula>"HIDE-NO VAR"</formula>
    </cfRule>
  </conditionalFormatting>
  <conditionalFormatting sqref="K41">
    <cfRule type="cellIs" dxfId="1124" priority="3257" operator="equal">
      <formula>"NO VAR"</formula>
    </cfRule>
  </conditionalFormatting>
  <conditionalFormatting sqref="K41">
    <cfRule type="cellIs" dxfId="1123" priority="3256" operator="equal">
      <formula>"NO VAR"</formula>
    </cfRule>
  </conditionalFormatting>
  <conditionalFormatting sqref="K41">
    <cfRule type="cellIs" dxfId="1122" priority="3255" operator="equal">
      <formula>"HIDE-NO VAR"</formula>
    </cfRule>
  </conditionalFormatting>
  <conditionalFormatting sqref="K41">
    <cfRule type="cellIs" dxfId="1121" priority="3254" operator="equal">
      <formula>"NO VAR"</formula>
    </cfRule>
  </conditionalFormatting>
  <conditionalFormatting sqref="K41">
    <cfRule type="cellIs" dxfId="1120" priority="3253" operator="equal">
      <formula>"NO VAR"</formula>
    </cfRule>
  </conditionalFormatting>
  <conditionalFormatting sqref="K41">
    <cfRule type="cellIs" dxfId="1119" priority="3252" operator="equal">
      <formula>"HIDE-NO VAR"</formula>
    </cfRule>
  </conditionalFormatting>
  <conditionalFormatting sqref="K41">
    <cfRule type="cellIs" dxfId="1118" priority="3251" operator="equal">
      <formula>"NO VAR"</formula>
    </cfRule>
  </conditionalFormatting>
  <conditionalFormatting sqref="K41">
    <cfRule type="cellIs" dxfId="1117" priority="3250" operator="equal">
      <formula>"NO VAR"</formula>
    </cfRule>
  </conditionalFormatting>
  <conditionalFormatting sqref="K41">
    <cfRule type="cellIs" dxfId="1116" priority="3249" operator="equal">
      <formula>"HIDE-NO VAR"</formula>
    </cfRule>
  </conditionalFormatting>
  <conditionalFormatting sqref="K41">
    <cfRule type="cellIs" dxfId="1115" priority="3248" operator="equal">
      <formula>"NO VAR"</formula>
    </cfRule>
  </conditionalFormatting>
  <conditionalFormatting sqref="K41">
    <cfRule type="cellIs" dxfId="1114" priority="3247" operator="equal">
      <formula>"NO VAR"</formula>
    </cfRule>
  </conditionalFormatting>
  <conditionalFormatting sqref="K41">
    <cfRule type="cellIs" dxfId="1113" priority="3246" operator="equal">
      <formula>"HIDE-NO VAR"</formula>
    </cfRule>
  </conditionalFormatting>
  <conditionalFormatting sqref="K41">
    <cfRule type="cellIs" dxfId="1112" priority="3245" operator="equal">
      <formula>"NO VAR"</formula>
    </cfRule>
  </conditionalFormatting>
  <conditionalFormatting sqref="K41">
    <cfRule type="cellIs" dxfId="1111" priority="3244" operator="equal">
      <formula>"NO VAR"</formula>
    </cfRule>
  </conditionalFormatting>
  <conditionalFormatting sqref="K41">
    <cfRule type="cellIs" dxfId="1110" priority="3243" operator="equal">
      <formula>"HIDE-NO VAR"</formula>
    </cfRule>
  </conditionalFormatting>
  <conditionalFormatting sqref="K41">
    <cfRule type="cellIs" dxfId="1109" priority="3242" operator="equal">
      <formula>"NO VAR"</formula>
    </cfRule>
  </conditionalFormatting>
  <conditionalFormatting sqref="K41">
    <cfRule type="cellIs" dxfId="1108" priority="3241" operator="equal">
      <formula>"NO VAR"</formula>
    </cfRule>
  </conditionalFormatting>
  <conditionalFormatting sqref="K41">
    <cfRule type="cellIs" dxfId="1107" priority="3240" operator="equal">
      <formula>"HIDE-NO VAR"</formula>
    </cfRule>
  </conditionalFormatting>
  <conditionalFormatting sqref="K41">
    <cfRule type="cellIs" dxfId="1106" priority="3239" operator="equal">
      <formula>"NO VAR"</formula>
    </cfRule>
  </conditionalFormatting>
  <conditionalFormatting sqref="K41">
    <cfRule type="cellIs" dxfId="1105" priority="3238" operator="equal">
      <formula>"NO VAR"</formula>
    </cfRule>
  </conditionalFormatting>
  <conditionalFormatting sqref="K41">
    <cfRule type="cellIs" dxfId="1104" priority="3237" operator="equal">
      <formula>"INCORRECT LINE BEING PICKED UP"</formula>
    </cfRule>
  </conditionalFormatting>
  <conditionalFormatting sqref="J42 J44">
    <cfRule type="cellIs" dxfId="1103" priority="3236" operator="equal">
      <formula>"NO VAR"</formula>
    </cfRule>
  </conditionalFormatting>
  <conditionalFormatting sqref="J42 J44">
    <cfRule type="cellIs" dxfId="1102" priority="3235" operator="equal">
      <formula>"HIDE-NO VAR"</formula>
    </cfRule>
  </conditionalFormatting>
  <conditionalFormatting sqref="J42 J44">
    <cfRule type="cellIs" dxfId="1101" priority="3234" operator="equal">
      <formula>"ERROR "</formula>
    </cfRule>
  </conditionalFormatting>
  <conditionalFormatting sqref="J42 J44">
    <cfRule type="cellIs" dxfId="1100" priority="3233" operator="equal">
      <formula>"HIDE-NO VAR"</formula>
    </cfRule>
  </conditionalFormatting>
  <conditionalFormatting sqref="J42 J44">
    <cfRule type="cellIs" dxfId="1099" priority="3232" operator="equal">
      <formula>"HIDE-NO VAR"</formula>
    </cfRule>
  </conditionalFormatting>
  <conditionalFormatting sqref="J42 J44">
    <cfRule type="cellIs" dxfId="1098" priority="3231" operator="equal">
      <formula>"NO VAR"</formula>
    </cfRule>
  </conditionalFormatting>
  <conditionalFormatting sqref="J42 J44">
    <cfRule type="cellIs" dxfId="1097" priority="3230" operator="equal">
      <formula>"HIDE-NO VAR"</formula>
    </cfRule>
  </conditionalFormatting>
  <conditionalFormatting sqref="J42 J44">
    <cfRule type="cellIs" dxfId="1096" priority="3229" operator="equal">
      <formula>"NO VAR"</formula>
    </cfRule>
  </conditionalFormatting>
  <conditionalFormatting sqref="J42 J44">
    <cfRule type="cellIs" dxfId="1095" priority="3228" operator="equal">
      <formula>"HIDE-NO VAR"</formula>
    </cfRule>
  </conditionalFormatting>
  <conditionalFormatting sqref="J42 J44">
    <cfRule type="cellIs" dxfId="1094" priority="3227" operator="equal">
      <formula>"NO VAR"</formula>
    </cfRule>
  </conditionalFormatting>
  <conditionalFormatting sqref="J42 J44">
    <cfRule type="cellIs" dxfId="1093" priority="3226" operator="equal">
      <formula>"NO VAR"</formula>
    </cfRule>
  </conditionalFormatting>
  <conditionalFormatting sqref="J42 J44">
    <cfRule type="cellIs" dxfId="1092" priority="3225" operator="equal">
      <formula>"HIDE-NO VAR"</formula>
    </cfRule>
  </conditionalFormatting>
  <conditionalFormatting sqref="J42 J44">
    <cfRule type="cellIs" dxfId="1091" priority="3224" operator="equal">
      <formula>"NO VAR"</formula>
    </cfRule>
  </conditionalFormatting>
  <conditionalFormatting sqref="J42 J44">
    <cfRule type="cellIs" dxfId="1090" priority="3223" operator="equal">
      <formula>"NO VAR"</formula>
    </cfRule>
  </conditionalFormatting>
  <conditionalFormatting sqref="J42 J44">
    <cfRule type="cellIs" dxfId="1089" priority="3222" operator="equal">
      <formula>"HIDE-NO VAR"</formula>
    </cfRule>
  </conditionalFormatting>
  <conditionalFormatting sqref="J42 J44">
    <cfRule type="cellIs" dxfId="1088" priority="3221" operator="equal">
      <formula>"NO VAR"</formula>
    </cfRule>
  </conditionalFormatting>
  <conditionalFormatting sqref="J42 J44">
    <cfRule type="cellIs" dxfId="1087" priority="3220" operator="equal">
      <formula>"NO VAR"</formula>
    </cfRule>
  </conditionalFormatting>
  <conditionalFormatting sqref="J42 J44">
    <cfRule type="cellIs" dxfId="1086" priority="3219" operator="equal">
      <formula>"HIDE-NO VAR"</formula>
    </cfRule>
  </conditionalFormatting>
  <conditionalFormatting sqref="J42 J44">
    <cfRule type="cellIs" dxfId="1085" priority="3218" operator="equal">
      <formula>"NO VAR"</formula>
    </cfRule>
  </conditionalFormatting>
  <conditionalFormatting sqref="J42 J44">
    <cfRule type="cellIs" dxfId="1084" priority="3217" operator="equal">
      <formula>"NO VAR"</formula>
    </cfRule>
  </conditionalFormatting>
  <conditionalFormatting sqref="J42 J44">
    <cfRule type="cellIs" dxfId="1083" priority="3216" operator="equal">
      <formula>"HIDE-NO VAR"</formula>
    </cfRule>
  </conditionalFormatting>
  <conditionalFormatting sqref="J42 J44">
    <cfRule type="cellIs" dxfId="1082" priority="3215" operator="equal">
      <formula>"NO VAR"</formula>
    </cfRule>
  </conditionalFormatting>
  <conditionalFormatting sqref="J42 J44">
    <cfRule type="cellIs" dxfId="1081" priority="3214" operator="equal">
      <formula>"NO VAR"</formula>
    </cfRule>
  </conditionalFormatting>
  <conditionalFormatting sqref="J42 J44">
    <cfRule type="cellIs" dxfId="1080" priority="3213" operator="equal">
      <formula>"HIDE-NO VAR"</formula>
    </cfRule>
  </conditionalFormatting>
  <conditionalFormatting sqref="J42 J44">
    <cfRule type="cellIs" dxfId="1079" priority="3212" operator="equal">
      <formula>"NO VAR"</formula>
    </cfRule>
  </conditionalFormatting>
  <conditionalFormatting sqref="J42 J44">
    <cfRule type="cellIs" dxfId="1078" priority="3211" operator="equal">
      <formula>"NO VAR"</formula>
    </cfRule>
  </conditionalFormatting>
  <conditionalFormatting sqref="J42 J44">
    <cfRule type="cellIs" dxfId="1077" priority="3210" operator="equal">
      <formula>"HIDE-NO VAR"</formula>
    </cfRule>
  </conditionalFormatting>
  <conditionalFormatting sqref="J42 J44">
    <cfRule type="cellIs" dxfId="1076" priority="3209" operator="equal">
      <formula>"NO VAR"</formula>
    </cfRule>
  </conditionalFormatting>
  <conditionalFormatting sqref="J42 J44">
    <cfRule type="cellIs" dxfId="1075" priority="3208" operator="equal">
      <formula>"NO VAR"</formula>
    </cfRule>
  </conditionalFormatting>
  <conditionalFormatting sqref="J42 J44">
    <cfRule type="cellIs" dxfId="1074" priority="3207" operator="equal">
      <formula>"HIDE-NO VAR"</formula>
    </cfRule>
  </conditionalFormatting>
  <conditionalFormatting sqref="J42 J44">
    <cfRule type="cellIs" dxfId="1073" priority="3206" operator="equal">
      <formula>"NO VAR"</formula>
    </cfRule>
  </conditionalFormatting>
  <conditionalFormatting sqref="J42 J44">
    <cfRule type="cellIs" dxfId="1072" priority="3205" operator="equal">
      <formula>"NO VAR"</formula>
    </cfRule>
  </conditionalFormatting>
  <conditionalFormatting sqref="K42 K44">
    <cfRule type="cellIs" dxfId="1071" priority="3204" operator="equal">
      <formula>"NO VAR"</formula>
    </cfRule>
  </conditionalFormatting>
  <conditionalFormatting sqref="K42 K44">
    <cfRule type="cellIs" dxfId="1070" priority="3203" operator="equal">
      <formula>"HIDE-NO VAR"</formula>
    </cfRule>
  </conditionalFormatting>
  <conditionalFormatting sqref="K42 K44">
    <cfRule type="cellIs" dxfId="1069" priority="3202" operator="equal">
      <formula>"ERROR "</formula>
    </cfRule>
  </conditionalFormatting>
  <conditionalFormatting sqref="K42 K44">
    <cfRule type="cellIs" dxfId="1068" priority="3201" operator="equal">
      <formula>"HIDE-NO VAR"</formula>
    </cfRule>
  </conditionalFormatting>
  <conditionalFormatting sqref="K42 K44">
    <cfRule type="cellIs" dxfId="1067" priority="3200" operator="equal">
      <formula>"HIDE-NO VAR"</formula>
    </cfRule>
  </conditionalFormatting>
  <conditionalFormatting sqref="K42 K44">
    <cfRule type="cellIs" dxfId="1066" priority="3199" operator="equal">
      <formula>"NO VAR"</formula>
    </cfRule>
  </conditionalFormatting>
  <conditionalFormatting sqref="K42 K44">
    <cfRule type="cellIs" dxfId="1065" priority="3198" operator="equal">
      <formula>"HIDE-NO VAR"</formula>
    </cfRule>
  </conditionalFormatting>
  <conditionalFormatting sqref="K42 K44">
    <cfRule type="cellIs" dxfId="1064" priority="3197" operator="equal">
      <formula>"NO VAR"</formula>
    </cfRule>
  </conditionalFormatting>
  <conditionalFormatting sqref="K42 K44">
    <cfRule type="cellIs" dxfId="1063" priority="3196" operator="equal">
      <formula>"HIDE-NO VAR"</formula>
    </cfRule>
  </conditionalFormatting>
  <conditionalFormatting sqref="K42 K44">
    <cfRule type="cellIs" dxfId="1062" priority="3195" operator="equal">
      <formula>"NO VAR"</formula>
    </cfRule>
  </conditionalFormatting>
  <conditionalFormatting sqref="K42 K44">
    <cfRule type="cellIs" dxfId="1061" priority="3194" operator="equal">
      <formula>"NO VAR"</formula>
    </cfRule>
  </conditionalFormatting>
  <conditionalFormatting sqref="K42 K44">
    <cfRule type="cellIs" dxfId="1060" priority="3193" operator="equal">
      <formula>"HIDE-NO VAR"</formula>
    </cfRule>
  </conditionalFormatting>
  <conditionalFormatting sqref="K42 K44">
    <cfRule type="cellIs" dxfId="1059" priority="3192" operator="equal">
      <formula>"NO VAR"</formula>
    </cfRule>
  </conditionalFormatting>
  <conditionalFormatting sqref="K42 K44">
    <cfRule type="cellIs" dxfId="1058" priority="3191" operator="equal">
      <formula>"NO VAR"</formula>
    </cfRule>
  </conditionalFormatting>
  <conditionalFormatting sqref="K42 K44">
    <cfRule type="cellIs" dxfId="1057" priority="3190" operator="equal">
      <formula>"HIDE-NO VAR"</formula>
    </cfRule>
  </conditionalFormatting>
  <conditionalFormatting sqref="K42 K44">
    <cfRule type="cellIs" dxfId="1056" priority="3189" operator="equal">
      <formula>"NO VAR"</formula>
    </cfRule>
  </conditionalFormatting>
  <conditionalFormatting sqref="K42 K44">
    <cfRule type="cellIs" dxfId="1055" priority="3188" operator="equal">
      <formula>"NO VAR"</formula>
    </cfRule>
  </conditionalFormatting>
  <conditionalFormatting sqref="K42 K44">
    <cfRule type="cellIs" dxfId="1054" priority="3187" operator="equal">
      <formula>"HIDE-NO VAR"</formula>
    </cfRule>
  </conditionalFormatting>
  <conditionalFormatting sqref="K42 K44">
    <cfRule type="cellIs" dxfId="1053" priority="3186" operator="equal">
      <formula>"NO VAR"</formula>
    </cfRule>
  </conditionalFormatting>
  <conditionalFormatting sqref="K42 K44">
    <cfRule type="cellIs" dxfId="1052" priority="3185" operator="equal">
      <formula>"NO VAR"</formula>
    </cfRule>
  </conditionalFormatting>
  <conditionalFormatting sqref="K42 K44">
    <cfRule type="cellIs" dxfId="1051" priority="3184" operator="equal">
      <formula>"HIDE-NO VAR"</formula>
    </cfRule>
  </conditionalFormatting>
  <conditionalFormatting sqref="K42 K44">
    <cfRule type="cellIs" dxfId="1050" priority="3183" operator="equal">
      <formula>"NO VAR"</formula>
    </cfRule>
  </conditionalFormatting>
  <conditionalFormatting sqref="K42 K44">
    <cfRule type="cellIs" dxfId="1049" priority="3182" operator="equal">
      <formula>"NO VAR"</formula>
    </cfRule>
  </conditionalFormatting>
  <conditionalFormatting sqref="K42 K44">
    <cfRule type="cellIs" dxfId="1048" priority="3181" operator="equal">
      <formula>"HIDE-NO VAR"</formula>
    </cfRule>
  </conditionalFormatting>
  <conditionalFormatting sqref="K42 K44">
    <cfRule type="cellIs" dxfId="1047" priority="3180" operator="equal">
      <formula>"NO VAR"</formula>
    </cfRule>
  </conditionalFormatting>
  <conditionalFormatting sqref="K42 K44">
    <cfRule type="cellIs" dxfId="1046" priority="3179" operator="equal">
      <formula>"NO VAR"</formula>
    </cfRule>
  </conditionalFormatting>
  <conditionalFormatting sqref="K42 K44">
    <cfRule type="cellIs" dxfId="1045" priority="3178" operator="equal">
      <formula>"HIDE-NO VAR"</formula>
    </cfRule>
  </conditionalFormatting>
  <conditionalFormatting sqref="K42 K44">
    <cfRule type="cellIs" dxfId="1044" priority="3177" operator="equal">
      <formula>"NO VAR"</formula>
    </cfRule>
  </conditionalFormatting>
  <conditionalFormatting sqref="K42 K44">
    <cfRule type="cellIs" dxfId="1043" priority="3176" operator="equal">
      <formula>"NO VAR"</formula>
    </cfRule>
  </conditionalFormatting>
  <conditionalFormatting sqref="K42 K44">
    <cfRule type="cellIs" dxfId="1042" priority="3175" operator="equal">
      <formula>"HIDE-NO VAR"</formula>
    </cfRule>
  </conditionalFormatting>
  <conditionalFormatting sqref="K42 K44">
    <cfRule type="cellIs" dxfId="1041" priority="3174" operator="equal">
      <formula>"NO VAR"</formula>
    </cfRule>
  </conditionalFormatting>
  <conditionalFormatting sqref="K42 K44">
    <cfRule type="cellIs" dxfId="1040" priority="3173" operator="equal">
      <formula>"NO VAR"</formula>
    </cfRule>
  </conditionalFormatting>
  <conditionalFormatting sqref="K42 K44">
    <cfRule type="cellIs" dxfId="1039" priority="3172" operator="equal">
      <formula>"HIDE-NO VAR"</formula>
    </cfRule>
  </conditionalFormatting>
  <conditionalFormatting sqref="K42 K44">
    <cfRule type="cellIs" dxfId="1038" priority="3171" operator="equal">
      <formula>"NO VAR"</formula>
    </cfRule>
  </conditionalFormatting>
  <conditionalFormatting sqref="K42 K44">
    <cfRule type="cellIs" dxfId="1037" priority="3170" operator="equal">
      <formula>"NO VAR"</formula>
    </cfRule>
  </conditionalFormatting>
  <conditionalFormatting sqref="K42 K44">
    <cfRule type="cellIs" dxfId="1036" priority="3169" operator="equal">
      <formula>"HIDE-NO VAR"</formula>
    </cfRule>
  </conditionalFormatting>
  <conditionalFormatting sqref="K42 K44">
    <cfRule type="cellIs" dxfId="1035" priority="3168" operator="equal">
      <formula>"NO VAR"</formula>
    </cfRule>
  </conditionalFormatting>
  <conditionalFormatting sqref="K42 K44">
    <cfRule type="cellIs" dxfId="1034" priority="3167" operator="equal">
      <formula>"NO VAR"</formula>
    </cfRule>
  </conditionalFormatting>
  <conditionalFormatting sqref="K42 K44">
    <cfRule type="cellIs" dxfId="1033" priority="3166" operator="equal">
      <formula>"HIDE-NO VAR"</formula>
    </cfRule>
  </conditionalFormatting>
  <conditionalFormatting sqref="K42 K44">
    <cfRule type="cellIs" dxfId="1032" priority="3165" operator="equal">
      <formula>"NO VAR"</formula>
    </cfRule>
  </conditionalFormatting>
  <conditionalFormatting sqref="K42 K44">
    <cfRule type="cellIs" dxfId="1031" priority="3164" operator="equal">
      <formula>"NO VAR"</formula>
    </cfRule>
  </conditionalFormatting>
  <conditionalFormatting sqref="K42 K44">
    <cfRule type="cellIs" dxfId="1030" priority="3163" operator="equal">
      <formula>"INCORRECT LINE BEING PICKED UP"</formula>
    </cfRule>
  </conditionalFormatting>
  <conditionalFormatting sqref="J43">
    <cfRule type="cellIs" dxfId="1029" priority="3162" operator="equal">
      <formula>"NO VAR"</formula>
    </cfRule>
  </conditionalFormatting>
  <conditionalFormatting sqref="J43">
    <cfRule type="cellIs" dxfId="1028" priority="3161" operator="equal">
      <formula>"HIDE-NO VAR"</formula>
    </cfRule>
  </conditionalFormatting>
  <conditionalFormatting sqref="J43">
    <cfRule type="cellIs" dxfId="1027" priority="3160" operator="equal">
      <formula>"ERROR "</formula>
    </cfRule>
  </conditionalFormatting>
  <conditionalFormatting sqref="J43">
    <cfRule type="cellIs" dxfId="1026" priority="3159" operator="equal">
      <formula>"HIDE-NO VAR"</formula>
    </cfRule>
  </conditionalFormatting>
  <conditionalFormatting sqref="J43">
    <cfRule type="cellIs" dxfId="1025" priority="3158" operator="equal">
      <formula>"HIDE-NO VAR"</formula>
    </cfRule>
  </conditionalFormatting>
  <conditionalFormatting sqref="J43">
    <cfRule type="cellIs" dxfId="1024" priority="3157" operator="equal">
      <formula>"NO VAR"</formula>
    </cfRule>
  </conditionalFormatting>
  <conditionalFormatting sqref="J43">
    <cfRule type="cellIs" dxfId="1023" priority="3156" operator="equal">
      <formula>"HIDE-NO VAR"</formula>
    </cfRule>
  </conditionalFormatting>
  <conditionalFormatting sqref="J43">
    <cfRule type="cellIs" dxfId="1022" priority="3155" operator="equal">
      <formula>"NO VAR"</formula>
    </cfRule>
  </conditionalFormatting>
  <conditionalFormatting sqref="J43">
    <cfRule type="cellIs" dxfId="1021" priority="3154" operator="equal">
      <formula>"HIDE-NO VAR"</formula>
    </cfRule>
  </conditionalFormatting>
  <conditionalFormatting sqref="J43">
    <cfRule type="cellIs" dxfId="1020" priority="3153" operator="equal">
      <formula>"NO VAR"</formula>
    </cfRule>
  </conditionalFormatting>
  <conditionalFormatting sqref="J43">
    <cfRule type="cellIs" dxfId="1019" priority="3152" operator="equal">
      <formula>"NO VAR"</formula>
    </cfRule>
  </conditionalFormatting>
  <conditionalFormatting sqref="J43">
    <cfRule type="cellIs" dxfId="1018" priority="3151" operator="equal">
      <formula>"HIDE-NO VAR"</formula>
    </cfRule>
  </conditionalFormatting>
  <conditionalFormatting sqref="J43">
    <cfRule type="cellIs" dxfId="1017" priority="3150" operator="equal">
      <formula>"NO VAR"</formula>
    </cfRule>
  </conditionalFormatting>
  <conditionalFormatting sqref="J43">
    <cfRule type="cellIs" dxfId="1016" priority="3149" operator="equal">
      <formula>"NO VAR"</formula>
    </cfRule>
  </conditionalFormatting>
  <conditionalFormatting sqref="J43">
    <cfRule type="cellIs" dxfId="1015" priority="3148" operator="equal">
      <formula>"HIDE-NO VAR"</formula>
    </cfRule>
  </conditionalFormatting>
  <conditionalFormatting sqref="J43">
    <cfRule type="cellIs" dxfId="1014" priority="3147" operator="equal">
      <formula>"NO VAR"</formula>
    </cfRule>
  </conditionalFormatting>
  <conditionalFormatting sqref="J43">
    <cfRule type="cellIs" dxfId="1013" priority="3146" operator="equal">
      <formula>"NO VAR"</formula>
    </cfRule>
  </conditionalFormatting>
  <conditionalFormatting sqref="J43">
    <cfRule type="cellIs" dxfId="1012" priority="3145" operator="equal">
      <formula>"HIDE-NO VAR"</formula>
    </cfRule>
  </conditionalFormatting>
  <conditionalFormatting sqref="J43">
    <cfRule type="cellIs" dxfId="1011" priority="3144" operator="equal">
      <formula>"NO VAR"</formula>
    </cfRule>
  </conditionalFormatting>
  <conditionalFormatting sqref="J43">
    <cfRule type="cellIs" dxfId="1010" priority="3143" operator="equal">
      <formula>"NO VAR"</formula>
    </cfRule>
  </conditionalFormatting>
  <conditionalFormatting sqref="J43">
    <cfRule type="cellIs" dxfId="1009" priority="3142" operator="equal">
      <formula>"HIDE-NO VAR"</formula>
    </cfRule>
  </conditionalFormatting>
  <conditionalFormatting sqref="J43">
    <cfRule type="cellIs" dxfId="1008" priority="3141" operator="equal">
      <formula>"NO VAR"</formula>
    </cfRule>
  </conditionalFormatting>
  <conditionalFormatting sqref="J43">
    <cfRule type="cellIs" dxfId="1007" priority="3140" operator="equal">
      <formula>"NO VAR"</formula>
    </cfRule>
  </conditionalFormatting>
  <conditionalFormatting sqref="J43">
    <cfRule type="cellIs" dxfId="1006" priority="3139" operator="equal">
      <formula>"HIDE-NO VAR"</formula>
    </cfRule>
  </conditionalFormatting>
  <conditionalFormatting sqref="J43">
    <cfRule type="cellIs" dxfId="1005" priority="3138" operator="equal">
      <formula>"NO VAR"</formula>
    </cfRule>
  </conditionalFormatting>
  <conditionalFormatting sqref="J43">
    <cfRule type="cellIs" dxfId="1004" priority="3137" operator="equal">
      <formula>"NO VAR"</formula>
    </cfRule>
  </conditionalFormatting>
  <conditionalFormatting sqref="J43">
    <cfRule type="cellIs" dxfId="1003" priority="3136" operator="equal">
      <formula>"HIDE-NO VAR"</formula>
    </cfRule>
  </conditionalFormatting>
  <conditionalFormatting sqref="J43">
    <cfRule type="cellIs" dxfId="1002" priority="3135" operator="equal">
      <formula>"NO VAR"</formula>
    </cfRule>
  </conditionalFormatting>
  <conditionalFormatting sqref="J43">
    <cfRule type="cellIs" dxfId="1001" priority="3134" operator="equal">
      <formula>"NO VAR"</formula>
    </cfRule>
  </conditionalFormatting>
  <conditionalFormatting sqref="J43">
    <cfRule type="cellIs" dxfId="1000" priority="3133" operator="equal">
      <formula>"HIDE-NO VAR"</formula>
    </cfRule>
  </conditionalFormatting>
  <conditionalFormatting sqref="J43">
    <cfRule type="cellIs" dxfId="999" priority="3132" operator="equal">
      <formula>"NO VAR"</formula>
    </cfRule>
  </conditionalFormatting>
  <conditionalFormatting sqref="J43">
    <cfRule type="cellIs" dxfId="998" priority="3131" operator="equal">
      <formula>"NO VAR"</formula>
    </cfRule>
  </conditionalFormatting>
  <conditionalFormatting sqref="K43">
    <cfRule type="cellIs" dxfId="997" priority="3130" operator="equal">
      <formula>"NO VAR"</formula>
    </cfRule>
  </conditionalFormatting>
  <conditionalFormatting sqref="K43">
    <cfRule type="cellIs" dxfId="996" priority="3129" operator="equal">
      <formula>"HIDE-NO VAR"</formula>
    </cfRule>
  </conditionalFormatting>
  <conditionalFormatting sqref="K43">
    <cfRule type="cellIs" dxfId="995" priority="3128" operator="equal">
      <formula>"ERROR "</formula>
    </cfRule>
  </conditionalFormatting>
  <conditionalFormatting sqref="K43">
    <cfRule type="cellIs" dxfId="994" priority="3127" operator="equal">
      <formula>"HIDE-NO VAR"</formula>
    </cfRule>
  </conditionalFormatting>
  <conditionalFormatting sqref="K43">
    <cfRule type="cellIs" dxfId="993" priority="3126" operator="equal">
      <formula>"HIDE-NO VAR"</formula>
    </cfRule>
  </conditionalFormatting>
  <conditionalFormatting sqref="K43">
    <cfRule type="cellIs" dxfId="992" priority="3125" operator="equal">
      <formula>"NO VAR"</formula>
    </cfRule>
  </conditionalFormatting>
  <conditionalFormatting sqref="K43">
    <cfRule type="cellIs" dxfId="991" priority="3124" operator="equal">
      <formula>"HIDE-NO VAR"</formula>
    </cfRule>
  </conditionalFormatting>
  <conditionalFormatting sqref="K43">
    <cfRule type="cellIs" dxfId="990" priority="3123" operator="equal">
      <formula>"NO VAR"</formula>
    </cfRule>
  </conditionalFormatting>
  <conditionalFormatting sqref="K43">
    <cfRule type="cellIs" dxfId="989" priority="3122" operator="equal">
      <formula>"HIDE-NO VAR"</formula>
    </cfRule>
  </conditionalFormatting>
  <conditionalFormatting sqref="K43">
    <cfRule type="cellIs" dxfId="988" priority="3121" operator="equal">
      <formula>"NO VAR"</formula>
    </cfRule>
  </conditionalFormatting>
  <conditionalFormatting sqref="K43">
    <cfRule type="cellIs" dxfId="987" priority="3120" operator="equal">
      <formula>"NO VAR"</formula>
    </cfRule>
  </conditionalFormatting>
  <conditionalFormatting sqref="K43">
    <cfRule type="cellIs" dxfId="986" priority="3119" operator="equal">
      <formula>"HIDE-NO VAR"</formula>
    </cfRule>
  </conditionalFormatting>
  <conditionalFormatting sqref="K43">
    <cfRule type="cellIs" dxfId="985" priority="3118" operator="equal">
      <formula>"NO VAR"</formula>
    </cfRule>
  </conditionalFormatting>
  <conditionalFormatting sqref="K43">
    <cfRule type="cellIs" dxfId="984" priority="3117" operator="equal">
      <formula>"NO VAR"</formula>
    </cfRule>
  </conditionalFormatting>
  <conditionalFormatting sqref="K43">
    <cfRule type="cellIs" dxfId="983" priority="3116" operator="equal">
      <formula>"HIDE-NO VAR"</formula>
    </cfRule>
  </conditionalFormatting>
  <conditionalFormatting sqref="K43">
    <cfRule type="cellIs" dxfId="982" priority="3115" operator="equal">
      <formula>"NO VAR"</formula>
    </cfRule>
  </conditionalFormatting>
  <conditionalFormatting sqref="K43">
    <cfRule type="cellIs" dxfId="981" priority="3114" operator="equal">
      <formula>"NO VAR"</formula>
    </cfRule>
  </conditionalFormatting>
  <conditionalFormatting sqref="K43">
    <cfRule type="cellIs" dxfId="980" priority="3113" operator="equal">
      <formula>"HIDE-NO VAR"</formula>
    </cfRule>
  </conditionalFormatting>
  <conditionalFormatting sqref="K43">
    <cfRule type="cellIs" dxfId="979" priority="3112" operator="equal">
      <formula>"NO VAR"</formula>
    </cfRule>
  </conditionalFormatting>
  <conditionalFormatting sqref="K43">
    <cfRule type="cellIs" dxfId="978" priority="3111" operator="equal">
      <formula>"NO VAR"</formula>
    </cfRule>
  </conditionalFormatting>
  <conditionalFormatting sqref="K43">
    <cfRule type="cellIs" dxfId="977" priority="3110" operator="equal">
      <formula>"HIDE-NO VAR"</formula>
    </cfRule>
  </conditionalFormatting>
  <conditionalFormatting sqref="K43">
    <cfRule type="cellIs" dxfId="976" priority="3109" operator="equal">
      <formula>"NO VAR"</formula>
    </cfRule>
  </conditionalFormatting>
  <conditionalFormatting sqref="K43">
    <cfRule type="cellIs" dxfId="975" priority="3108" operator="equal">
      <formula>"NO VAR"</formula>
    </cfRule>
  </conditionalFormatting>
  <conditionalFormatting sqref="K43">
    <cfRule type="cellIs" dxfId="974" priority="3107" operator="equal">
      <formula>"HIDE-NO VAR"</formula>
    </cfRule>
  </conditionalFormatting>
  <conditionalFormatting sqref="K43">
    <cfRule type="cellIs" dxfId="973" priority="3106" operator="equal">
      <formula>"NO VAR"</formula>
    </cfRule>
  </conditionalFormatting>
  <conditionalFormatting sqref="K43">
    <cfRule type="cellIs" dxfId="972" priority="3105" operator="equal">
      <formula>"NO VAR"</formula>
    </cfRule>
  </conditionalFormatting>
  <conditionalFormatting sqref="K43">
    <cfRule type="cellIs" dxfId="971" priority="3104" operator="equal">
      <formula>"HIDE-NO VAR"</formula>
    </cfRule>
  </conditionalFormatting>
  <conditionalFormatting sqref="K43">
    <cfRule type="cellIs" dxfId="970" priority="3103" operator="equal">
      <formula>"NO VAR"</formula>
    </cfRule>
  </conditionalFormatting>
  <conditionalFormatting sqref="K43">
    <cfRule type="cellIs" dxfId="969" priority="3102" operator="equal">
      <formula>"NO VAR"</formula>
    </cfRule>
  </conditionalFormatting>
  <conditionalFormatting sqref="K43">
    <cfRule type="cellIs" dxfId="968" priority="3101" operator="equal">
      <formula>"HIDE-NO VAR"</formula>
    </cfRule>
  </conditionalFormatting>
  <conditionalFormatting sqref="K43">
    <cfRule type="cellIs" dxfId="967" priority="3100" operator="equal">
      <formula>"NO VAR"</formula>
    </cfRule>
  </conditionalFormatting>
  <conditionalFormatting sqref="K43">
    <cfRule type="cellIs" dxfId="966" priority="3099" operator="equal">
      <formula>"NO VAR"</formula>
    </cfRule>
  </conditionalFormatting>
  <conditionalFormatting sqref="K43">
    <cfRule type="cellIs" dxfId="965" priority="3098" operator="equal">
      <formula>"HIDE-NO VAR"</formula>
    </cfRule>
  </conditionalFormatting>
  <conditionalFormatting sqref="K43">
    <cfRule type="cellIs" dxfId="964" priority="3097" operator="equal">
      <formula>"NO VAR"</formula>
    </cfRule>
  </conditionalFormatting>
  <conditionalFormatting sqref="K43">
    <cfRule type="cellIs" dxfId="963" priority="3096" operator="equal">
      <formula>"NO VAR"</formula>
    </cfRule>
  </conditionalFormatting>
  <conditionalFormatting sqref="K43">
    <cfRule type="cellIs" dxfId="962" priority="3095" operator="equal">
      <formula>"HIDE-NO VAR"</formula>
    </cfRule>
  </conditionalFormatting>
  <conditionalFormatting sqref="K43">
    <cfRule type="cellIs" dxfId="961" priority="3094" operator="equal">
      <formula>"NO VAR"</formula>
    </cfRule>
  </conditionalFormatting>
  <conditionalFormatting sqref="K43">
    <cfRule type="cellIs" dxfId="960" priority="3093" operator="equal">
      <formula>"NO VAR"</formula>
    </cfRule>
  </conditionalFormatting>
  <conditionalFormatting sqref="K43">
    <cfRule type="cellIs" dxfId="959" priority="3092" operator="equal">
      <formula>"HIDE-NO VAR"</formula>
    </cfRule>
  </conditionalFormatting>
  <conditionalFormatting sqref="K43">
    <cfRule type="cellIs" dxfId="958" priority="3091" operator="equal">
      <formula>"NO VAR"</formula>
    </cfRule>
  </conditionalFormatting>
  <conditionalFormatting sqref="K43">
    <cfRule type="cellIs" dxfId="957" priority="3090" operator="equal">
      <formula>"NO VAR"</formula>
    </cfRule>
  </conditionalFormatting>
  <conditionalFormatting sqref="K43">
    <cfRule type="cellIs" dxfId="956" priority="3089" operator="equal">
      <formula>"INCORRECT LINE BEING PICKED UP"</formula>
    </cfRule>
  </conditionalFormatting>
  <conditionalFormatting sqref="B44">
    <cfRule type="cellIs" dxfId="955" priority="3088" operator="equal">
      <formula>"HIDE "</formula>
    </cfRule>
  </conditionalFormatting>
  <conditionalFormatting sqref="A48:B48 D48 A49">
    <cfRule type="cellIs" dxfId="954" priority="3087" operator="equal">
      <formula>"Hide No Variance"</formula>
    </cfRule>
  </conditionalFormatting>
  <conditionalFormatting sqref="D50:E50">
    <cfRule type="cellIs" dxfId="953" priority="3086" operator="equal">
      <formula>"HIDE "</formula>
    </cfRule>
  </conditionalFormatting>
  <conditionalFormatting sqref="J50">
    <cfRule type="cellIs" dxfId="952" priority="3085" operator="equal">
      <formula>"NO VAR"</formula>
    </cfRule>
  </conditionalFormatting>
  <conditionalFormatting sqref="K61:K63">
    <cfRule type="cellIs" dxfId="951" priority="762" operator="equal">
      <formula>"HIDE-NO VAR"</formula>
    </cfRule>
  </conditionalFormatting>
  <conditionalFormatting sqref="K61:K63">
    <cfRule type="cellIs" dxfId="950" priority="761" operator="equal">
      <formula>"NO VAR"</formula>
    </cfRule>
  </conditionalFormatting>
  <conditionalFormatting sqref="K52">
    <cfRule type="cellIs" dxfId="949" priority="836" operator="equal">
      <formula>"NO VAR"</formula>
    </cfRule>
  </conditionalFormatting>
  <conditionalFormatting sqref="K52">
    <cfRule type="cellIs" dxfId="948" priority="835" operator="equal">
      <formula>"HIDE-NO VAR"</formula>
    </cfRule>
  </conditionalFormatting>
  <conditionalFormatting sqref="K52">
    <cfRule type="cellIs" dxfId="947" priority="834" operator="equal">
      <formula>"NO VAR"</formula>
    </cfRule>
  </conditionalFormatting>
  <conditionalFormatting sqref="K52">
    <cfRule type="cellIs" dxfId="946" priority="833" operator="equal">
      <formula>"NO VAR"</formula>
    </cfRule>
  </conditionalFormatting>
  <conditionalFormatting sqref="J65">
    <cfRule type="cellIs" dxfId="945" priority="754" operator="equal">
      <formula>"NO VAR"</formula>
    </cfRule>
  </conditionalFormatting>
  <conditionalFormatting sqref="J65">
    <cfRule type="cellIs" dxfId="944" priority="753" operator="equal">
      <formula>"HIDE-NO VAR"</formula>
    </cfRule>
  </conditionalFormatting>
  <conditionalFormatting sqref="J61:J63">
    <cfRule type="cellIs" dxfId="943" priority="826" operator="equal">
      <formula>"HIDE-NO VAR"</formula>
    </cfRule>
  </conditionalFormatting>
  <conditionalFormatting sqref="J61:J63">
    <cfRule type="cellIs" dxfId="942" priority="825" operator="equal">
      <formula>"HIDE-NO VAR"</formula>
    </cfRule>
  </conditionalFormatting>
  <conditionalFormatting sqref="J61:J63">
    <cfRule type="cellIs" dxfId="941" priority="824" operator="equal">
      <formula>"NO VAR"</formula>
    </cfRule>
  </conditionalFormatting>
  <conditionalFormatting sqref="J61:J63">
    <cfRule type="cellIs" dxfId="940" priority="823" operator="equal">
      <formula>"HIDE-NO VAR"</formula>
    </cfRule>
  </conditionalFormatting>
  <conditionalFormatting sqref="J61:J63">
    <cfRule type="cellIs" dxfId="939" priority="822" operator="equal">
      <formula>"NO VAR"</formula>
    </cfRule>
  </conditionalFormatting>
  <conditionalFormatting sqref="J61:J63">
    <cfRule type="cellIs" dxfId="938" priority="821" operator="equal">
      <formula>"HIDE-NO VAR"</formula>
    </cfRule>
  </conditionalFormatting>
  <conditionalFormatting sqref="J61:J63">
    <cfRule type="cellIs" dxfId="937" priority="820" operator="equal">
      <formula>"NO VAR"</formula>
    </cfRule>
  </conditionalFormatting>
  <conditionalFormatting sqref="J61:J63">
    <cfRule type="cellIs" dxfId="936" priority="819" operator="equal">
      <formula>"NO VAR"</formula>
    </cfRule>
  </conditionalFormatting>
  <conditionalFormatting sqref="K50">
    <cfRule type="cellIs" dxfId="935" priority="3084" operator="equal">
      <formula>"NO VAR"</formula>
    </cfRule>
  </conditionalFormatting>
  <conditionalFormatting sqref="J61:J63">
    <cfRule type="cellIs" dxfId="934" priority="818" operator="equal">
      <formula>"HIDE-NO VAR"</formula>
    </cfRule>
  </conditionalFormatting>
  <conditionalFormatting sqref="J61:J63">
    <cfRule type="cellIs" dxfId="933" priority="817" operator="equal">
      <formula>"NO VAR"</formula>
    </cfRule>
  </conditionalFormatting>
  <conditionalFormatting sqref="J61:J63">
    <cfRule type="cellIs" dxfId="932" priority="816" operator="equal">
      <formula>"NO VAR"</formula>
    </cfRule>
  </conditionalFormatting>
  <conditionalFormatting sqref="J61:J63">
    <cfRule type="cellIs" dxfId="931" priority="815" operator="equal">
      <formula>"HIDE-NO VAR"</formula>
    </cfRule>
  </conditionalFormatting>
  <conditionalFormatting sqref="J61:J63">
    <cfRule type="cellIs" dxfId="930" priority="814" operator="equal">
      <formula>"NO VAR"</formula>
    </cfRule>
  </conditionalFormatting>
  <conditionalFormatting sqref="J61:J63">
    <cfRule type="cellIs" dxfId="929" priority="813" operator="equal">
      <formula>"NO VAR"</formula>
    </cfRule>
  </conditionalFormatting>
  <conditionalFormatting sqref="J61:J63">
    <cfRule type="cellIs" dxfId="928" priority="812" operator="equal">
      <formula>"HIDE-NO VAR"</formula>
    </cfRule>
  </conditionalFormatting>
  <conditionalFormatting sqref="J61:J63">
    <cfRule type="cellIs" dxfId="927" priority="811" operator="equal">
      <formula>"NO VAR"</formula>
    </cfRule>
  </conditionalFormatting>
  <conditionalFormatting sqref="J61:J63">
    <cfRule type="cellIs" dxfId="926" priority="810" operator="equal">
      <formula>"NO VAR"</formula>
    </cfRule>
  </conditionalFormatting>
  <conditionalFormatting sqref="J61:J63">
    <cfRule type="cellIs" dxfId="925" priority="809" operator="equal">
      <formula>"HIDE-NO VAR"</formula>
    </cfRule>
  </conditionalFormatting>
  <conditionalFormatting sqref="J61:J63">
    <cfRule type="cellIs" dxfId="924" priority="808" operator="equal">
      <formula>"NO VAR"</formula>
    </cfRule>
  </conditionalFormatting>
  <conditionalFormatting sqref="J61:J63">
    <cfRule type="cellIs" dxfId="923" priority="807" operator="equal">
      <formula>"NO VAR"</formula>
    </cfRule>
  </conditionalFormatting>
  <conditionalFormatting sqref="J61:J63">
    <cfRule type="cellIs" dxfId="922" priority="806" operator="equal">
      <formula>"HIDE-NO VAR"</formula>
    </cfRule>
  </conditionalFormatting>
  <conditionalFormatting sqref="J61:J63">
    <cfRule type="cellIs" dxfId="921" priority="804" operator="equal">
      <formula>"NO VAR"</formula>
    </cfRule>
  </conditionalFormatting>
  <conditionalFormatting sqref="J61:J63">
    <cfRule type="cellIs" dxfId="920" priority="803" operator="equal">
      <formula>"HIDE-NO VAR"</formula>
    </cfRule>
  </conditionalFormatting>
  <conditionalFormatting sqref="J61:J63">
    <cfRule type="cellIs" dxfId="919" priority="802" operator="equal">
      <formula>"NO VAR"</formula>
    </cfRule>
  </conditionalFormatting>
  <conditionalFormatting sqref="J65">
    <cfRule type="cellIs" dxfId="918" priority="725" operator="equal">
      <formula>"HIDE-NO VAR"</formula>
    </cfRule>
  </conditionalFormatting>
  <conditionalFormatting sqref="J65">
    <cfRule type="cellIs" dxfId="917" priority="724" operator="equal">
      <formula>"NO VAR"</formula>
    </cfRule>
  </conditionalFormatting>
  <conditionalFormatting sqref="J61:J63">
    <cfRule type="cellIs" dxfId="916" priority="799" operator="equal">
      <formula>"NO VAR"</formula>
    </cfRule>
  </conditionalFormatting>
  <conditionalFormatting sqref="K65">
    <cfRule type="cellIs" dxfId="915" priority="719" operator="equal">
      <formula>"HIDE-NO VAR"</formula>
    </cfRule>
  </conditionalFormatting>
  <conditionalFormatting sqref="J51">
    <cfRule type="cellIs" dxfId="914" priority="869" operator="equal">
      <formula>"HIDE-NO VAR"</formula>
    </cfRule>
  </conditionalFormatting>
  <conditionalFormatting sqref="K65">
    <cfRule type="cellIs" dxfId="913" priority="716" operator="equal">
      <formula>"HIDE-NO VAR"</formula>
    </cfRule>
  </conditionalFormatting>
  <conditionalFormatting sqref="J51">
    <cfRule type="cellIs" dxfId="912" priority="867" operator="equal">
      <formula>"NO VAR"</formula>
    </cfRule>
  </conditionalFormatting>
  <conditionalFormatting sqref="J51">
    <cfRule type="cellIs" dxfId="911" priority="866" operator="equal">
      <formula>"HIDE-NO VAR"</formula>
    </cfRule>
  </conditionalFormatting>
  <conditionalFormatting sqref="J51">
    <cfRule type="cellIs" dxfId="910" priority="865" operator="equal">
      <formula>"NO VAR"</formula>
    </cfRule>
  </conditionalFormatting>
  <conditionalFormatting sqref="K61:K63">
    <cfRule type="cellIs" dxfId="909" priority="787" operator="equal">
      <formula>"NO VAR"</formula>
    </cfRule>
  </conditionalFormatting>
  <conditionalFormatting sqref="J51">
    <cfRule type="cellIs" dxfId="908" priority="862" operator="equal">
      <formula>"NO VAR"</formula>
    </cfRule>
  </conditionalFormatting>
  <conditionalFormatting sqref="K61:K63">
    <cfRule type="cellIs" dxfId="907" priority="784" operator="equal">
      <formula>"NO VAR"</formula>
    </cfRule>
  </conditionalFormatting>
  <conditionalFormatting sqref="K65">
    <cfRule type="cellIs" dxfId="906" priority="707" operator="equal">
      <formula>"NO VAR"</formula>
    </cfRule>
  </conditionalFormatting>
  <conditionalFormatting sqref="K61:K63">
    <cfRule type="cellIs" dxfId="905" priority="781" operator="equal">
      <formula>"NO VAR"</formula>
    </cfRule>
  </conditionalFormatting>
  <conditionalFormatting sqref="J52">
    <cfRule type="cellIs" dxfId="904" priority="856" operator="equal">
      <formula>"NO VAR"</formula>
    </cfRule>
  </conditionalFormatting>
  <conditionalFormatting sqref="J52">
    <cfRule type="cellIs" dxfId="903" priority="855" operator="equal">
      <formula>"HIDE-NO VAR"</formula>
    </cfRule>
  </conditionalFormatting>
  <conditionalFormatting sqref="J52">
    <cfRule type="cellIs" dxfId="902" priority="854" operator="equal">
      <formula>"NO VAR"</formula>
    </cfRule>
  </conditionalFormatting>
  <conditionalFormatting sqref="J52">
    <cfRule type="cellIs" dxfId="901" priority="853" operator="equal">
      <formula>"NO VAR"</formula>
    </cfRule>
  </conditionalFormatting>
  <conditionalFormatting sqref="K52">
    <cfRule type="cellIs" dxfId="900" priority="852" operator="equal">
      <formula>"HIDE-NO VAR"</formula>
    </cfRule>
  </conditionalFormatting>
  <conditionalFormatting sqref="K52">
    <cfRule type="cellIs" dxfId="899" priority="851" operator="equal">
      <formula>"NO VAR"</formula>
    </cfRule>
  </conditionalFormatting>
  <conditionalFormatting sqref="K52">
    <cfRule type="cellIs" dxfId="898" priority="850" operator="equal">
      <formula>"NO VAR"</formula>
    </cfRule>
  </conditionalFormatting>
  <conditionalFormatting sqref="K51">
    <cfRule type="cellIs" dxfId="897" priority="849" operator="equal">
      <formula>"HIDE-NO VAR"</formula>
    </cfRule>
  </conditionalFormatting>
  <conditionalFormatting sqref="K51">
    <cfRule type="cellIs" dxfId="896" priority="848" operator="equal">
      <formula>"NO VAR"</formula>
    </cfRule>
  </conditionalFormatting>
  <conditionalFormatting sqref="K51">
    <cfRule type="cellIs" dxfId="895" priority="847" operator="equal">
      <formula>"NO VAR"</formula>
    </cfRule>
  </conditionalFormatting>
  <conditionalFormatting sqref="K51">
    <cfRule type="cellIs" dxfId="894" priority="846" operator="equal">
      <formula>"HIDE-NO VAR"</formula>
    </cfRule>
  </conditionalFormatting>
  <conditionalFormatting sqref="K51">
    <cfRule type="cellIs" dxfId="893" priority="845" operator="equal">
      <formula>"NO VAR"</formula>
    </cfRule>
  </conditionalFormatting>
  <conditionalFormatting sqref="K51">
    <cfRule type="cellIs" dxfId="892" priority="844" operator="equal">
      <formula>"NO VAR"</formula>
    </cfRule>
  </conditionalFormatting>
  <conditionalFormatting sqref="K51">
    <cfRule type="cellIs" dxfId="891" priority="843" operator="equal">
      <formula>"HIDE-NO VAR"</formula>
    </cfRule>
  </conditionalFormatting>
  <conditionalFormatting sqref="K51">
    <cfRule type="cellIs" dxfId="890" priority="842" operator="equal">
      <formula>"NO VAR"</formula>
    </cfRule>
  </conditionalFormatting>
  <conditionalFormatting sqref="K51">
    <cfRule type="cellIs" dxfId="889" priority="841" operator="equal">
      <formula>"NO VAR"</formula>
    </cfRule>
  </conditionalFormatting>
  <conditionalFormatting sqref="K61:K63">
    <cfRule type="cellIs" dxfId="888" priority="764" operator="equal">
      <formula>"NO VAR"</formula>
    </cfRule>
  </conditionalFormatting>
  <conditionalFormatting sqref="K52">
    <cfRule type="cellIs" dxfId="887" priority="839" operator="equal">
      <formula>"HIDE-NO VAR"</formula>
    </cfRule>
  </conditionalFormatting>
  <conditionalFormatting sqref="K52">
    <cfRule type="cellIs" dxfId="886" priority="837" operator="equal">
      <formula>"HIDE-NO VAR"</formula>
    </cfRule>
  </conditionalFormatting>
  <conditionalFormatting sqref="K65">
    <cfRule type="cellIs" dxfId="885" priority="684" operator="equal">
      <formula>"HIDE-NO VAR"</formula>
    </cfRule>
  </conditionalFormatting>
  <conditionalFormatting sqref="K65">
    <cfRule type="cellIs" dxfId="884" priority="683" operator="equal">
      <formula>"NO VAR"</formula>
    </cfRule>
  </conditionalFormatting>
  <conditionalFormatting sqref="K61:K63">
    <cfRule type="cellIs" dxfId="883" priority="757" operator="equal">
      <formula>"NO VAR"</formula>
    </cfRule>
  </conditionalFormatting>
  <conditionalFormatting sqref="J66:J68">
    <cfRule type="cellIs" dxfId="882" priority="679" operator="equal">
      <formula>"NO VAR"</formula>
    </cfRule>
  </conditionalFormatting>
  <conditionalFormatting sqref="J65">
    <cfRule type="cellIs" dxfId="881" priority="750" operator="equal">
      <formula>"HIDE-NO VAR"</formula>
    </cfRule>
  </conditionalFormatting>
  <conditionalFormatting sqref="J65">
    <cfRule type="cellIs" dxfId="880" priority="749" operator="equal">
      <formula>"NO VAR"</formula>
    </cfRule>
  </conditionalFormatting>
  <conditionalFormatting sqref="J65">
    <cfRule type="cellIs" dxfId="879" priority="745" operator="equal">
      <formula>"NO VAR"</formula>
    </cfRule>
  </conditionalFormatting>
  <conditionalFormatting sqref="J66:J68">
    <cfRule type="cellIs" dxfId="878" priority="668" operator="equal">
      <formula>"HIDE-NO VAR"</formula>
    </cfRule>
  </conditionalFormatting>
  <conditionalFormatting sqref="J65">
    <cfRule type="cellIs" dxfId="877" priority="742" operator="equal">
      <formula>"NO VAR"</formula>
    </cfRule>
  </conditionalFormatting>
  <conditionalFormatting sqref="J66:J68">
    <cfRule type="cellIs" dxfId="876" priority="665" operator="equal">
      <formula>"HIDE-NO VAR"</formula>
    </cfRule>
  </conditionalFormatting>
  <conditionalFormatting sqref="J65">
    <cfRule type="cellIs" dxfId="875" priority="739" operator="equal">
      <formula>"NO VAR"</formula>
    </cfRule>
  </conditionalFormatting>
  <conditionalFormatting sqref="J66:J68">
    <cfRule type="cellIs" dxfId="874" priority="662" operator="equal">
      <formula>"HIDE-NO VAR"</formula>
    </cfRule>
  </conditionalFormatting>
  <conditionalFormatting sqref="J65">
    <cfRule type="cellIs" dxfId="873" priority="736" operator="equal">
      <formula>"NO VAR"</formula>
    </cfRule>
  </conditionalFormatting>
  <conditionalFormatting sqref="J66:J68">
    <cfRule type="cellIs" dxfId="872" priority="659" operator="equal">
      <formula>"HIDE-NO VAR"</formula>
    </cfRule>
  </conditionalFormatting>
  <conditionalFormatting sqref="J65">
    <cfRule type="cellIs" dxfId="871" priority="733" operator="equal">
      <formula>"NO VAR"</formula>
    </cfRule>
  </conditionalFormatting>
  <conditionalFormatting sqref="J66:J68">
    <cfRule type="cellIs" dxfId="870" priority="656" operator="equal">
      <formula>"HIDE-NO VAR"</formula>
    </cfRule>
  </conditionalFormatting>
  <conditionalFormatting sqref="J65">
    <cfRule type="cellIs" dxfId="869" priority="730" operator="equal">
      <formula>"NO VAR"</formula>
    </cfRule>
  </conditionalFormatting>
  <conditionalFormatting sqref="J66:J68">
    <cfRule type="cellIs" dxfId="868" priority="653" operator="equal">
      <formula>"HIDE-NO VAR"</formula>
    </cfRule>
  </conditionalFormatting>
  <conditionalFormatting sqref="J65">
    <cfRule type="cellIs" dxfId="867" priority="727" operator="equal">
      <formula>"NO VAR"</formula>
    </cfRule>
  </conditionalFormatting>
  <conditionalFormatting sqref="J66:J68">
    <cfRule type="cellIs" dxfId="866" priority="650" operator="equal">
      <formula>"HIDE-NO VAR"</formula>
    </cfRule>
  </conditionalFormatting>
  <conditionalFormatting sqref="J61:J63">
    <cfRule type="cellIs" dxfId="865" priority="801" operator="equal">
      <formula>"NO VAR"</formula>
    </cfRule>
  </conditionalFormatting>
  <conditionalFormatting sqref="K61:K63">
    <cfRule type="cellIs" dxfId="864" priority="797" operator="equal">
      <formula>"NO VAR"</formula>
    </cfRule>
  </conditionalFormatting>
  <conditionalFormatting sqref="K61:K63">
    <cfRule type="cellIs" dxfId="863" priority="796" operator="equal">
      <formula>"HIDE-NO VAR"</formula>
    </cfRule>
  </conditionalFormatting>
  <conditionalFormatting sqref="K61:K63">
    <cfRule type="cellIs" dxfId="862" priority="795" operator="equal">
      <formula>"ERROR "</formula>
    </cfRule>
  </conditionalFormatting>
  <conditionalFormatting sqref="K61:K63">
    <cfRule type="cellIs" dxfId="861" priority="794" operator="equal">
      <formula>"HIDE-NO VAR"</formula>
    </cfRule>
  </conditionalFormatting>
  <conditionalFormatting sqref="K61:K63">
    <cfRule type="cellIs" dxfId="860" priority="793" operator="equal">
      <formula>"HIDE-NO VAR"</formula>
    </cfRule>
  </conditionalFormatting>
  <conditionalFormatting sqref="K61:K63">
    <cfRule type="cellIs" dxfId="859" priority="792" operator="equal">
      <formula>"NO VAR"</formula>
    </cfRule>
  </conditionalFormatting>
  <conditionalFormatting sqref="K61:K63">
    <cfRule type="cellIs" dxfId="858" priority="791" operator="equal">
      <formula>"HIDE-NO VAR"</formula>
    </cfRule>
  </conditionalFormatting>
  <conditionalFormatting sqref="K61:K63">
    <cfRule type="cellIs" dxfId="857" priority="790" operator="equal">
      <formula>"NO VAR"</formula>
    </cfRule>
  </conditionalFormatting>
  <conditionalFormatting sqref="K61:K63">
    <cfRule type="cellIs" dxfId="856" priority="789" operator="equal">
      <formula>"HIDE-NO VAR"</formula>
    </cfRule>
  </conditionalFormatting>
  <conditionalFormatting sqref="K61:K63">
    <cfRule type="cellIs" dxfId="855" priority="788" operator="equal">
      <formula>"NO VAR"</formula>
    </cfRule>
  </conditionalFormatting>
  <conditionalFormatting sqref="K61:K63">
    <cfRule type="cellIs" dxfId="854" priority="786" operator="equal">
      <formula>"HIDE-NO VAR"</formula>
    </cfRule>
  </conditionalFormatting>
  <conditionalFormatting sqref="K61:K63">
    <cfRule type="cellIs" dxfId="853" priority="785" operator="equal">
      <formula>"NO VAR"</formula>
    </cfRule>
  </conditionalFormatting>
  <conditionalFormatting sqref="K61:K63">
    <cfRule type="cellIs" dxfId="852" priority="783" operator="equal">
      <formula>"HIDE-NO VAR"</formula>
    </cfRule>
  </conditionalFormatting>
  <conditionalFormatting sqref="K61:K63">
    <cfRule type="cellIs" dxfId="851" priority="782" operator="equal">
      <formula>"NO VAR"</formula>
    </cfRule>
  </conditionalFormatting>
  <conditionalFormatting sqref="K61:K63">
    <cfRule type="cellIs" dxfId="850" priority="780" operator="equal">
      <formula>"HIDE-NO VAR"</formula>
    </cfRule>
  </conditionalFormatting>
  <conditionalFormatting sqref="K61:K63">
    <cfRule type="cellIs" dxfId="849" priority="779" operator="equal">
      <formula>"NO VAR"</formula>
    </cfRule>
  </conditionalFormatting>
  <conditionalFormatting sqref="K61:K63">
    <cfRule type="cellIs" dxfId="848" priority="778" operator="equal">
      <formula>"NO VAR"</formula>
    </cfRule>
  </conditionalFormatting>
  <conditionalFormatting sqref="K61:K63">
    <cfRule type="cellIs" dxfId="847" priority="777" operator="equal">
      <formula>"HIDE-NO VAR"</formula>
    </cfRule>
  </conditionalFormatting>
  <conditionalFormatting sqref="K61:K63">
    <cfRule type="cellIs" dxfId="846" priority="776" operator="equal">
      <formula>"NO VAR"</formula>
    </cfRule>
  </conditionalFormatting>
  <conditionalFormatting sqref="K61:K63">
    <cfRule type="cellIs" dxfId="845" priority="775" operator="equal">
      <formula>"NO VAR"</formula>
    </cfRule>
  </conditionalFormatting>
  <conditionalFormatting sqref="K61:K63">
    <cfRule type="cellIs" dxfId="844" priority="774" operator="equal">
      <formula>"HIDE-NO VAR"</formula>
    </cfRule>
  </conditionalFormatting>
  <conditionalFormatting sqref="K61:K63">
    <cfRule type="cellIs" dxfId="843" priority="773" operator="equal">
      <formula>"NO VAR"</formula>
    </cfRule>
  </conditionalFormatting>
  <conditionalFormatting sqref="K61:K63">
    <cfRule type="cellIs" dxfId="842" priority="772" operator="equal">
      <formula>"NO VAR"</formula>
    </cfRule>
  </conditionalFormatting>
  <conditionalFormatting sqref="K61:K63">
    <cfRule type="cellIs" dxfId="841" priority="771" operator="equal">
      <formula>"HIDE-NO VAR"</formula>
    </cfRule>
  </conditionalFormatting>
  <conditionalFormatting sqref="K61:K63">
    <cfRule type="cellIs" dxfId="840" priority="770" operator="equal">
      <formula>"NO VAR"</formula>
    </cfRule>
  </conditionalFormatting>
  <conditionalFormatting sqref="K61:K63">
    <cfRule type="cellIs" dxfId="839" priority="769" operator="equal">
      <formula>"NO VAR"</formula>
    </cfRule>
  </conditionalFormatting>
  <conditionalFormatting sqref="K61:K63">
    <cfRule type="cellIs" dxfId="838" priority="768" operator="equal">
      <formula>"HIDE-NO VAR"</formula>
    </cfRule>
  </conditionalFormatting>
  <conditionalFormatting sqref="K61:K63">
    <cfRule type="cellIs" dxfId="837" priority="767" operator="equal">
      <formula>"NO VAR"</formula>
    </cfRule>
  </conditionalFormatting>
  <conditionalFormatting sqref="K61:K63">
    <cfRule type="cellIs" dxfId="836" priority="766" operator="equal">
      <formula>"NO VAR"</formula>
    </cfRule>
  </conditionalFormatting>
  <conditionalFormatting sqref="K65">
    <cfRule type="cellIs" dxfId="835" priority="688" operator="equal">
      <formula>"NO VAR"</formula>
    </cfRule>
  </conditionalFormatting>
  <conditionalFormatting sqref="K65">
    <cfRule type="cellIs" dxfId="834" priority="687" operator="equal">
      <formula>"HIDE-NO VAR"</formula>
    </cfRule>
  </conditionalFormatting>
  <conditionalFormatting sqref="K66:K68">
    <cfRule type="cellIs" dxfId="833" priority="609" operator="equal">
      <formula>"HIDE-NO VAR"</formula>
    </cfRule>
  </conditionalFormatting>
  <conditionalFormatting sqref="J66:J68">
    <cfRule type="cellIs" dxfId="832" priority="672" operator="equal">
      <formula>"NO VAR"</formula>
    </cfRule>
  </conditionalFormatting>
  <conditionalFormatting sqref="J66:J68">
    <cfRule type="cellIs" dxfId="831" priority="671" operator="equal">
      <formula>"HIDE-NO VAR"</formula>
    </cfRule>
  </conditionalFormatting>
  <conditionalFormatting sqref="J66:J68">
    <cfRule type="cellIs" dxfId="830" priority="670" operator="equal">
      <formula>"NO VAR"</formula>
    </cfRule>
  </conditionalFormatting>
  <conditionalFormatting sqref="J66:J68">
    <cfRule type="cellIs" dxfId="829" priority="669" operator="equal">
      <formula>"NO VAR"</formula>
    </cfRule>
  </conditionalFormatting>
  <conditionalFormatting sqref="J66:J68">
    <cfRule type="cellIs" dxfId="828" priority="667" operator="equal">
      <formula>"NO VAR"</formula>
    </cfRule>
  </conditionalFormatting>
  <conditionalFormatting sqref="J66:J68">
    <cfRule type="cellIs" dxfId="827" priority="666" operator="equal">
      <formula>"NO VAR"</formula>
    </cfRule>
  </conditionalFormatting>
  <conditionalFormatting sqref="J66:J68">
    <cfRule type="cellIs" dxfId="826" priority="664" operator="equal">
      <formula>"NO VAR"</formula>
    </cfRule>
  </conditionalFormatting>
  <conditionalFormatting sqref="J66:J68">
    <cfRule type="cellIs" dxfId="825" priority="663" operator="equal">
      <formula>"NO VAR"</formula>
    </cfRule>
  </conditionalFormatting>
  <conditionalFormatting sqref="J66:J68">
    <cfRule type="cellIs" dxfId="824" priority="661" operator="equal">
      <formula>"NO VAR"</formula>
    </cfRule>
  </conditionalFormatting>
  <conditionalFormatting sqref="J66:J68">
    <cfRule type="cellIs" dxfId="823" priority="660" operator="equal">
      <formula>"NO VAR"</formula>
    </cfRule>
  </conditionalFormatting>
  <conditionalFormatting sqref="J66:J68">
    <cfRule type="cellIs" dxfId="822" priority="658" operator="equal">
      <formula>"NO VAR"</formula>
    </cfRule>
  </conditionalFormatting>
  <conditionalFormatting sqref="J66:J68">
    <cfRule type="cellIs" dxfId="821" priority="657" operator="equal">
      <formula>"NO VAR"</formula>
    </cfRule>
  </conditionalFormatting>
  <conditionalFormatting sqref="J65">
    <cfRule type="cellIs" dxfId="820" priority="732" operator="equal">
      <formula>"NO VAR"</formula>
    </cfRule>
  </conditionalFormatting>
  <conditionalFormatting sqref="J65">
    <cfRule type="cellIs" dxfId="819" priority="731" operator="equal">
      <formula>"HIDE-NO VAR"</formula>
    </cfRule>
  </conditionalFormatting>
  <conditionalFormatting sqref="J65">
    <cfRule type="cellIs" dxfId="818" priority="728" operator="equal">
      <formula>"HIDE-NO VAR"</formula>
    </cfRule>
  </conditionalFormatting>
  <conditionalFormatting sqref="J66:J68">
    <cfRule type="cellIs" dxfId="817" priority="651" operator="equal">
      <formula>"NO VAR"</formula>
    </cfRule>
  </conditionalFormatting>
  <conditionalFormatting sqref="J66:J68">
    <cfRule type="cellIs" dxfId="816" priority="649" operator="equal">
      <formula>"NO VAR"</formula>
    </cfRule>
  </conditionalFormatting>
  <conditionalFormatting sqref="J65">
    <cfRule type="cellIs" dxfId="815" priority="723" operator="equal">
      <formula>"NO VAR"</formula>
    </cfRule>
  </conditionalFormatting>
  <conditionalFormatting sqref="K65">
    <cfRule type="cellIs" dxfId="814" priority="722" operator="equal">
      <formula>"NO VAR"</formula>
    </cfRule>
  </conditionalFormatting>
  <conditionalFormatting sqref="K65">
    <cfRule type="cellIs" dxfId="813" priority="721" operator="equal">
      <formula>"HIDE-NO VAR"</formula>
    </cfRule>
  </conditionalFormatting>
  <conditionalFormatting sqref="K65">
    <cfRule type="cellIs" dxfId="812" priority="718" operator="equal">
      <formula>"HIDE-NO VAR"</formula>
    </cfRule>
  </conditionalFormatting>
  <conditionalFormatting sqref="K65">
    <cfRule type="cellIs" dxfId="811" priority="717" operator="equal">
      <formula>"NO VAR"</formula>
    </cfRule>
  </conditionalFormatting>
  <conditionalFormatting sqref="K66:K68">
    <cfRule type="cellIs" dxfId="810" priority="640" operator="equal">
      <formula>"NO VAR"</formula>
    </cfRule>
  </conditionalFormatting>
  <conditionalFormatting sqref="K66:K68">
    <cfRule type="cellIs" dxfId="809" priority="639" operator="equal">
      <formula>"HIDE-NO VAR"</formula>
    </cfRule>
  </conditionalFormatting>
  <conditionalFormatting sqref="K66:K68">
    <cfRule type="cellIs" dxfId="808" priority="638" operator="equal">
      <formula>"NO VAR"</formula>
    </cfRule>
  </conditionalFormatting>
  <conditionalFormatting sqref="K65">
    <cfRule type="cellIs" dxfId="807" priority="713" operator="equal">
      <formula>"NO VAR"</formula>
    </cfRule>
  </conditionalFormatting>
  <conditionalFormatting sqref="K66:K68">
    <cfRule type="cellIs" dxfId="806" priority="636" operator="equal">
      <formula>"HIDE-NO VAR"</formula>
    </cfRule>
  </conditionalFormatting>
  <conditionalFormatting sqref="K66:K68">
    <cfRule type="cellIs" dxfId="805" priority="635" operator="equal">
      <formula>"NO VAR"</formula>
    </cfRule>
  </conditionalFormatting>
  <conditionalFormatting sqref="K65">
    <cfRule type="cellIs" dxfId="804" priority="710" operator="equal">
      <formula>"NO VAR"</formula>
    </cfRule>
  </conditionalFormatting>
  <conditionalFormatting sqref="K66:K68">
    <cfRule type="cellIs" dxfId="803" priority="633" operator="equal">
      <formula>"HIDE-NO VAR"</formula>
    </cfRule>
  </conditionalFormatting>
  <conditionalFormatting sqref="K66:K68">
    <cfRule type="cellIs" dxfId="802" priority="632" operator="equal">
      <formula>"NO VAR"</formula>
    </cfRule>
  </conditionalFormatting>
  <conditionalFormatting sqref="K66:K68">
    <cfRule type="cellIs" dxfId="801" priority="630" operator="equal">
      <formula>"HIDE-NO VAR"</formula>
    </cfRule>
  </conditionalFormatting>
  <conditionalFormatting sqref="K66:K68">
    <cfRule type="cellIs" dxfId="800" priority="629" operator="equal">
      <formula>"NO VAR"</formula>
    </cfRule>
  </conditionalFormatting>
  <conditionalFormatting sqref="K65">
    <cfRule type="cellIs" dxfId="799" priority="704" operator="equal">
      <formula>"NO VAR"</formula>
    </cfRule>
  </conditionalFormatting>
  <conditionalFormatting sqref="K66:K68">
    <cfRule type="cellIs" dxfId="798" priority="627" operator="equal">
      <formula>"HIDE-NO VAR"</formula>
    </cfRule>
  </conditionalFormatting>
  <conditionalFormatting sqref="K66:K68">
    <cfRule type="cellIs" dxfId="797" priority="626" operator="equal">
      <formula>"NO VAR"</formula>
    </cfRule>
  </conditionalFormatting>
  <conditionalFormatting sqref="K65">
    <cfRule type="cellIs" dxfId="796" priority="701" operator="equal">
      <formula>"NO VAR"</formula>
    </cfRule>
  </conditionalFormatting>
  <conditionalFormatting sqref="K66:K68">
    <cfRule type="cellIs" dxfId="795" priority="624" operator="equal">
      <formula>"HIDE-NO VAR"</formula>
    </cfRule>
  </conditionalFormatting>
  <conditionalFormatting sqref="K66:K68">
    <cfRule type="cellIs" dxfId="794" priority="623" operator="equal">
      <formula>"NO VAR"</formula>
    </cfRule>
  </conditionalFormatting>
  <conditionalFormatting sqref="K65">
    <cfRule type="cellIs" dxfId="793" priority="698" operator="equal">
      <formula>"NO VAR"</formula>
    </cfRule>
  </conditionalFormatting>
  <conditionalFormatting sqref="K66:K68">
    <cfRule type="cellIs" dxfId="792" priority="621" operator="equal">
      <formula>"HIDE-NO VAR"</formula>
    </cfRule>
  </conditionalFormatting>
  <conditionalFormatting sqref="K66:K68">
    <cfRule type="cellIs" dxfId="791" priority="620" operator="equal">
      <formula>"NO VAR"</formula>
    </cfRule>
  </conditionalFormatting>
  <conditionalFormatting sqref="K65">
    <cfRule type="cellIs" dxfId="790" priority="695" operator="equal">
      <formula>"NO VAR"</formula>
    </cfRule>
  </conditionalFormatting>
  <conditionalFormatting sqref="K66:K68">
    <cfRule type="cellIs" dxfId="789" priority="618" operator="equal">
      <formula>"HIDE-NO VAR"</formula>
    </cfRule>
  </conditionalFormatting>
  <conditionalFormatting sqref="K66:K68">
    <cfRule type="cellIs" dxfId="788" priority="617" operator="equal">
      <formula>"NO VAR"</formula>
    </cfRule>
  </conditionalFormatting>
  <conditionalFormatting sqref="K65">
    <cfRule type="cellIs" dxfId="787" priority="692" operator="equal">
      <formula>"NO VAR"</formula>
    </cfRule>
  </conditionalFormatting>
  <conditionalFormatting sqref="K66:K68">
    <cfRule type="cellIs" dxfId="786" priority="607" operator="equal">
      <formula>"NO VAR"</formula>
    </cfRule>
  </conditionalFormatting>
  <conditionalFormatting sqref="J69:J77">
    <cfRule type="cellIs" dxfId="785" priority="603" operator="equal">
      <formula>"NO VAR"</formula>
    </cfRule>
  </conditionalFormatting>
  <conditionalFormatting sqref="J78">
    <cfRule type="cellIs" dxfId="784" priority="526" operator="equal">
      <formula>"NO VAR"</formula>
    </cfRule>
  </conditionalFormatting>
  <conditionalFormatting sqref="J78">
    <cfRule type="cellIs" dxfId="783" priority="525" operator="equal">
      <formula>"HIDE-NO VAR"</formula>
    </cfRule>
  </conditionalFormatting>
  <conditionalFormatting sqref="J78">
    <cfRule type="cellIs" dxfId="782" priority="522" operator="equal">
      <formula>"HIDE-NO VAR"</formula>
    </cfRule>
  </conditionalFormatting>
  <conditionalFormatting sqref="J78">
    <cfRule type="cellIs" dxfId="781" priority="521" operator="equal">
      <formula>"NO VAR"</formula>
    </cfRule>
  </conditionalFormatting>
  <conditionalFormatting sqref="J69:J77">
    <cfRule type="cellIs" dxfId="780" priority="596" operator="equal">
      <formula>"NO VAR"</formula>
    </cfRule>
  </conditionalFormatting>
  <conditionalFormatting sqref="J69:J77">
    <cfRule type="cellIs" dxfId="779" priority="595" operator="equal">
      <formula>"HIDE-NO VAR"</formula>
    </cfRule>
  </conditionalFormatting>
  <conditionalFormatting sqref="J69:J77">
    <cfRule type="cellIs" dxfId="778" priority="594" operator="equal">
      <formula>"NO VAR"</formula>
    </cfRule>
  </conditionalFormatting>
  <conditionalFormatting sqref="J69:J77">
    <cfRule type="cellIs" dxfId="777" priority="592" operator="equal">
      <formula>"HIDE-NO VAR"</formula>
    </cfRule>
  </conditionalFormatting>
  <conditionalFormatting sqref="J69:J77">
    <cfRule type="cellIs" dxfId="776" priority="591" operator="equal">
      <formula>"NO VAR"</formula>
    </cfRule>
  </conditionalFormatting>
  <conditionalFormatting sqref="J69:J77">
    <cfRule type="cellIs" dxfId="775" priority="589" operator="equal">
      <formula>"HIDE-NO VAR"</formula>
    </cfRule>
  </conditionalFormatting>
  <conditionalFormatting sqref="J69:J77">
    <cfRule type="cellIs" dxfId="774" priority="588" operator="equal">
      <formula>"NO VAR"</formula>
    </cfRule>
  </conditionalFormatting>
  <conditionalFormatting sqref="J69:J77">
    <cfRule type="cellIs" dxfId="773" priority="586" operator="equal">
      <formula>"HIDE-NO VAR"</formula>
    </cfRule>
  </conditionalFormatting>
  <conditionalFormatting sqref="J69:J77">
    <cfRule type="cellIs" dxfId="772" priority="585" operator="equal">
      <formula>"NO VAR"</formula>
    </cfRule>
  </conditionalFormatting>
  <conditionalFormatting sqref="J69:J77">
    <cfRule type="cellIs" dxfId="771" priority="583" operator="equal">
      <formula>"HIDE-NO VAR"</formula>
    </cfRule>
  </conditionalFormatting>
  <conditionalFormatting sqref="J69:J77">
    <cfRule type="cellIs" dxfId="770" priority="582" operator="equal">
      <formula>"NO VAR"</formula>
    </cfRule>
  </conditionalFormatting>
  <conditionalFormatting sqref="J78">
    <cfRule type="cellIs" dxfId="769" priority="504" operator="equal">
      <formula>"NO VAR"</formula>
    </cfRule>
  </conditionalFormatting>
  <conditionalFormatting sqref="J78">
    <cfRule type="cellIs" dxfId="768" priority="503" operator="equal">
      <formula>"HIDE-NO VAR"</formula>
    </cfRule>
  </conditionalFormatting>
  <conditionalFormatting sqref="J69:J77">
    <cfRule type="cellIs" dxfId="767" priority="577" operator="equal">
      <formula>"HIDE-NO VAR"</formula>
    </cfRule>
  </conditionalFormatting>
  <conditionalFormatting sqref="J78">
    <cfRule type="cellIs" dxfId="766" priority="500" operator="equal">
      <formula>"HIDE-NO VAR"</formula>
    </cfRule>
  </conditionalFormatting>
  <conditionalFormatting sqref="J69:J77">
    <cfRule type="cellIs" dxfId="765" priority="574" operator="equal">
      <formula>"HIDE-NO VAR"</formula>
    </cfRule>
  </conditionalFormatting>
  <conditionalFormatting sqref="J69:J77">
    <cfRule type="cellIs" dxfId="764" priority="573" operator="equal">
      <formula>"NO VAR"</formula>
    </cfRule>
  </conditionalFormatting>
  <conditionalFormatting sqref="K66:K68">
    <cfRule type="cellIs" dxfId="763" priority="647" operator="equal">
      <formula>"NO VAR"</formula>
    </cfRule>
  </conditionalFormatting>
  <conditionalFormatting sqref="K78">
    <cfRule type="cellIs" dxfId="762" priority="494" operator="equal">
      <formula>"NO VAR"</formula>
    </cfRule>
  </conditionalFormatting>
  <conditionalFormatting sqref="K78">
    <cfRule type="cellIs" dxfId="761" priority="493" operator="equal">
      <formula>"HIDE-NO VAR"</formula>
    </cfRule>
  </conditionalFormatting>
  <conditionalFormatting sqref="K78">
    <cfRule type="cellIs" dxfId="760" priority="490" operator="equal">
      <formula>"HIDE-NO VAR"</formula>
    </cfRule>
  </conditionalFormatting>
  <conditionalFormatting sqref="K78">
    <cfRule type="cellIs" dxfId="759" priority="489" operator="equal">
      <formula>"NO VAR"</formula>
    </cfRule>
  </conditionalFormatting>
  <conditionalFormatting sqref="K69:K77">
    <cfRule type="cellIs" dxfId="758" priority="564" operator="equal">
      <formula>"NO VAR"</formula>
    </cfRule>
  </conditionalFormatting>
  <conditionalFormatting sqref="K69:K77">
    <cfRule type="cellIs" dxfId="757" priority="563" operator="equal">
      <formula>"HIDE-NO VAR"</formula>
    </cfRule>
  </conditionalFormatting>
  <conditionalFormatting sqref="K69:K77">
    <cfRule type="cellIs" dxfId="756" priority="562" operator="equal">
      <formula>"NO VAR"</formula>
    </cfRule>
  </conditionalFormatting>
  <conditionalFormatting sqref="K66:K68">
    <cfRule type="cellIs" dxfId="755" priority="637" operator="equal">
      <formula>"NO VAR"</formula>
    </cfRule>
  </conditionalFormatting>
  <conditionalFormatting sqref="K69:K77">
    <cfRule type="cellIs" dxfId="754" priority="560" operator="equal">
      <formula>"HIDE-NO VAR"</formula>
    </cfRule>
  </conditionalFormatting>
  <conditionalFormatting sqref="K69:K77">
    <cfRule type="cellIs" dxfId="753" priority="559" operator="equal">
      <formula>"NO VAR"</formula>
    </cfRule>
  </conditionalFormatting>
  <conditionalFormatting sqref="K66:K68">
    <cfRule type="cellIs" dxfId="752" priority="634" operator="equal">
      <formula>"NO VAR"</formula>
    </cfRule>
  </conditionalFormatting>
  <conditionalFormatting sqref="K69:K77">
    <cfRule type="cellIs" dxfId="751" priority="557" operator="equal">
      <formula>"HIDE-NO VAR"</formula>
    </cfRule>
  </conditionalFormatting>
  <conditionalFormatting sqref="K69:K77">
    <cfRule type="cellIs" dxfId="750" priority="556" operator="equal">
      <formula>"NO VAR"</formula>
    </cfRule>
  </conditionalFormatting>
  <conditionalFormatting sqref="K66:K68">
    <cfRule type="cellIs" dxfId="749" priority="631" operator="equal">
      <formula>"NO VAR"</formula>
    </cfRule>
  </conditionalFormatting>
  <conditionalFormatting sqref="K69:K77">
    <cfRule type="cellIs" dxfId="748" priority="554" operator="equal">
      <formula>"HIDE-NO VAR"</formula>
    </cfRule>
  </conditionalFormatting>
  <conditionalFormatting sqref="K69:K77">
    <cfRule type="cellIs" dxfId="747" priority="553" operator="equal">
      <formula>"NO VAR"</formula>
    </cfRule>
  </conditionalFormatting>
  <conditionalFormatting sqref="K66:K68">
    <cfRule type="cellIs" dxfId="746" priority="628" operator="equal">
      <formula>"NO VAR"</formula>
    </cfRule>
  </conditionalFormatting>
  <conditionalFormatting sqref="K69:K77">
    <cfRule type="cellIs" dxfId="745" priority="551" operator="equal">
      <formula>"HIDE-NO VAR"</formula>
    </cfRule>
  </conditionalFormatting>
  <conditionalFormatting sqref="K69:K77">
    <cfRule type="cellIs" dxfId="744" priority="550" operator="equal">
      <formula>"NO VAR"</formula>
    </cfRule>
  </conditionalFormatting>
  <conditionalFormatting sqref="K66:K68">
    <cfRule type="cellIs" dxfId="743" priority="625" operator="equal">
      <formula>"NO VAR"</formula>
    </cfRule>
  </conditionalFormatting>
  <conditionalFormatting sqref="K69:K77">
    <cfRule type="cellIs" dxfId="742" priority="548" operator="equal">
      <formula>"HIDE-NO VAR"</formula>
    </cfRule>
  </conditionalFormatting>
  <conditionalFormatting sqref="K69:K77">
    <cfRule type="cellIs" dxfId="741" priority="547" operator="equal">
      <formula>"NO VAR"</formula>
    </cfRule>
  </conditionalFormatting>
  <conditionalFormatting sqref="K66:K68">
    <cfRule type="cellIs" dxfId="740" priority="622" operator="equal">
      <formula>"NO VAR"</formula>
    </cfRule>
  </conditionalFormatting>
  <conditionalFormatting sqref="K69:K77">
    <cfRule type="cellIs" dxfId="739" priority="545" operator="equal">
      <formula>"HIDE-NO VAR"</formula>
    </cfRule>
  </conditionalFormatting>
  <conditionalFormatting sqref="K69:K77">
    <cfRule type="cellIs" dxfId="738" priority="544" operator="equal">
      <formula>"NO VAR"</formula>
    </cfRule>
  </conditionalFormatting>
  <conditionalFormatting sqref="K66:K68">
    <cfRule type="cellIs" dxfId="737" priority="619" operator="equal">
      <formula>"NO VAR"</formula>
    </cfRule>
  </conditionalFormatting>
  <conditionalFormatting sqref="K69:K77">
    <cfRule type="cellIs" dxfId="736" priority="542" operator="equal">
      <formula>"HIDE-NO VAR"</formula>
    </cfRule>
  </conditionalFormatting>
  <conditionalFormatting sqref="K69:K77">
    <cfRule type="cellIs" dxfId="735" priority="541" operator="equal">
      <formula>"NO VAR"</formula>
    </cfRule>
  </conditionalFormatting>
  <conditionalFormatting sqref="K66:K68">
    <cfRule type="cellIs" dxfId="734" priority="616" operator="equal">
      <formula>"NO VAR"</formula>
    </cfRule>
  </conditionalFormatting>
  <conditionalFormatting sqref="K66:K68">
    <cfRule type="cellIs" dxfId="733" priority="611" operator="equal">
      <formula>"NO VAR"</formula>
    </cfRule>
  </conditionalFormatting>
  <conditionalFormatting sqref="K78">
    <cfRule type="cellIs" dxfId="732" priority="456" operator="equal">
      <formula>"HIDE-NO VAR"</formula>
    </cfRule>
  </conditionalFormatting>
  <conditionalFormatting sqref="K78">
    <cfRule type="cellIs" dxfId="731" priority="454" operator="equal">
      <formula>"NO VAR"</formula>
    </cfRule>
  </conditionalFormatting>
  <conditionalFormatting sqref="J80">
    <cfRule type="cellIs" dxfId="730" priority="452" operator="equal">
      <formula>"NO VAR"</formula>
    </cfRule>
  </conditionalFormatting>
  <conditionalFormatting sqref="J80">
    <cfRule type="cellIs" dxfId="729" priority="451" operator="equal">
      <formula>"HIDE-NO VAR"</formula>
    </cfRule>
  </conditionalFormatting>
  <conditionalFormatting sqref="J69:J77">
    <cfRule type="cellIs" dxfId="728" priority="600" operator="equal">
      <formula>"HIDE-NO VAR"</formula>
    </cfRule>
  </conditionalFormatting>
  <conditionalFormatting sqref="J80">
    <cfRule type="cellIs" dxfId="727" priority="447" operator="equal">
      <formula>"NO VAR"</formula>
    </cfRule>
  </conditionalFormatting>
  <conditionalFormatting sqref="J69:J77">
    <cfRule type="cellIs" dxfId="726" priority="598" operator="equal">
      <formula>"NO VAR"</formula>
    </cfRule>
  </conditionalFormatting>
  <conditionalFormatting sqref="J69:J77">
    <cfRule type="cellIs" dxfId="725" priority="597" operator="equal">
      <formula>"HIDE-NO VAR"</formula>
    </cfRule>
  </conditionalFormatting>
  <conditionalFormatting sqref="J78">
    <cfRule type="cellIs" dxfId="724" priority="519" operator="equal">
      <formula>"NO VAR"</formula>
    </cfRule>
  </conditionalFormatting>
  <conditionalFormatting sqref="J78">
    <cfRule type="cellIs" dxfId="723" priority="518" operator="equal">
      <formula>"HIDE-NO VAR"</formula>
    </cfRule>
  </conditionalFormatting>
  <conditionalFormatting sqref="J69:J77">
    <cfRule type="cellIs" dxfId="722" priority="593" operator="equal">
      <formula>"NO VAR"</formula>
    </cfRule>
  </conditionalFormatting>
  <conditionalFormatting sqref="J78">
    <cfRule type="cellIs" dxfId="721" priority="516" operator="equal">
      <formula>"NO VAR"</formula>
    </cfRule>
  </conditionalFormatting>
  <conditionalFormatting sqref="J78">
    <cfRule type="cellIs" dxfId="720" priority="515" operator="equal">
      <formula>"HIDE-NO VAR"</formula>
    </cfRule>
  </conditionalFormatting>
  <conditionalFormatting sqref="J69:J77">
    <cfRule type="cellIs" dxfId="719" priority="590" operator="equal">
      <formula>"NO VAR"</formula>
    </cfRule>
  </conditionalFormatting>
  <conditionalFormatting sqref="J78">
    <cfRule type="cellIs" dxfId="718" priority="513" operator="equal">
      <formula>"NO VAR"</formula>
    </cfRule>
  </conditionalFormatting>
  <conditionalFormatting sqref="J78">
    <cfRule type="cellIs" dxfId="717" priority="512" operator="equal">
      <formula>"HIDE-NO VAR"</formula>
    </cfRule>
  </conditionalFormatting>
  <conditionalFormatting sqref="J69:J77">
    <cfRule type="cellIs" dxfId="716" priority="587" operator="equal">
      <formula>"NO VAR"</formula>
    </cfRule>
  </conditionalFormatting>
  <conditionalFormatting sqref="J78">
    <cfRule type="cellIs" dxfId="715" priority="510" operator="equal">
      <formula>"NO VAR"</formula>
    </cfRule>
  </conditionalFormatting>
  <conditionalFormatting sqref="J78">
    <cfRule type="cellIs" dxfId="714" priority="509" operator="equal">
      <formula>"HIDE-NO VAR"</formula>
    </cfRule>
  </conditionalFormatting>
  <conditionalFormatting sqref="J69:J77">
    <cfRule type="cellIs" dxfId="713" priority="584" operator="equal">
      <formula>"NO VAR"</formula>
    </cfRule>
  </conditionalFormatting>
  <conditionalFormatting sqref="J78">
    <cfRule type="cellIs" dxfId="712" priority="507" operator="equal">
      <formula>"NO VAR"</formula>
    </cfRule>
  </conditionalFormatting>
  <conditionalFormatting sqref="J78">
    <cfRule type="cellIs" dxfId="711" priority="506" operator="equal">
      <formula>"HIDE-NO VAR"</formula>
    </cfRule>
  </conditionalFormatting>
  <conditionalFormatting sqref="J69:J77">
    <cfRule type="cellIs" dxfId="710" priority="581" operator="equal">
      <formula>"NO VAR"</formula>
    </cfRule>
  </conditionalFormatting>
  <conditionalFormatting sqref="J69:J77">
    <cfRule type="cellIs" dxfId="709" priority="579" operator="equal">
      <formula>"NO VAR"</formula>
    </cfRule>
  </conditionalFormatting>
  <conditionalFormatting sqref="J80">
    <cfRule type="cellIs" dxfId="708" priority="426" operator="equal">
      <formula>"HIDE-NO VAR"</formula>
    </cfRule>
  </conditionalFormatting>
  <conditionalFormatting sqref="J80">
    <cfRule type="cellIs" dxfId="707" priority="423" operator="equal">
      <formula>"HIDE-NO VAR"</formula>
    </cfRule>
  </conditionalFormatting>
  <conditionalFormatting sqref="J78">
    <cfRule type="cellIs" dxfId="706" priority="498" operator="equal">
      <formula>"NO VAR"</formula>
    </cfRule>
  </conditionalFormatting>
  <conditionalFormatting sqref="J78">
    <cfRule type="cellIs" dxfId="705" priority="497" operator="equal">
      <formula>"HIDE-NO VAR"</formula>
    </cfRule>
  </conditionalFormatting>
  <conditionalFormatting sqref="J69:J77">
    <cfRule type="cellIs" dxfId="704" priority="572" operator="equal">
      <formula>"NO VAR"</formula>
    </cfRule>
  </conditionalFormatting>
  <conditionalFormatting sqref="K80">
    <cfRule type="cellIs" dxfId="703" priority="419" operator="equal">
      <formula>"HIDE-NO VAR"</formula>
    </cfRule>
  </conditionalFormatting>
  <conditionalFormatting sqref="K69:K77">
    <cfRule type="cellIs" dxfId="702" priority="568" operator="equal">
      <formula>"HIDE-NO VAR"</formula>
    </cfRule>
  </conditionalFormatting>
  <conditionalFormatting sqref="K80">
    <cfRule type="cellIs" dxfId="701" priority="415" operator="equal">
      <formula>"NO VAR"</formula>
    </cfRule>
  </conditionalFormatting>
  <conditionalFormatting sqref="K69:K77">
    <cfRule type="cellIs" dxfId="700" priority="566" operator="equal">
      <formula>"NO VAR"</formula>
    </cfRule>
  </conditionalFormatting>
  <conditionalFormatting sqref="K69:K77">
    <cfRule type="cellIs" dxfId="699" priority="565" operator="equal">
      <formula>"HIDE-NO VAR"</formula>
    </cfRule>
  </conditionalFormatting>
  <conditionalFormatting sqref="K78">
    <cfRule type="cellIs" dxfId="698" priority="487" operator="equal">
      <formula>"NO VAR"</formula>
    </cfRule>
  </conditionalFormatting>
  <conditionalFormatting sqref="K78">
    <cfRule type="cellIs" dxfId="697" priority="486" operator="equal">
      <formula>"HIDE-NO VAR"</formula>
    </cfRule>
  </conditionalFormatting>
  <conditionalFormatting sqref="K69:K77">
    <cfRule type="cellIs" dxfId="696" priority="561" operator="equal">
      <formula>"NO VAR"</formula>
    </cfRule>
  </conditionalFormatting>
  <conditionalFormatting sqref="K78">
    <cfRule type="cellIs" dxfId="695" priority="484" operator="equal">
      <formula>"NO VAR"</formula>
    </cfRule>
  </conditionalFormatting>
  <conditionalFormatting sqref="K78">
    <cfRule type="cellIs" dxfId="694" priority="483" operator="equal">
      <formula>"HIDE-NO VAR"</formula>
    </cfRule>
  </conditionalFormatting>
  <conditionalFormatting sqref="K69:K77">
    <cfRule type="cellIs" dxfId="693" priority="558" operator="equal">
      <formula>"NO VAR"</formula>
    </cfRule>
  </conditionalFormatting>
  <conditionalFormatting sqref="K78">
    <cfRule type="cellIs" dxfId="692" priority="481" operator="equal">
      <formula>"NO VAR"</formula>
    </cfRule>
  </conditionalFormatting>
  <conditionalFormatting sqref="K78">
    <cfRule type="cellIs" dxfId="691" priority="480" operator="equal">
      <formula>"HIDE-NO VAR"</formula>
    </cfRule>
  </conditionalFormatting>
  <conditionalFormatting sqref="K69:K77">
    <cfRule type="cellIs" dxfId="690" priority="555" operator="equal">
      <formula>"NO VAR"</formula>
    </cfRule>
  </conditionalFormatting>
  <conditionalFormatting sqref="K78">
    <cfRule type="cellIs" dxfId="689" priority="478" operator="equal">
      <formula>"NO VAR"</formula>
    </cfRule>
  </conditionalFormatting>
  <conditionalFormatting sqref="K78">
    <cfRule type="cellIs" dxfId="688" priority="477" operator="equal">
      <formula>"HIDE-NO VAR"</formula>
    </cfRule>
  </conditionalFormatting>
  <conditionalFormatting sqref="K69:K77">
    <cfRule type="cellIs" dxfId="687" priority="552" operator="equal">
      <formula>"NO VAR"</formula>
    </cfRule>
  </conditionalFormatting>
  <conditionalFormatting sqref="K78">
    <cfRule type="cellIs" dxfId="686" priority="475" operator="equal">
      <formula>"NO VAR"</formula>
    </cfRule>
  </conditionalFormatting>
  <conditionalFormatting sqref="K78">
    <cfRule type="cellIs" dxfId="685" priority="474" operator="equal">
      <formula>"HIDE-NO VAR"</formula>
    </cfRule>
  </conditionalFormatting>
  <conditionalFormatting sqref="K69:K77">
    <cfRule type="cellIs" dxfId="684" priority="549" operator="equal">
      <formula>"NO VAR"</formula>
    </cfRule>
  </conditionalFormatting>
  <conditionalFormatting sqref="K78">
    <cfRule type="cellIs" dxfId="683" priority="472" operator="equal">
      <formula>"NO VAR"</formula>
    </cfRule>
  </conditionalFormatting>
  <conditionalFormatting sqref="K78">
    <cfRule type="cellIs" dxfId="682" priority="471" operator="equal">
      <formula>"HIDE-NO VAR"</formula>
    </cfRule>
  </conditionalFormatting>
  <conditionalFormatting sqref="K69:K77">
    <cfRule type="cellIs" dxfId="681" priority="546" operator="equal">
      <formula>"NO VAR"</formula>
    </cfRule>
  </conditionalFormatting>
  <conditionalFormatting sqref="K78">
    <cfRule type="cellIs" dxfId="680" priority="469" operator="equal">
      <formula>"NO VAR"</formula>
    </cfRule>
  </conditionalFormatting>
  <conditionalFormatting sqref="K78">
    <cfRule type="cellIs" dxfId="679" priority="468" operator="equal">
      <formula>"HIDE-NO VAR"</formula>
    </cfRule>
  </conditionalFormatting>
  <conditionalFormatting sqref="K69:K77">
    <cfRule type="cellIs" dxfId="678" priority="543" operator="equal">
      <formula>"NO VAR"</formula>
    </cfRule>
  </conditionalFormatting>
  <conditionalFormatting sqref="K78">
    <cfRule type="cellIs" dxfId="677" priority="466" operator="equal">
      <formula>"NO VAR"</formula>
    </cfRule>
  </conditionalFormatting>
  <conditionalFormatting sqref="K78">
    <cfRule type="cellIs" dxfId="676" priority="465" operator="equal">
      <formula>"HIDE-NO VAR"</formula>
    </cfRule>
  </conditionalFormatting>
  <conditionalFormatting sqref="K69:K77">
    <cfRule type="cellIs" dxfId="675" priority="540" operator="equal">
      <formula>"NO VAR"</formula>
    </cfRule>
  </conditionalFormatting>
  <conditionalFormatting sqref="K78">
    <cfRule type="cellIs" dxfId="674" priority="463" operator="equal">
      <formula>"NO VAR"</formula>
    </cfRule>
  </conditionalFormatting>
  <conditionalFormatting sqref="K69:K77">
    <cfRule type="cellIs" dxfId="673" priority="537" operator="equal">
      <formula>"NO VAR"</formula>
    </cfRule>
  </conditionalFormatting>
  <conditionalFormatting sqref="K69:K77">
    <cfRule type="cellIs" dxfId="672" priority="536" operator="equal">
      <formula>"HIDE-NO VAR"</formula>
    </cfRule>
  </conditionalFormatting>
  <conditionalFormatting sqref="K80">
    <cfRule type="cellIs" dxfId="671" priority="382" operator="equal">
      <formula>"HIDE-NO VAR"</formula>
    </cfRule>
  </conditionalFormatting>
  <conditionalFormatting sqref="K69:K77">
    <cfRule type="cellIs" dxfId="670" priority="533" operator="equal">
      <formula>"HIDE-NO VAR"</formula>
    </cfRule>
  </conditionalFormatting>
  <conditionalFormatting sqref="K69:K77">
    <cfRule type="cellIs" dxfId="669" priority="532" operator="equal">
      <formula>"NO VAR"</formula>
    </cfRule>
  </conditionalFormatting>
  <conditionalFormatting sqref="J81 J83">
    <cfRule type="cellIs" dxfId="668" priority="377" operator="equal">
      <formula>"HIDE-NO VAR"</formula>
    </cfRule>
  </conditionalFormatting>
  <conditionalFormatting sqref="J81 J83">
    <cfRule type="cellIs" dxfId="667" priority="374" operator="equal">
      <formula>"HIDE-NO VAR"</formula>
    </cfRule>
  </conditionalFormatting>
  <conditionalFormatting sqref="J81 J83">
    <cfRule type="cellIs" dxfId="666" priority="373" operator="equal">
      <formula>"NO VAR"</formula>
    </cfRule>
  </conditionalFormatting>
  <conditionalFormatting sqref="J78">
    <cfRule type="cellIs" dxfId="665" priority="523" operator="equal">
      <formula>"HIDE-NO VAR"</formula>
    </cfRule>
  </conditionalFormatting>
  <conditionalFormatting sqref="J78">
    <cfRule type="cellIs" dxfId="664" priority="520" operator="equal">
      <formula>"HIDE-NO VAR"</formula>
    </cfRule>
  </conditionalFormatting>
  <conditionalFormatting sqref="J80">
    <cfRule type="cellIs" dxfId="663" priority="443" operator="equal">
      <formula>"NO VAR"</formula>
    </cfRule>
  </conditionalFormatting>
  <conditionalFormatting sqref="J80">
    <cfRule type="cellIs" dxfId="662" priority="442" operator="equal">
      <formula>"NO VAR"</formula>
    </cfRule>
  </conditionalFormatting>
  <conditionalFormatting sqref="J80">
    <cfRule type="cellIs" dxfId="661" priority="441" operator="equal">
      <formula>"HIDE-NO VAR"</formula>
    </cfRule>
  </conditionalFormatting>
  <conditionalFormatting sqref="J80">
    <cfRule type="cellIs" dxfId="660" priority="440" operator="equal">
      <formula>"NO VAR"</formula>
    </cfRule>
  </conditionalFormatting>
  <conditionalFormatting sqref="J80">
    <cfRule type="cellIs" dxfId="659" priority="439" operator="equal">
      <formula>"NO VAR"</formula>
    </cfRule>
  </conditionalFormatting>
  <conditionalFormatting sqref="J80">
    <cfRule type="cellIs" dxfId="658" priority="438" operator="equal">
      <formula>"HIDE-NO VAR"</formula>
    </cfRule>
  </conditionalFormatting>
  <conditionalFormatting sqref="J80">
    <cfRule type="cellIs" dxfId="657" priority="437" operator="equal">
      <formula>"NO VAR"</formula>
    </cfRule>
  </conditionalFormatting>
  <conditionalFormatting sqref="J80">
    <cfRule type="cellIs" dxfId="656" priority="436" operator="equal">
      <formula>"NO VAR"</formula>
    </cfRule>
  </conditionalFormatting>
  <conditionalFormatting sqref="J80">
    <cfRule type="cellIs" dxfId="655" priority="435" operator="equal">
      <formula>"HIDE-NO VAR"</formula>
    </cfRule>
  </conditionalFormatting>
  <conditionalFormatting sqref="J80">
    <cfRule type="cellIs" dxfId="654" priority="434" operator="equal">
      <formula>"NO VAR"</formula>
    </cfRule>
  </conditionalFormatting>
  <conditionalFormatting sqref="J80">
    <cfRule type="cellIs" dxfId="653" priority="433" operator="equal">
      <formula>"NO VAR"</formula>
    </cfRule>
  </conditionalFormatting>
  <conditionalFormatting sqref="J80">
    <cfRule type="cellIs" dxfId="652" priority="432" operator="equal">
      <formula>"HIDE-NO VAR"</formula>
    </cfRule>
  </conditionalFormatting>
  <conditionalFormatting sqref="J80">
    <cfRule type="cellIs" dxfId="651" priority="431" operator="equal">
      <formula>"NO VAR"</formula>
    </cfRule>
  </conditionalFormatting>
  <conditionalFormatting sqref="J80">
    <cfRule type="cellIs" dxfId="650" priority="430" operator="equal">
      <formula>"NO VAR"</formula>
    </cfRule>
  </conditionalFormatting>
  <conditionalFormatting sqref="J78">
    <cfRule type="cellIs" dxfId="649" priority="505" operator="equal">
      <formula>"NO VAR"</formula>
    </cfRule>
  </conditionalFormatting>
  <conditionalFormatting sqref="J81 J83">
    <cfRule type="cellIs" dxfId="648" priority="352" operator="equal">
      <formula>"HIDE-NO VAR"</formula>
    </cfRule>
  </conditionalFormatting>
  <conditionalFormatting sqref="J81 J83">
    <cfRule type="cellIs" dxfId="647" priority="349" operator="equal">
      <formula>"HIDE-NO VAR"</formula>
    </cfRule>
  </conditionalFormatting>
  <conditionalFormatting sqref="J80">
    <cfRule type="cellIs" dxfId="646" priority="424" operator="equal">
      <formula>"NO VAR"</formula>
    </cfRule>
  </conditionalFormatting>
  <conditionalFormatting sqref="J80">
    <cfRule type="cellIs" dxfId="645" priority="422" operator="equal">
      <formula>"NO VAR"</formula>
    </cfRule>
  </conditionalFormatting>
  <conditionalFormatting sqref="J78">
    <cfRule type="cellIs" dxfId="644" priority="496" operator="equal">
      <formula>"NO VAR"</formula>
    </cfRule>
  </conditionalFormatting>
  <conditionalFormatting sqref="J78">
    <cfRule type="cellIs" dxfId="643" priority="495" operator="equal">
      <formula>"NO VAR"</formula>
    </cfRule>
  </conditionalFormatting>
  <conditionalFormatting sqref="K81 K83">
    <cfRule type="cellIs" dxfId="642" priority="342" operator="equal">
      <formula>"HIDE-NO VAR"</formula>
    </cfRule>
  </conditionalFormatting>
  <conditionalFormatting sqref="K81 K83">
    <cfRule type="cellIs" dxfId="641" priority="341" operator="equal">
      <formula>"NO VAR"</formula>
    </cfRule>
  </conditionalFormatting>
  <conditionalFormatting sqref="K78">
    <cfRule type="cellIs" dxfId="640" priority="491" operator="equal">
      <formula>"HIDE-NO VAR"</formula>
    </cfRule>
  </conditionalFormatting>
  <conditionalFormatting sqref="K78">
    <cfRule type="cellIs" dxfId="639" priority="488" operator="equal">
      <formula>"HIDE-NO VAR"</formula>
    </cfRule>
  </conditionalFormatting>
  <conditionalFormatting sqref="K80">
    <cfRule type="cellIs" dxfId="638" priority="411" operator="equal">
      <formula>"NO VAR"</formula>
    </cfRule>
  </conditionalFormatting>
  <conditionalFormatting sqref="K80">
    <cfRule type="cellIs" dxfId="637" priority="410" operator="equal">
      <formula>"NO VAR"</formula>
    </cfRule>
  </conditionalFormatting>
  <conditionalFormatting sqref="K80">
    <cfRule type="cellIs" dxfId="636" priority="409" operator="equal">
      <formula>"HIDE-NO VAR"</formula>
    </cfRule>
  </conditionalFormatting>
  <conditionalFormatting sqref="K80">
    <cfRule type="cellIs" dxfId="635" priority="408" operator="equal">
      <formula>"NO VAR"</formula>
    </cfRule>
  </conditionalFormatting>
  <conditionalFormatting sqref="K80">
    <cfRule type="cellIs" dxfId="634" priority="407" operator="equal">
      <formula>"NO VAR"</formula>
    </cfRule>
  </conditionalFormatting>
  <conditionalFormatting sqref="K80">
    <cfRule type="cellIs" dxfId="633" priority="406" operator="equal">
      <formula>"HIDE-NO VAR"</formula>
    </cfRule>
  </conditionalFormatting>
  <conditionalFormatting sqref="K80">
    <cfRule type="cellIs" dxfId="632" priority="405" operator="equal">
      <formula>"NO VAR"</formula>
    </cfRule>
  </conditionalFormatting>
  <conditionalFormatting sqref="K80">
    <cfRule type="cellIs" dxfId="631" priority="404" operator="equal">
      <formula>"NO VAR"</formula>
    </cfRule>
  </conditionalFormatting>
  <conditionalFormatting sqref="K80">
    <cfRule type="cellIs" dxfId="630" priority="403" operator="equal">
      <formula>"HIDE-NO VAR"</formula>
    </cfRule>
  </conditionalFormatting>
  <conditionalFormatting sqref="K80">
    <cfRule type="cellIs" dxfId="629" priority="402" operator="equal">
      <formula>"NO VAR"</formula>
    </cfRule>
  </conditionalFormatting>
  <conditionalFormatting sqref="K80">
    <cfRule type="cellIs" dxfId="628" priority="401" operator="equal">
      <formula>"NO VAR"</formula>
    </cfRule>
  </conditionalFormatting>
  <conditionalFormatting sqref="K80">
    <cfRule type="cellIs" dxfId="627" priority="400" operator="equal">
      <formula>"HIDE-NO VAR"</formula>
    </cfRule>
  </conditionalFormatting>
  <conditionalFormatting sqref="K80">
    <cfRule type="cellIs" dxfId="626" priority="399" operator="equal">
      <formula>"NO VAR"</formula>
    </cfRule>
  </conditionalFormatting>
  <conditionalFormatting sqref="K80">
    <cfRule type="cellIs" dxfId="625" priority="398" operator="equal">
      <formula>"NO VAR"</formula>
    </cfRule>
  </conditionalFormatting>
  <conditionalFormatting sqref="K80">
    <cfRule type="cellIs" dxfId="624" priority="397" operator="equal">
      <formula>"HIDE-NO VAR"</formula>
    </cfRule>
  </conditionalFormatting>
  <conditionalFormatting sqref="K80">
    <cfRule type="cellIs" dxfId="623" priority="396" operator="equal">
      <formula>"NO VAR"</formula>
    </cfRule>
  </conditionalFormatting>
  <conditionalFormatting sqref="K80">
    <cfRule type="cellIs" dxfId="622" priority="395" operator="equal">
      <formula>"NO VAR"</formula>
    </cfRule>
  </conditionalFormatting>
  <conditionalFormatting sqref="K80">
    <cfRule type="cellIs" dxfId="621" priority="394" operator="equal">
      <formula>"HIDE-NO VAR"</formula>
    </cfRule>
  </conditionalFormatting>
  <conditionalFormatting sqref="K80">
    <cfRule type="cellIs" dxfId="620" priority="393" operator="equal">
      <formula>"NO VAR"</formula>
    </cfRule>
  </conditionalFormatting>
  <conditionalFormatting sqref="K80">
    <cfRule type="cellIs" dxfId="619" priority="392" operator="equal">
      <formula>"NO VAR"</formula>
    </cfRule>
  </conditionalFormatting>
  <conditionalFormatting sqref="K80">
    <cfRule type="cellIs" dxfId="618" priority="391" operator="equal">
      <formula>"HIDE-NO VAR"</formula>
    </cfRule>
  </conditionalFormatting>
  <conditionalFormatting sqref="K80">
    <cfRule type="cellIs" dxfId="617" priority="390" operator="equal">
      <formula>"NO VAR"</formula>
    </cfRule>
  </conditionalFormatting>
  <conditionalFormatting sqref="K80">
    <cfRule type="cellIs" dxfId="616" priority="389" operator="equal">
      <formula>"NO VAR"</formula>
    </cfRule>
  </conditionalFormatting>
  <conditionalFormatting sqref="K80">
    <cfRule type="cellIs" dxfId="615" priority="387" operator="equal">
      <formula>"NO VAR"</formula>
    </cfRule>
  </conditionalFormatting>
  <conditionalFormatting sqref="K78">
    <cfRule type="cellIs" dxfId="614" priority="462" operator="equal">
      <formula>"HIDE-NO VAR"</formula>
    </cfRule>
  </conditionalFormatting>
  <conditionalFormatting sqref="K81 K83">
    <cfRule type="cellIs" dxfId="613" priority="308" operator="equal">
      <formula>"HIDE-NO VAR"</formula>
    </cfRule>
  </conditionalFormatting>
  <conditionalFormatting sqref="K78">
    <cfRule type="cellIs" dxfId="612" priority="459" operator="equal">
      <formula>"HIDE-NO VAR"</formula>
    </cfRule>
  </conditionalFormatting>
  <conditionalFormatting sqref="K78">
    <cfRule type="cellIs" dxfId="611" priority="458" operator="equal">
      <formula>"NO VAR"</formula>
    </cfRule>
  </conditionalFormatting>
  <conditionalFormatting sqref="K80">
    <cfRule type="cellIs" dxfId="610" priority="380" operator="equal">
      <formula>"NO VAR"</formula>
    </cfRule>
  </conditionalFormatting>
  <conditionalFormatting sqref="J82">
    <cfRule type="cellIs" dxfId="609" priority="303" operator="equal">
      <formula>"HIDE-NO VAR"</formula>
    </cfRule>
  </conditionalFormatting>
  <conditionalFormatting sqref="J81 J83">
    <cfRule type="cellIs" dxfId="608" priority="378" operator="equal">
      <formula>"NO VAR"</formula>
    </cfRule>
  </conditionalFormatting>
  <conditionalFormatting sqref="J82">
    <cfRule type="cellIs" dxfId="607" priority="300" operator="equal">
      <formula>"HIDE-NO VAR"</formula>
    </cfRule>
  </conditionalFormatting>
  <conditionalFormatting sqref="J82">
    <cfRule type="cellIs" dxfId="606" priority="299" operator="equal">
      <formula>"NO VAR"</formula>
    </cfRule>
  </conditionalFormatting>
  <conditionalFormatting sqref="J80">
    <cfRule type="cellIs" dxfId="605" priority="449" operator="equal">
      <formula>"HIDE-NO VAR"</formula>
    </cfRule>
  </conditionalFormatting>
  <conditionalFormatting sqref="J80">
    <cfRule type="cellIs" dxfId="604" priority="446" operator="equal">
      <formula>"HIDE-NO VAR"</formula>
    </cfRule>
  </conditionalFormatting>
  <conditionalFormatting sqref="J80">
    <cfRule type="cellIs" dxfId="603" priority="445" operator="equal">
      <formula>"NO VAR"</formula>
    </cfRule>
  </conditionalFormatting>
  <conditionalFormatting sqref="J81 J83">
    <cfRule type="cellIs" dxfId="602" priority="368" operator="equal">
      <formula>"NO VAR"</formula>
    </cfRule>
  </conditionalFormatting>
  <conditionalFormatting sqref="J81 J83">
    <cfRule type="cellIs" dxfId="601" priority="367" operator="equal">
      <formula>"HIDE-NO VAR"</formula>
    </cfRule>
  </conditionalFormatting>
  <conditionalFormatting sqref="J81 J83">
    <cfRule type="cellIs" dxfId="600" priority="366" operator="equal">
      <formula>"NO VAR"</formula>
    </cfRule>
  </conditionalFormatting>
  <conditionalFormatting sqref="J81 J83">
    <cfRule type="cellIs" dxfId="599" priority="365" operator="equal">
      <formula>"NO VAR"</formula>
    </cfRule>
  </conditionalFormatting>
  <conditionalFormatting sqref="J81 J83">
    <cfRule type="cellIs" dxfId="598" priority="364" operator="equal">
      <formula>"HIDE-NO VAR"</formula>
    </cfRule>
  </conditionalFormatting>
  <conditionalFormatting sqref="J81 J83">
    <cfRule type="cellIs" dxfId="597" priority="363" operator="equal">
      <formula>"NO VAR"</formula>
    </cfRule>
  </conditionalFormatting>
  <conditionalFormatting sqref="J81 J83">
    <cfRule type="cellIs" dxfId="596" priority="362" operator="equal">
      <formula>"NO VAR"</formula>
    </cfRule>
  </conditionalFormatting>
  <conditionalFormatting sqref="J81 J83">
    <cfRule type="cellIs" dxfId="595" priority="361" operator="equal">
      <formula>"HIDE-NO VAR"</formula>
    </cfRule>
  </conditionalFormatting>
  <conditionalFormatting sqref="J81 J83">
    <cfRule type="cellIs" dxfId="594" priority="360" operator="equal">
      <formula>"NO VAR"</formula>
    </cfRule>
  </conditionalFormatting>
  <conditionalFormatting sqref="J81 J83">
    <cfRule type="cellIs" dxfId="593" priority="359" operator="equal">
      <formula>"NO VAR"</formula>
    </cfRule>
  </conditionalFormatting>
  <conditionalFormatting sqref="J81 J83">
    <cfRule type="cellIs" dxfId="592" priority="358" operator="equal">
      <formula>"HIDE-NO VAR"</formula>
    </cfRule>
  </conditionalFormatting>
  <conditionalFormatting sqref="J81 J83">
    <cfRule type="cellIs" dxfId="591" priority="357" operator="equal">
      <formula>"NO VAR"</formula>
    </cfRule>
  </conditionalFormatting>
  <conditionalFormatting sqref="J81 J83">
    <cfRule type="cellIs" dxfId="590" priority="356" operator="equal">
      <formula>"NO VAR"</formula>
    </cfRule>
  </conditionalFormatting>
  <conditionalFormatting sqref="J82">
    <cfRule type="cellIs" dxfId="589" priority="278" operator="equal">
      <formula>"HIDE-NO VAR"</formula>
    </cfRule>
  </conditionalFormatting>
  <conditionalFormatting sqref="J82">
    <cfRule type="cellIs" dxfId="588" priority="275" operator="equal">
      <formula>"HIDE-NO VAR"</formula>
    </cfRule>
  </conditionalFormatting>
  <conditionalFormatting sqref="J81 J83">
    <cfRule type="cellIs" dxfId="587" priority="350" operator="equal">
      <formula>"NO VAR"</formula>
    </cfRule>
  </conditionalFormatting>
  <conditionalFormatting sqref="J81 J83">
    <cfRule type="cellIs" dxfId="586" priority="348" operator="equal">
      <formula>"NO VAR"</formula>
    </cfRule>
  </conditionalFormatting>
  <conditionalFormatting sqref="J80">
    <cfRule type="cellIs" dxfId="585" priority="421" operator="equal">
      <formula>"NO VAR"</formula>
    </cfRule>
  </conditionalFormatting>
  <conditionalFormatting sqref="K82">
    <cfRule type="cellIs" dxfId="584" priority="268" operator="equal">
      <formula>"HIDE-NO VAR"</formula>
    </cfRule>
  </conditionalFormatting>
  <conditionalFormatting sqref="K82">
    <cfRule type="cellIs" dxfId="583" priority="267" operator="equal">
      <formula>"NO VAR"</formula>
    </cfRule>
  </conditionalFormatting>
  <conditionalFormatting sqref="K80">
    <cfRule type="cellIs" dxfId="582" priority="417" operator="equal">
      <formula>"HIDE-NO VAR"</formula>
    </cfRule>
  </conditionalFormatting>
  <conditionalFormatting sqref="K80">
    <cfRule type="cellIs" dxfId="581" priority="414" operator="equal">
      <formula>"HIDE-NO VAR"</formula>
    </cfRule>
  </conditionalFormatting>
  <conditionalFormatting sqref="K80">
    <cfRule type="cellIs" dxfId="580" priority="413" operator="equal">
      <formula>"NO VAR"</formula>
    </cfRule>
  </conditionalFormatting>
  <conditionalFormatting sqref="K81 K83">
    <cfRule type="cellIs" dxfId="579" priority="336" operator="equal">
      <formula>"NO VAR"</formula>
    </cfRule>
  </conditionalFormatting>
  <conditionalFormatting sqref="K81 K83">
    <cfRule type="cellIs" dxfId="578" priority="335" operator="equal">
      <formula>"HIDE-NO VAR"</formula>
    </cfRule>
  </conditionalFormatting>
  <conditionalFormatting sqref="K81 K83">
    <cfRule type="cellIs" dxfId="577" priority="334" operator="equal">
      <formula>"NO VAR"</formula>
    </cfRule>
  </conditionalFormatting>
  <conditionalFormatting sqref="K81 K83">
    <cfRule type="cellIs" dxfId="576" priority="333" operator="equal">
      <formula>"NO VAR"</formula>
    </cfRule>
  </conditionalFormatting>
  <conditionalFormatting sqref="K81 K83">
    <cfRule type="cellIs" dxfId="575" priority="332" operator="equal">
      <formula>"HIDE-NO VAR"</formula>
    </cfRule>
  </conditionalFormatting>
  <conditionalFormatting sqref="K81 K83">
    <cfRule type="cellIs" dxfId="574" priority="331" operator="equal">
      <formula>"NO VAR"</formula>
    </cfRule>
  </conditionalFormatting>
  <conditionalFormatting sqref="K81 K83">
    <cfRule type="cellIs" dxfId="573" priority="330" operator="equal">
      <formula>"NO VAR"</formula>
    </cfRule>
  </conditionalFormatting>
  <conditionalFormatting sqref="K81 K83">
    <cfRule type="cellIs" dxfId="572" priority="329" operator="equal">
      <formula>"HIDE-NO VAR"</formula>
    </cfRule>
  </conditionalFormatting>
  <conditionalFormatting sqref="K81 K83">
    <cfRule type="cellIs" dxfId="571" priority="328" operator="equal">
      <formula>"NO VAR"</formula>
    </cfRule>
  </conditionalFormatting>
  <conditionalFormatting sqref="K81 K83">
    <cfRule type="cellIs" dxfId="570" priority="327" operator="equal">
      <formula>"NO VAR"</formula>
    </cfRule>
  </conditionalFormatting>
  <conditionalFormatting sqref="K81 K83">
    <cfRule type="cellIs" dxfId="569" priority="326" operator="equal">
      <formula>"HIDE-NO VAR"</formula>
    </cfRule>
  </conditionalFormatting>
  <conditionalFormatting sqref="K81 K83">
    <cfRule type="cellIs" dxfId="568" priority="325" operator="equal">
      <formula>"NO VAR"</formula>
    </cfRule>
  </conditionalFormatting>
  <conditionalFormatting sqref="K81 K83">
    <cfRule type="cellIs" dxfId="567" priority="324" operator="equal">
      <formula>"NO VAR"</formula>
    </cfRule>
  </conditionalFormatting>
  <conditionalFormatting sqref="K81 K83">
    <cfRule type="cellIs" dxfId="566" priority="323" operator="equal">
      <formula>"HIDE-NO VAR"</formula>
    </cfRule>
  </conditionalFormatting>
  <conditionalFormatting sqref="K81 K83">
    <cfRule type="cellIs" dxfId="565" priority="322" operator="equal">
      <formula>"NO VAR"</formula>
    </cfRule>
  </conditionalFormatting>
  <conditionalFormatting sqref="K81 K83">
    <cfRule type="cellIs" dxfId="564" priority="321" operator="equal">
      <formula>"NO VAR"</formula>
    </cfRule>
  </conditionalFormatting>
  <conditionalFormatting sqref="K81 K83">
    <cfRule type="cellIs" dxfId="563" priority="320" operator="equal">
      <formula>"HIDE-NO VAR"</formula>
    </cfRule>
  </conditionalFormatting>
  <conditionalFormatting sqref="K81 K83">
    <cfRule type="cellIs" dxfId="562" priority="319" operator="equal">
      <formula>"NO VAR"</formula>
    </cfRule>
  </conditionalFormatting>
  <conditionalFormatting sqref="K81 K83">
    <cfRule type="cellIs" dxfId="561" priority="318" operator="equal">
      <formula>"NO VAR"</formula>
    </cfRule>
  </conditionalFormatting>
  <conditionalFormatting sqref="K81 K83">
    <cfRule type="cellIs" dxfId="560" priority="317" operator="equal">
      <formula>"HIDE-NO VAR"</formula>
    </cfRule>
  </conditionalFormatting>
  <conditionalFormatting sqref="K81 K83">
    <cfRule type="cellIs" dxfId="559" priority="316" operator="equal">
      <formula>"NO VAR"</formula>
    </cfRule>
  </conditionalFormatting>
  <conditionalFormatting sqref="K81 K83">
    <cfRule type="cellIs" dxfId="558" priority="315" operator="equal">
      <formula>"NO VAR"</formula>
    </cfRule>
  </conditionalFormatting>
  <conditionalFormatting sqref="K81 K83">
    <cfRule type="cellIs" dxfId="557" priority="313" operator="equal">
      <formula>"NO VAR"</formula>
    </cfRule>
  </conditionalFormatting>
  <conditionalFormatting sqref="K80">
    <cfRule type="cellIs" dxfId="556" priority="388" operator="equal">
      <formula>"HIDE-NO VAR"</formula>
    </cfRule>
  </conditionalFormatting>
  <conditionalFormatting sqref="K82">
    <cfRule type="cellIs" dxfId="555" priority="234" operator="equal">
      <formula>"HIDE-NO VAR"</formula>
    </cfRule>
  </conditionalFormatting>
  <conditionalFormatting sqref="K80">
    <cfRule type="cellIs" dxfId="554" priority="385" operator="equal">
      <formula>"HIDE-NO VAR"</formula>
    </cfRule>
  </conditionalFormatting>
  <conditionalFormatting sqref="K80">
    <cfRule type="cellIs" dxfId="553" priority="384" operator="equal">
      <formula>"NO VAR"</formula>
    </cfRule>
  </conditionalFormatting>
  <conditionalFormatting sqref="K81 K83">
    <cfRule type="cellIs" dxfId="552" priority="306" operator="equal">
      <formula>"NO VAR"</formula>
    </cfRule>
  </conditionalFormatting>
  <conditionalFormatting sqref="J82">
    <cfRule type="cellIs" dxfId="551" priority="304" operator="equal">
      <formula>"NO VAR"</formula>
    </cfRule>
  </conditionalFormatting>
  <conditionalFormatting sqref="J79">
    <cfRule type="cellIs" dxfId="550" priority="227" operator="equal">
      <formula>"NO VAR"</formula>
    </cfRule>
  </conditionalFormatting>
  <conditionalFormatting sqref="J79">
    <cfRule type="cellIs" dxfId="549" priority="226" operator="equal">
      <formula>"HIDE-NO VAR"</formula>
    </cfRule>
  </conditionalFormatting>
  <conditionalFormatting sqref="J81 J83">
    <cfRule type="cellIs" dxfId="548" priority="375" operator="equal">
      <formula>"HIDE-NO VAR"</formula>
    </cfRule>
  </conditionalFormatting>
  <conditionalFormatting sqref="J79">
    <cfRule type="cellIs" dxfId="547" priority="222" operator="equal">
      <formula>"NO VAR"</formula>
    </cfRule>
  </conditionalFormatting>
  <conditionalFormatting sqref="J81 J83">
    <cfRule type="cellIs" dxfId="546" priority="372" operator="equal">
      <formula>"HIDE-NO VAR"</formula>
    </cfRule>
  </conditionalFormatting>
  <conditionalFormatting sqref="J81 J83">
    <cfRule type="cellIs" dxfId="545" priority="371" operator="equal">
      <formula>"NO VAR"</formula>
    </cfRule>
  </conditionalFormatting>
  <conditionalFormatting sqref="J82">
    <cfRule type="cellIs" dxfId="544" priority="294" operator="equal">
      <formula>"NO VAR"</formula>
    </cfRule>
  </conditionalFormatting>
  <conditionalFormatting sqref="J82">
    <cfRule type="cellIs" dxfId="543" priority="293" operator="equal">
      <formula>"HIDE-NO VAR"</formula>
    </cfRule>
  </conditionalFormatting>
  <conditionalFormatting sqref="J82">
    <cfRule type="cellIs" dxfId="542" priority="292" operator="equal">
      <formula>"NO VAR"</formula>
    </cfRule>
  </conditionalFormatting>
  <conditionalFormatting sqref="J82">
    <cfRule type="cellIs" dxfId="541" priority="291" operator="equal">
      <formula>"NO VAR"</formula>
    </cfRule>
  </conditionalFormatting>
  <conditionalFormatting sqref="J82">
    <cfRule type="cellIs" dxfId="540" priority="290" operator="equal">
      <formula>"HIDE-NO VAR"</formula>
    </cfRule>
  </conditionalFormatting>
  <conditionalFormatting sqref="J82">
    <cfRule type="cellIs" dxfId="539" priority="289" operator="equal">
      <formula>"NO VAR"</formula>
    </cfRule>
  </conditionalFormatting>
  <conditionalFormatting sqref="J82">
    <cfRule type="cellIs" dxfId="538" priority="288" operator="equal">
      <formula>"NO VAR"</formula>
    </cfRule>
  </conditionalFormatting>
  <conditionalFormatting sqref="J82">
    <cfRule type="cellIs" dxfId="537" priority="287" operator="equal">
      <formula>"HIDE-NO VAR"</formula>
    </cfRule>
  </conditionalFormatting>
  <conditionalFormatting sqref="J82">
    <cfRule type="cellIs" dxfId="536" priority="286" operator="equal">
      <formula>"NO VAR"</formula>
    </cfRule>
  </conditionalFormatting>
  <conditionalFormatting sqref="J82">
    <cfRule type="cellIs" dxfId="535" priority="285" operator="equal">
      <formula>"NO VAR"</formula>
    </cfRule>
  </conditionalFormatting>
  <conditionalFormatting sqref="J82">
    <cfRule type="cellIs" dxfId="534" priority="284" operator="equal">
      <formula>"HIDE-NO VAR"</formula>
    </cfRule>
  </conditionalFormatting>
  <conditionalFormatting sqref="J82">
    <cfRule type="cellIs" dxfId="533" priority="283" operator="equal">
      <formula>"NO VAR"</formula>
    </cfRule>
  </conditionalFormatting>
  <conditionalFormatting sqref="J82">
    <cfRule type="cellIs" dxfId="532" priority="282" operator="equal">
      <formula>"NO VAR"</formula>
    </cfRule>
  </conditionalFormatting>
  <conditionalFormatting sqref="J79">
    <cfRule type="cellIs" dxfId="531" priority="204" operator="equal">
      <formula>"HIDE-NO VAR"</formula>
    </cfRule>
  </conditionalFormatting>
  <conditionalFormatting sqref="J79">
    <cfRule type="cellIs" dxfId="530" priority="201" operator="equal">
      <formula>"HIDE-NO VAR"</formula>
    </cfRule>
  </conditionalFormatting>
  <conditionalFormatting sqref="J82">
    <cfRule type="cellIs" dxfId="529" priority="276" operator="equal">
      <formula>"NO VAR"</formula>
    </cfRule>
  </conditionalFormatting>
  <conditionalFormatting sqref="J82">
    <cfRule type="cellIs" dxfId="528" priority="274" operator="equal">
      <formula>"NO VAR"</formula>
    </cfRule>
  </conditionalFormatting>
  <conditionalFormatting sqref="J81 J83">
    <cfRule type="cellIs" dxfId="527" priority="347" operator="equal">
      <formula>"NO VAR"</formula>
    </cfRule>
  </conditionalFormatting>
  <conditionalFormatting sqref="K79">
    <cfRule type="cellIs" dxfId="526" priority="194" operator="equal">
      <formula>"HIDE-NO VAR"</formula>
    </cfRule>
  </conditionalFormatting>
  <conditionalFormatting sqref="K81 K83">
    <cfRule type="cellIs" dxfId="525" priority="343" operator="equal">
      <formula>"HIDE-NO VAR"</formula>
    </cfRule>
  </conditionalFormatting>
  <conditionalFormatting sqref="K79">
    <cfRule type="cellIs" dxfId="524" priority="190" operator="equal">
      <formula>"NO VAR"</formula>
    </cfRule>
  </conditionalFormatting>
  <conditionalFormatting sqref="K81 K83">
    <cfRule type="cellIs" dxfId="523" priority="340" operator="equal">
      <formula>"HIDE-NO VAR"</formula>
    </cfRule>
  </conditionalFormatting>
  <conditionalFormatting sqref="K81 K83">
    <cfRule type="cellIs" dxfId="522" priority="339" operator="equal">
      <formula>"NO VAR"</formula>
    </cfRule>
  </conditionalFormatting>
  <conditionalFormatting sqref="K82">
    <cfRule type="cellIs" dxfId="521" priority="262" operator="equal">
      <formula>"NO VAR"</formula>
    </cfRule>
  </conditionalFormatting>
  <conditionalFormatting sqref="K82">
    <cfRule type="cellIs" dxfId="520" priority="261" operator="equal">
      <formula>"HIDE-NO VAR"</formula>
    </cfRule>
  </conditionalFormatting>
  <conditionalFormatting sqref="K82">
    <cfRule type="cellIs" dxfId="519" priority="260" operator="equal">
      <formula>"NO VAR"</formula>
    </cfRule>
  </conditionalFormatting>
  <conditionalFormatting sqref="K82">
    <cfRule type="cellIs" dxfId="518" priority="259" operator="equal">
      <formula>"NO VAR"</formula>
    </cfRule>
  </conditionalFormatting>
  <conditionalFormatting sqref="K82">
    <cfRule type="cellIs" dxfId="517" priority="258" operator="equal">
      <formula>"HIDE-NO VAR"</formula>
    </cfRule>
  </conditionalFormatting>
  <conditionalFormatting sqref="K82">
    <cfRule type="cellIs" dxfId="516" priority="257" operator="equal">
      <formula>"NO VAR"</formula>
    </cfRule>
  </conditionalFormatting>
  <conditionalFormatting sqref="K82">
    <cfRule type="cellIs" dxfId="515" priority="256" operator="equal">
      <formula>"NO VAR"</formula>
    </cfRule>
  </conditionalFormatting>
  <conditionalFormatting sqref="K82">
    <cfRule type="cellIs" dxfId="514" priority="255" operator="equal">
      <formula>"HIDE-NO VAR"</formula>
    </cfRule>
  </conditionalFormatting>
  <conditionalFormatting sqref="K82">
    <cfRule type="cellIs" dxfId="513" priority="254" operator="equal">
      <formula>"NO VAR"</formula>
    </cfRule>
  </conditionalFormatting>
  <conditionalFormatting sqref="K82">
    <cfRule type="cellIs" dxfId="512" priority="253" operator="equal">
      <formula>"NO VAR"</formula>
    </cfRule>
  </conditionalFormatting>
  <conditionalFormatting sqref="K82">
    <cfRule type="cellIs" dxfId="511" priority="252" operator="equal">
      <formula>"HIDE-NO VAR"</formula>
    </cfRule>
  </conditionalFormatting>
  <conditionalFormatting sqref="K82">
    <cfRule type="cellIs" dxfId="510" priority="251" operator="equal">
      <formula>"NO VAR"</formula>
    </cfRule>
  </conditionalFormatting>
  <conditionalFormatting sqref="K82">
    <cfRule type="cellIs" dxfId="509" priority="250" operator="equal">
      <formula>"NO VAR"</formula>
    </cfRule>
  </conditionalFormatting>
  <conditionalFormatting sqref="K82">
    <cfRule type="cellIs" dxfId="508" priority="249" operator="equal">
      <formula>"HIDE-NO VAR"</formula>
    </cfRule>
  </conditionalFormatting>
  <conditionalFormatting sqref="K82">
    <cfRule type="cellIs" dxfId="507" priority="248" operator="equal">
      <formula>"NO VAR"</formula>
    </cfRule>
  </conditionalFormatting>
  <conditionalFormatting sqref="K82">
    <cfRule type="cellIs" dxfId="506" priority="247" operator="equal">
      <formula>"NO VAR"</formula>
    </cfRule>
  </conditionalFormatting>
  <conditionalFormatting sqref="K82">
    <cfRule type="cellIs" dxfId="505" priority="246" operator="equal">
      <formula>"HIDE-NO VAR"</formula>
    </cfRule>
  </conditionalFormatting>
  <conditionalFormatting sqref="K82">
    <cfRule type="cellIs" dxfId="504" priority="245" operator="equal">
      <formula>"NO VAR"</formula>
    </cfRule>
  </conditionalFormatting>
  <conditionalFormatting sqref="K82">
    <cfRule type="cellIs" dxfId="503" priority="244" operator="equal">
      <formula>"NO VAR"</formula>
    </cfRule>
  </conditionalFormatting>
  <conditionalFormatting sqref="K82">
    <cfRule type="cellIs" dxfId="502" priority="243" operator="equal">
      <formula>"HIDE-NO VAR"</formula>
    </cfRule>
  </conditionalFormatting>
  <conditionalFormatting sqref="K82">
    <cfRule type="cellIs" dxfId="501" priority="242" operator="equal">
      <formula>"NO VAR"</formula>
    </cfRule>
  </conditionalFormatting>
  <conditionalFormatting sqref="K82">
    <cfRule type="cellIs" dxfId="500" priority="241" operator="equal">
      <formula>"NO VAR"</formula>
    </cfRule>
  </conditionalFormatting>
  <conditionalFormatting sqref="J40">
    <cfRule type="cellIs" dxfId="499" priority="2396" operator="equal">
      <formula>"NO VAR"</formula>
    </cfRule>
  </conditionalFormatting>
  <conditionalFormatting sqref="J40">
    <cfRule type="cellIs" dxfId="498" priority="2395" operator="equal">
      <formula>"HIDE-NO VAR"</formula>
    </cfRule>
  </conditionalFormatting>
  <conditionalFormatting sqref="J40">
    <cfRule type="cellIs" dxfId="497" priority="2392" operator="equal">
      <formula>"HIDE-NO VAR"</formula>
    </cfRule>
  </conditionalFormatting>
  <conditionalFormatting sqref="J40">
    <cfRule type="cellIs" dxfId="496" priority="2391" operator="equal">
      <formula>"NO VAR"</formula>
    </cfRule>
  </conditionalFormatting>
  <conditionalFormatting sqref="J40">
    <cfRule type="cellIs" dxfId="495" priority="2387" operator="equal">
      <formula>"NO VAR"</formula>
    </cfRule>
  </conditionalFormatting>
  <conditionalFormatting sqref="J40">
    <cfRule type="cellIs" dxfId="494" priority="2384" operator="equal">
      <formula>"NO VAR"</formula>
    </cfRule>
  </conditionalFormatting>
  <conditionalFormatting sqref="J40">
    <cfRule type="cellIs" dxfId="493" priority="2381" operator="equal">
      <formula>"NO VAR"</formula>
    </cfRule>
  </conditionalFormatting>
  <conditionalFormatting sqref="J40">
    <cfRule type="cellIs" dxfId="492" priority="2378" operator="equal">
      <formula>"NO VAR"</formula>
    </cfRule>
  </conditionalFormatting>
  <conditionalFormatting sqref="J40">
    <cfRule type="cellIs" dxfId="491" priority="2375" operator="equal">
      <formula>"NO VAR"</formula>
    </cfRule>
  </conditionalFormatting>
  <conditionalFormatting sqref="J79">
    <cfRule type="cellIs" dxfId="490" priority="205" operator="equal">
      <formula>"NO VAR"</formula>
    </cfRule>
  </conditionalFormatting>
  <conditionalFormatting sqref="J79">
    <cfRule type="cellIs" dxfId="489" priority="200" operator="equal">
      <formula>"NO VAR"</formula>
    </cfRule>
  </conditionalFormatting>
  <conditionalFormatting sqref="K82">
    <cfRule type="cellIs" dxfId="488" priority="272" operator="equal">
      <formula>"NO VAR"</formula>
    </cfRule>
  </conditionalFormatting>
  <conditionalFormatting sqref="K79">
    <cfRule type="cellIs" dxfId="487" priority="195" operator="equal">
      <formula>"NO VAR"</formula>
    </cfRule>
  </conditionalFormatting>
  <conditionalFormatting sqref="K79">
    <cfRule type="cellIs" dxfId="486" priority="191" operator="equal">
      <formula>"HIDE-NO VAR"</formula>
    </cfRule>
  </conditionalFormatting>
  <conditionalFormatting sqref="K82">
    <cfRule type="cellIs" dxfId="485" priority="265" operator="equal">
      <formula>"NO VAR"</formula>
    </cfRule>
  </conditionalFormatting>
  <conditionalFormatting sqref="K82">
    <cfRule type="cellIs" dxfId="484" priority="264" operator="equal">
      <formula>"HIDE-NO VAR"</formula>
    </cfRule>
  </conditionalFormatting>
  <conditionalFormatting sqref="K82">
    <cfRule type="cellIs" dxfId="483" priority="263" operator="equal">
      <formula>"NO VAR"</formula>
    </cfRule>
  </conditionalFormatting>
  <conditionalFormatting sqref="K79">
    <cfRule type="cellIs" dxfId="482" priority="186" operator="equal">
      <formula>"NO VAR"</formula>
    </cfRule>
  </conditionalFormatting>
  <conditionalFormatting sqref="K79">
    <cfRule type="cellIs" dxfId="481" priority="183" operator="equal">
      <formula>"NO VAR"</formula>
    </cfRule>
  </conditionalFormatting>
  <conditionalFormatting sqref="K79">
    <cfRule type="cellIs" dxfId="480" priority="180" operator="equal">
      <formula>"NO VAR"</formula>
    </cfRule>
  </conditionalFormatting>
  <conditionalFormatting sqref="K79">
    <cfRule type="cellIs" dxfId="479" priority="177" operator="equal">
      <formula>"NO VAR"</formula>
    </cfRule>
  </conditionalFormatting>
  <conditionalFormatting sqref="K79">
    <cfRule type="cellIs" dxfId="478" priority="174" operator="equal">
      <formula>"NO VAR"</formula>
    </cfRule>
  </conditionalFormatting>
  <conditionalFormatting sqref="K79">
    <cfRule type="cellIs" dxfId="477" priority="171" operator="equal">
      <formula>"NO VAR"</formula>
    </cfRule>
  </conditionalFormatting>
  <conditionalFormatting sqref="K79">
    <cfRule type="cellIs" dxfId="476" priority="168" operator="equal">
      <formula>"NO VAR"</formula>
    </cfRule>
  </conditionalFormatting>
  <conditionalFormatting sqref="K79">
    <cfRule type="cellIs" dxfId="475" priority="165" operator="equal">
      <formula>"NO VAR"</formula>
    </cfRule>
  </conditionalFormatting>
  <conditionalFormatting sqref="K79">
    <cfRule type="cellIs" dxfId="474" priority="163" operator="equal">
      <formula>"HIDE-NO VAR"</formula>
    </cfRule>
  </conditionalFormatting>
  <conditionalFormatting sqref="K82">
    <cfRule type="cellIs" dxfId="473" priority="238" operator="equal">
      <formula>"NO VAR"</formula>
    </cfRule>
  </conditionalFormatting>
  <conditionalFormatting sqref="K79">
    <cfRule type="cellIs" dxfId="472" priority="161" operator="equal">
      <formula>"NO VAR"</formula>
    </cfRule>
  </conditionalFormatting>
  <conditionalFormatting sqref="K79">
    <cfRule type="cellIs" dxfId="471" priority="160" operator="equal">
      <formula>"HIDE-NO VAR"</formula>
    </cfRule>
  </conditionalFormatting>
  <conditionalFormatting sqref="K79">
    <cfRule type="cellIs" dxfId="470" priority="158" operator="equal">
      <formula>"NO VAR"</formula>
    </cfRule>
  </conditionalFormatting>
  <conditionalFormatting sqref="K79">
    <cfRule type="cellIs" dxfId="469" priority="157" operator="equal">
      <formula>"HIDE-NO VAR"</formula>
    </cfRule>
  </conditionalFormatting>
  <conditionalFormatting sqref="K82">
    <cfRule type="cellIs" dxfId="468" priority="232" operator="equal">
      <formula>"NO VAR"</formula>
    </cfRule>
  </conditionalFormatting>
  <conditionalFormatting sqref="D40">
    <cfRule type="cellIs" dxfId="467" priority="2322" operator="equal">
      <formula>"HIDE "</formula>
    </cfRule>
  </conditionalFormatting>
  <conditionalFormatting sqref="B40">
    <cfRule type="cellIs" dxfId="466" priority="2397" operator="equal">
      <formula>"HIDE "</formula>
    </cfRule>
  </conditionalFormatting>
  <conditionalFormatting sqref="J40">
    <cfRule type="cellIs" dxfId="465" priority="2394" operator="equal">
      <formula>"ERROR "</formula>
    </cfRule>
  </conditionalFormatting>
  <conditionalFormatting sqref="J40">
    <cfRule type="cellIs" dxfId="464" priority="2393" operator="equal">
      <formula>"HIDE-NO VAR"</formula>
    </cfRule>
  </conditionalFormatting>
  <conditionalFormatting sqref="J40">
    <cfRule type="cellIs" dxfId="463" priority="2390" operator="equal">
      <formula>"HIDE-NO VAR"</formula>
    </cfRule>
  </conditionalFormatting>
  <conditionalFormatting sqref="J40">
    <cfRule type="cellIs" dxfId="462" priority="2389" operator="equal">
      <formula>"NO VAR"</formula>
    </cfRule>
  </conditionalFormatting>
  <conditionalFormatting sqref="J40">
    <cfRule type="cellIs" dxfId="461" priority="2388" operator="equal">
      <formula>"HIDE-NO VAR"</formula>
    </cfRule>
  </conditionalFormatting>
  <conditionalFormatting sqref="J40">
    <cfRule type="cellIs" dxfId="460" priority="2386" operator="equal">
      <formula>"NO VAR"</formula>
    </cfRule>
  </conditionalFormatting>
  <conditionalFormatting sqref="J40">
    <cfRule type="cellIs" dxfId="459" priority="2385" operator="equal">
      <formula>"HIDE-NO VAR"</formula>
    </cfRule>
  </conditionalFormatting>
  <conditionalFormatting sqref="J40">
    <cfRule type="cellIs" dxfId="458" priority="2383" operator="equal">
      <formula>"NO VAR"</formula>
    </cfRule>
  </conditionalFormatting>
  <conditionalFormatting sqref="J40">
    <cfRule type="cellIs" dxfId="457" priority="2382" operator="equal">
      <formula>"HIDE-NO VAR"</formula>
    </cfRule>
  </conditionalFormatting>
  <conditionalFormatting sqref="J40">
    <cfRule type="cellIs" dxfId="456" priority="2380" operator="equal">
      <formula>"NO VAR"</formula>
    </cfRule>
  </conditionalFormatting>
  <conditionalFormatting sqref="J40">
    <cfRule type="cellIs" dxfId="455" priority="2379" operator="equal">
      <formula>"HIDE-NO VAR"</formula>
    </cfRule>
  </conditionalFormatting>
  <conditionalFormatting sqref="J40">
    <cfRule type="cellIs" dxfId="454" priority="2377" operator="equal">
      <formula>"NO VAR"</formula>
    </cfRule>
  </conditionalFormatting>
  <conditionalFormatting sqref="J40">
    <cfRule type="cellIs" dxfId="453" priority="2376" operator="equal">
      <formula>"HIDE-NO VAR"</formula>
    </cfRule>
  </conditionalFormatting>
  <conditionalFormatting sqref="J40">
    <cfRule type="cellIs" dxfId="452" priority="2374" operator="equal">
      <formula>"NO VAR"</formula>
    </cfRule>
  </conditionalFormatting>
  <conditionalFormatting sqref="J40">
    <cfRule type="cellIs" dxfId="451" priority="2373" operator="equal">
      <formula>"HIDE-NO VAR"</formula>
    </cfRule>
  </conditionalFormatting>
  <conditionalFormatting sqref="J40">
    <cfRule type="cellIs" dxfId="450" priority="2372" operator="equal">
      <formula>"NO VAR"</formula>
    </cfRule>
  </conditionalFormatting>
  <conditionalFormatting sqref="J40">
    <cfRule type="cellIs" dxfId="449" priority="2371" operator="equal">
      <formula>"NO VAR"</formula>
    </cfRule>
  </conditionalFormatting>
  <conditionalFormatting sqref="J40">
    <cfRule type="cellIs" dxfId="448" priority="2370" operator="equal">
      <formula>"HIDE-NO VAR"</formula>
    </cfRule>
  </conditionalFormatting>
  <conditionalFormatting sqref="J40">
    <cfRule type="cellIs" dxfId="447" priority="2369" operator="equal">
      <formula>"NO VAR"</formula>
    </cfRule>
  </conditionalFormatting>
  <conditionalFormatting sqref="J40">
    <cfRule type="cellIs" dxfId="446" priority="2368" operator="equal">
      <formula>"NO VAR"</formula>
    </cfRule>
  </conditionalFormatting>
  <conditionalFormatting sqref="J40">
    <cfRule type="cellIs" dxfId="445" priority="2367" operator="equal">
      <formula>"HIDE-NO VAR"</formula>
    </cfRule>
  </conditionalFormatting>
  <conditionalFormatting sqref="J40">
    <cfRule type="cellIs" dxfId="444" priority="2366" operator="equal">
      <formula>"NO VAR"</formula>
    </cfRule>
  </conditionalFormatting>
  <conditionalFormatting sqref="J40">
    <cfRule type="cellIs" dxfId="443" priority="2365" operator="equal">
      <formula>"NO VAR"</formula>
    </cfRule>
  </conditionalFormatting>
  <conditionalFormatting sqref="K40">
    <cfRule type="cellIs" dxfId="442" priority="2364" operator="equal">
      <formula>"NO VAR"</formula>
    </cfRule>
  </conditionalFormatting>
  <conditionalFormatting sqref="K40">
    <cfRule type="cellIs" dxfId="441" priority="2363" operator="equal">
      <formula>"HIDE-NO VAR"</formula>
    </cfRule>
  </conditionalFormatting>
  <conditionalFormatting sqref="K40">
    <cfRule type="cellIs" dxfId="440" priority="2362" operator="equal">
      <formula>"ERROR "</formula>
    </cfRule>
  </conditionalFormatting>
  <conditionalFormatting sqref="K40">
    <cfRule type="cellIs" dxfId="439" priority="2361" operator="equal">
      <formula>"HIDE-NO VAR"</formula>
    </cfRule>
  </conditionalFormatting>
  <conditionalFormatting sqref="K40">
    <cfRule type="cellIs" dxfId="438" priority="2360" operator="equal">
      <formula>"HIDE-NO VAR"</formula>
    </cfRule>
  </conditionalFormatting>
  <conditionalFormatting sqref="K40">
    <cfRule type="cellIs" dxfId="437" priority="2359" operator="equal">
      <formula>"NO VAR"</formula>
    </cfRule>
  </conditionalFormatting>
  <conditionalFormatting sqref="K40">
    <cfRule type="cellIs" dxfId="436" priority="2358" operator="equal">
      <formula>"HIDE-NO VAR"</formula>
    </cfRule>
  </conditionalFormatting>
  <conditionalFormatting sqref="K40">
    <cfRule type="cellIs" dxfId="435" priority="2357" operator="equal">
      <formula>"NO VAR"</formula>
    </cfRule>
  </conditionalFormatting>
  <conditionalFormatting sqref="K40">
    <cfRule type="cellIs" dxfId="434" priority="2356" operator="equal">
      <formula>"HIDE-NO VAR"</formula>
    </cfRule>
  </conditionalFormatting>
  <conditionalFormatting sqref="K40">
    <cfRule type="cellIs" dxfId="433" priority="2355" operator="equal">
      <formula>"NO VAR"</formula>
    </cfRule>
  </conditionalFormatting>
  <conditionalFormatting sqref="K40">
    <cfRule type="cellIs" dxfId="432" priority="2354" operator="equal">
      <formula>"NO VAR"</formula>
    </cfRule>
  </conditionalFormatting>
  <conditionalFormatting sqref="K40">
    <cfRule type="cellIs" dxfId="431" priority="2353" operator="equal">
      <formula>"HIDE-NO VAR"</formula>
    </cfRule>
  </conditionalFormatting>
  <conditionalFormatting sqref="K40">
    <cfRule type="cellIs" dxfId="430" priority="2352" operator="equal">
      <formula>"NO VAR"</formula>
    </cfRule>
  </conditionalFormatting>
  <conditionalFormatting sqref="K40">
    <cfRule type="cellIs" dxfId="429" priority="2351" operator="equal">
      <formula>"NO VAR"</formula>
    </cfRule>
  </conditionalFormatting>
  <conditionalFormatting sqref="K40">
    <cfRule type="cellIs" dxfId="428" priority="2350" operator="equal">
      <formula>"HIDE-NO VAR"</formula>
    </cfRule>
  </conditionalFormatting>
  <conditionalFormatting sqref="K40">
    <cfRule type="cellIs" dxfId="427" priority="2349" operator="equal">
      <formula>"NO VAR"</formula>
    </cfRule>
  </conditionalFormatting>
  <conditionalFormatting sqref="K40">
    <cfRule type="cellIs" dxfId="426" priority="2348" operator="equal">
      <formula>"NO VAR"</formula>
    </cfRule>
  </conditionalFormatting>
  <conditionalFormatting sqref="K40">
    <cfRule type="cellIs" dxfId="425" priority="2347" operator="equal">
      <formula>"HIDE-NO VAR"</formula>
    </cfRule>
  </conditionalFormatting>
  <conditionalFormatting sqref="K40">
    <cfRule type="cellIs" dxfId="424" priority="2346" operator="equal">
      <formula>"NO VAR"</formula>
    </cfRule>
  </conditionalFormatting>
  <conditionalFormatting sqref="K40">
    <cfRule type="cellIs" dxfId="423" priority="2345" operator="equal">
      <formula>"NO VAR"</formula>
    </cfRule>
  </conditionalFormatting>
  <conditionalFormatting sqref="K40">
    <cfRule type="cellIs" dxfId="422" priority="2344" operator="equal">
      <formula>"HIDE-NO VAR"</formula>
    </cfRule>
  </conditionalFormatting>
  <conditionalFormatting sqref="K40">
    <cfRule type="cellIs" dxfId="421" priority="2343" operator="equal">
      <formula>"NO VAR"</formula>
    </cfRule>
  </conditionalFormatting>
  <conditionalFormatting sqref="K40">
    <cfRule type="cellIs" dxfId="420" priority="2342" operator="equal">
      <formula>"NO VAR"</formula>
    </cfRule>
  </conditionalFormatting>
  <conditionalFormatting sqref="K40">
    <cfRule type="cellIs" dxfId="419" priority="2341" operator="equal">
      <formula>"HIDE-NO VAR"</formula>
    </cfRule>
  </conditionalFormatting>
  <conditionalFormatting sqref="K40">
    <cfRule type="cellIs" dxfId="418" priority="2340" operator="equal">
      <formula>"NO VAR"</formula>
    </cfRule>
  </conditionalFormatting>
  <conditionalFormatting sqref="K40">
    <cfRule type="cellIs" dxfId="417" priority="2339" operator="equal">
      <formula>"NO VAR"</formula>
    </cfRule>
  </conditionalFormatting>
  <conditionalFormatting sqref="K40">
    <cfRule type="cellIs" dxfId="416" priority="2338" operator="equal">
      <formula>"HIDE-NO VAR"</formula>
    </cfRule>
  </conditionalFormatting>
  <conditionalFormatting sqref="K40">
    <cfRule type="cellIs" dxfId="415" priority="2337" operator="equal">
      <formula>"NO VAR"</formula>
    </cfRule>
  </conditionalFormatting>
  <conditionalFormatting sqref="K40">
    <cfRule type="cellIs" dxfId="414" priority="2336" operator="equal">
      <formula>"NO VAR"</formula>
    </cfRule>
  </conditionalFormatting>
  <conditionalFormatting sqref="K40">
    <cfRule type="cellIs" dxfId="413" priority="2335" operator="equal">
      <formula>"HIDE-NO VAR"</formula>
    </cfRule>
  </conditionalFormatting>
  <conditionalFormatting sqref="K40">
    <cfRule type="cellIs" dxfId="412" priority="2334" operator="equal">
      <formula>"NO VAR"</formula>
    </cfRule>
  </conditionalFormatting>
  <conditionalFormatting sqref="K40">
    <cfRule type="cellIs" dxfId="411" priority="2333" operator="equal">
      <formula>"NO VAR"</formula>
    </cfRule>
  </conditionalFormatting>
  <conditionalFormatting sqref="K40">
    <cfRule type="cellIs" dxfId="410" priority="2332" operator="equal">
      <formula>"HIDE-NO VAR"</formula>
    </cfRule>
  </conditionalFormatting>
  <conditionalFormatting sqref="K40">
    <cfRule type="cellIs" dxfId="409" priority="2331" operator="equal">
      <formula>"NO VAR"</formula>
    </cfRule>
  </conditionalFormatting>
  <conditionalFormatting sqref="K40">
    <cfRule type="cellIs" dxfId="408" priority="2330" operator="equal">
      <formula>"NO VAR"</formula>
    </cfRule>
  </conditionalFormatting>
  <conditionalFormatting sqref="K40">
    <cfRule type="cellIs" dxfId="407" priority="2329" operator="equal">
      <formula>"HIDE-NO VAR"</formula>
    </cfRule>
  </conditionalFormatting>
  <conditionalFormatting sqref="K40">
    <cfRule type="cellIs" dxfId="406" priority="2328" operator="equal">
      <formula>"NO VAR"</formula>
    </cfRule>
  </conditionalFormatting>
  <conditionalFormatting sqref="K40">
    <cfRule type="cellIs" dxfId="405" priority="2327" operator="equal">
      <formula>"NO VAR"</formula>
    </cfRule>
  </conditionalFormatting>
  <conditionalFormatting sqref="K40">
    <cfRule type="cellIs" dxfId="404" priority="2326" operator="equal">
      <formula>"HIDE-NO VAR"</formula>
    </cfRule>
  </conditionalFormatting>
  <conditionalFormatting sqref="K40">
    <cfRule type="cellIs" dxfId="403" priority="2325" operator="equal">
      <formula>"NO VAR"</formula>
    </cfRule>
  </conditionalFormatting>
  <conditionalFormatting sqref="K40">
    <cfRule type="cellIs" dxfId="402" priority="2324" operator="equal">
      <formula>"NO VAR"</formula>
    </cfRule>
  </conditionalFormatting>
  <conditionalFormatting sqref="K40">
    <cfRule type="cellIs" dxfId="401" priority="2323" operator="equal">
      <formula>"INCORRECT LINE BEING PICKED UP"</formula>
    </cfRule>
  </conditionalFormatting>
  <conditionalFormatting sqref="B51:B57">
    <cfRule type="cellIs" dxfId="400" priority="875" operator="equal">
      <formula>"HIDE "</formula>
    </cfRule>
  </conditionalFormatting>
  <conditionalFormatting sqref="J51:K60">
    <cfRule type="cellIs" dxfId="399" priority="874" operator="equal">
      <formula>"NO VAR"</formula>
    </cfRule>
  </conditionalFormatting>
  <conditionalFormatting sqref="J51:K60">
    <cfRule type="cellIs" dxfId="398" priority="873" operator="equal">
      <formula>"HIDE-NO VAR"</formula>
    </cfRule>
  </conditionalFormatting>
  <conditionalFormatting sqref="J51:K60">
    <cfRule type="cellIs" dxfId="397" priority="872" operator="equal">
      <formula>"ERROR "</formula>
    </cfRule>
  </conditionalFormatting>
  <conditionalFormatting sqref="J52">
    <cfRule type="cellIs" dxfId="396" priority="871" operator="equal">
      <formula>"NO VAR"</formula>
    </cfRule>
  </conditionalFormatting>
  <conditionalFormatting sqref="J52">
    <cfRule type="cellIs" dxfId="395" priority="870" operator="equal">
      <formula>"NO VAR"</formula>
    </cfRule>
  </conditionalFormatting>
  <conditionalFormatting sqref="J51">
    <cfRule type="cellIs" dxfId="394" priority="868" operator="equal">
      <formula>"NO VAR"</formula>
    </cfRule>
  </conditionalFormatting>
  <conditionalFormatting sqref="K65">
    <cfRule type="cellIs" dxfId="393" priority="715" operator="equal">
      <formula>"NO VAR"</formula>
    </cfRule>
  </conditionalFormatting>
  <conditionalFormatting sqref="K65">
    <cfRule type="cellIs" dxfId="392" priority="714" operator="equal">
      <formula>"HIDE-NO VAR"</formula>
    </cfRule>
  </conditionalFormatting>
  <conditionalFormatting sqref="J51">
    <cfRule type="cellIs" dxfId="391" priority="864" operator="equal">
      <formula>"NO VAR"</formula>
    </cfRule>
  </conditionalFormatting>
  <conditionalFormatting sqref="J51">
    <cfRule type="cellIs" dxfId="390" priority="863" operator="equal">
      <formula>"HIDE-NO VAR"</formula>
    </cfRule>
  </conditionalFormatting>
  <conditionalFormatting sqref="J51">
    <cfRule type="cellIs" dxfId="389" priority="861" operator="equal">
      <formula>"NO VAR"</formula>
    </cfRule>
  </conditionalFormatting>
  <conditionalFormatting sqref="J52">
    <cfRule type="cellIs" dxfId="388" priority="860" operator="equal">
      <formula>"HIDE-NO VAR"</formula>
    </cfRule>
  </conditionalFormatting>
  <conditionalFormatting sqref="J52">
    <cfRule type="cellIs" dxfId="387" priority="859" operator="equal">
      <formula>"HIDE-NO VAR"</formula>
    </cfRule>
  </conditionalFormatting>
  <conditionalFormatting sqref="J52">
    <cfRule type="cellIs" dxfId="386" priority="858" operator="equal">
      <formula>"NO VAR"</formula>
    </cfRule>
  </conditionalFormatting>
  <conditionalFormatting sqref="J52">
    <cfRule type="cellIs" dxfId="385" priority="857" operator="equal">
      <formula>"HIDE-NO VAR"</formula>
    </cfRule>
  </conditionalFormatting>
  <conditionalFormatting sqref="K65">
    <cfRule type="cellIs" dxfId="384" priority="689" operator="equal">
      <formula>"NO VAR"</formula>
    </cfRule>
  </conditionalFormatting>
  <conditionalFormatting sqref="K52">
    <cfRule type="cellIs" dxfId="383" priority="840" operator="equal">
      <formula>"HIDE-NO VAR"</formula>
    </cfRule>
  </conditionalFormatting>
  <conditionalFormatting sqref="K52">
    <cfRule type="cellIs" dxfId="382" priority="838" operator="equal">
      <formula>"NO VAR"</formula>
    </cfRule>
  </conditionalFormatting>
  <conditionalFormatting sqref="K61:K63">
    <cfRule type="cellIs" dxfId="381" priority="760" operator="equal">
      <formula>"NO VAR"</formula>
    </cfRule>
  </conditionalFormatting>
  <conditionalFormatting sqref="K61:K63">
    <cfRule type="cellIs" dxfId="380" priority="759" operator="equal">
      <formula>"HIDE-NO VAR"</formula>
    </cfRule>
  </conditionalFormatting>
  <conditionalFormatting sqref="K61:K63">
    <cfRule type="cellIs" dxfId="379" priority="758" operator="equal">
      <formula>"NO VAR"</formula>
    </cfRule>
  </conditionalFormatting>
  <conditionalFormatting sqref="K51:K60">
    <cfRule type="cellIs" dxfId="378" priority="832" operator="equal">
      <formula>"INCORRECT LINE BEING PICKED UP"</formula>
    </cfRule>
  </conditionalFormatting>
  <conditionalFormatting sqref="B58:B59">
    <cfRule type="cellIs" dxfId="377" priority="831" operator="equal">
      <formula>"HIDE "</formula>
    </cfRule>
  </conditionalFormatting>
  <conditionalFormatting sqref="D51:D63 D80:D83 D65:D78">
    <cfRule type="cellIs" dxfId="376" priority="229" operator="equal">
      <formula>"HIDE "</formula>
    </cfRule>
  </conditionalFormatting>
  <conditionalFormatting sqref="B61:B63 E61:E63">
    <cfRule type="cellIs" dxfId="375" priority="830" operator="equal">
      <formula>"HIDE "</formula>
    </cfRule>
  </conditionalFormatting>
  <conditionalFormatting sqref="J61:J63">
    <cfRule type="cellIs" dxfId="374" priority="829" operator="equal">
      <formula>"NO VAR"</formula>
    </cfRule>
  </conditionalFormatting>
  <conditionalFormatting sqref="J61:J63">
    <cfRule type="cellIs" dxfId="373" priority="828" operator="equal">
      <formula>"HIDE-NO VAR"</formula>
    </cfRule>
  </conditionalFormatting>
  <conditionalFormatting sqref="J61:J63">
    <cfRule type="cellIs" dxfId="372" priority="827" operator="equal">
      <formula>"ERROR "</formula>
    </cfRule>
  </conditionalFormatting>
  <conditionalFormatting sqref="J65">
    <cfRule type="cellIs" dxfId="371" priority="744" operator="equal">
      <formula>"NO VAR"</formula>
    </cfRule>
  </conditionalFormatting>
  <conditionalFormatting sqref="J65">
    <cfRule type="cellIs" dxfId="370" priority="741" operator="equal">
      <formula>"NO VAR"</formula>
    </cfRule>
  </conditionalFormatting>
  <conditionalFormatting sqref="J65">
    <cfRule type="cellIs" dxfId="369" priority="738" operator="equal">
      <formula>"NO VAR"</formula>
    </cfRule>
  </conditionalFormatting>
  <conditionalFormatting sqref="J65">
    <cfRule type="cellIs" dxfId="368" priority="735" operator="equal">
      <formula>"NO VAR"</formula>
    </cfRule>
  </conditionalFormatting>
  <conditionalFormatting sqref="J66:J68">
    <cfRule type="cellIs" dxfId="367" priority="655" operator="equal">
      <formula>"NO VAR"</formula>
    </cfRule>
  </conditionalFormatting>
  <conditionalFormatting sqref="J61:J63">
    <cfRule type="cellIs" dxfId="366" priority="805" operator="equal">
      <formula>"NO VAR"</formula>
    </cfRule>
  </conditionalFormatting>
  <conditionalFormatting sqref="J66:J68">
    <cfRule type="cellIs" dxfId="365" priority="652" operator="equal">
      <formula>"NO VAR"</formula>
    </cfRule>
  </conditionalFormatting>
  <conditionalFormatting sqref="J65">
    <cfRule type="cellIs" dxfId="364" priority="726" operator="equal">
      <formula>"NO VAR"</formula>
    </cfRule>
  </conditionalFormatting>
  <conditionalFormatting sqref="J61:J63">
    <cfRule type="cellIs" dxfId="363" priority="800" operator="equal">
      <formula>"HIDE-NO VAR"</formula>
    </cfRule>
  </conditionalFormatting>
  <conditionalFormatting sqref="J61:J63">
    <cfRule type="cellIs" dxfId="362" priority="798" operator="equal">
      <formula>"NO VAR"</formula>
    </cfRule>
  </conditionalFormatting>
  <conditionalFormatting sqref="K66:K68">
    <cfRule type="cellIs" dxfId="361" priority="644" operator="equal">
      <formula>"HIDE-NO VAR"</formula>
    </cfRule>
  </conditionalFormatting>
  <conditionalFormatting sqref="K66:K68">
    <cfRule type="cellIs" dxfId="360" priority="641" operator="equal">
      <formula>"HIDE-NO VAR"</formula>
    </cfRule>
  </conditionalFormatting>
  <conditionalFormatting sqref="K65">
    <cfRule type="cellIs" dxfId="359" priority="712" operator="equal">
      <formula>"NO VAR"</formula>
    </cfRule>
  </conditionalFormatting>
  <conditionalFormatting sqref="K65">
    <cfRule type="cellIs" dxfId="358" priority="709" operator="equal">
      <formula>"NO VAR"</formula>
    </cfRule>
  </conditionalFormatting>
  <conditionalFormatting sqref="K65">
    <cfRule type="cellIs" dxfId="357" priority="706" operator="equal">
      <formula>"NO VAR"</formula>
    </cfRule>
  </conditionalFormatting>
  <conditionalFormatting sqref="K65">
    <cfRule type="cellIs" dxfId="356" priority="703" operator="equal">
      <formula>"NO VAR"</formula>
    </cfRule>
  </conditionalFormatting>
  <conditionalFormatting sqref="K65">
    <cfRule type="cellIs" dxfId="355" priority="700" operator="equal">
      <formula>"NO VAR"</formula>
    </cfRule>
  </conditionalFormatting>
  <conditionalFormatting sqref="K65">
    <cfRule type="cellIs" dxfId="354" priority="697" operator="equal">
      <formula>"NO VAR"</formula>
    </cfRule>
  </conditionalFormatting>
  <conditionalFormatting sqref="K65">
    <cfRule type="cellIs" dxfId="353" priority="694" operator="equal">
      <formula>"NO VAR"</formula>
    </cfRule>
  </conditionalFormatting>
  <conditionalFormatting sqref="K65">
    <cfRule type="cellIs" dxfId="352" priority="691" operator="equal">
      <formula>"NO VAR"</formula>
    </cfRule>
  </conditionalFormatting>
  <conditionalFormatting sqref="K66:K68">
    <cfRule type="cellIs" dxfId="351" priority="614" operator="equal">
      <formula>"NO VAR"</formula>
    </cfRule>
  </conditionalFormatting>
  <conditionalFormatting sqref="K61:K63">
    <cfRule type="cellIs" dxfId="350" priority="765" operator="equal">
      <formula>"HIDE-NO VAR"</formula>
    </cfRule>
  </conditionalFormatting>
  <conditionalFormatting sqref="K61:K63">
    <cfRule type="cellIs" dxfId="349" priority="763" operator="equal">
      <formula>"NO VAR"</formula>
    </cfRule>
  </conditionalFormatting>
  <conditionalFormatting sqref="K61:K63">
    <cfRule type="cellIs" dxfId="348" priority="756" operator="equal">
      <formula>"INCORRECT LINE BEING PICKED UP"</formula>
    </cfRule>
  </conditionalFormatting>
  <conditionalFormatting sqref="B65 E65">
    <cfRule type="cellIs" dxfId="347" priority="755" operator="equal">
      <formula>"HIDE "</formula>
    </cfRule>
  </conditionalFormatting>
  <conditionalFormatting sqref="J65">
    <cfRule type="cellIs" dxfId="346" priority="752" operator="equal">
      <formula>"ERROR "</formula>
    </cfRule>
  </conditionalFormatting>
  <conditionalFormatting sqref="J65">
    <cfRule type="cellIs" dxfId="345" priority="751" operator="equal">
      <formula>"HIDE-NO VAR"</formula>
    </cfRule>
  </conditionalFormatting>
  <conditionalFormatting sqref="J65">
    <cfRule type="cellIs" dxfId="344" priority="748" operator="equal">
      <formula>"HIDE-NO VAR"</formula>
    </cfRule>
  </conditionalFormatting>
  <conditionalFormatting sqref="J65">
    <cfRule type="cellIs" dxfId="343" priority="747" operator="equal">
      <formula>"NO VAR"</formula>
    </cfRule>
  </conditionalFormatting>
  <conditionalFormatting sqref="J65">
    <cfRule type="cellIs" dxfId="342" priority="746" operator="equal">
      <formula>"HIDE-NO VAR"</formula>
    </cfRule>
  </conditionalFormatting>
  <conditionalFormatting sqref="J65">
    <cfRule type="cellIs" dxfId="341" priority="743" operator="equal">
      <formula>"HIDE-NO VAR"</formula>
    </cfRule>
  </conditionalFormatting>
  <conditionalFormatting sqref="J65">
    <cfRule type="cellIs" dxfId="340" priority="740" operator="equal">
      <formula>"HIDE-NO VAR"</formula>
    </cfRule>
  </conditionalFormatting>
  <conditionalFormatting sqref="J65">
    <cfRule type="cellIs" dxfId="339" priority="737" operator="equal">
      <formula>"HIDE-NO VAR"</formula>
    </cfRule>
  </conditionalFormatting>
  <conditionalFormatting sqref="J65">
    <cfRule type="cellIs" dxfId="338" priority="734" operator="equal">
      <formula>"HIDE-NO VAR"</formula>
    </cfRule>
  </conditionalFormatting>
  <conditionalFormatting sqref="J66:J68">
    <cfRule type="cellIs" dxfId="337" priority="654" operator="equal">
      <formula>"NO VAR"</formula>
    </cfRule>
  </conditionalFormatting>
  <conditionalFormatting sqref="J65">
    <cfRule type="cellIs" dxfId="336" priority="729" operator="equal">
      <formula>"NO VAR"</formula>
    </cfRule>
  </conditionalFormatting>
  <conditionalFormatting sqref="J69:J77">
    <cfRule type="cellIs" dxfId="335" priority="575" operator="equal">
      <formula>"NO VAR"</formula>
    </cfRule>
  </conditionalFormatting>
  <conditionalFormatting sqref="J66:J68">
    <cfRule type="cellIs" dxfId="334" priority="648" operator="equal">
      <formula>"NO VAR"</formula>
    </cfRule>
  </conditionalFormatting>
  <conditionalFormatting sqref="K69:K77">
    <cfRule type="cellIs" dxfId="333" priority="571" operator="equal">
      <formula>"NO VAR"</formula>
    </cfRule>
  </conditionalFormatting>
  <conditionalFormatting sqref="K65">
    <cfRule type="cellIs" dxfId="332" priority="720" operator="equal">
      <formula>"ERROR "</formula>
    </cfRule>
  </conditionalFormatting>
  <conditionalFormatting sqref="K65">
    <cfRule type="cellIs" dxfId="331" priority="711" operator="equal">
      <formula>"HIDE-NO VAR"</formula>
    </cfRule>
  </conditionalFormatting>
  <conditionalFormatting sqref="K65">
    <cfRule type="cellIs" dxfId="330" priority="708" operator="equal">
      <formula>"HIDE-NO VAR"</formula>
    </cfRule>
  </conditionalFormatting>
  <conditionalFormatting sqref="K65">
    <cfRule type="cellIs" dxfId="329" priority="705" operator="equal">
      <formula>"HIDE-NO VAR"</formula>
    </cfRule>
  </conditionalFormatting>
  <conditionalFormatting sqref="K65">
    <cfRule type="cellIs" dxfId="328" priority="702" operator="equal">
      <formula>"HIDE-NO VAR"</formula>
    </cfRule>
  </conditionalFormatting>
  <conditionalFormatting sqref="K65">
    <cfRule type="cellIs" dxfId="327" priority="699" operator="equal">
      <formula>"HIDE-NO VAR"</formula>
    </cfRule>
  </conditionalFormatting>
  <conditionalFormatting sqref="K65">
    <cfRule type="cellIs" dxfId="326" priority="696" operator="equal">
      <formula>"HIDE-NO VAR"</formula>
    </cfRule>
  </conditionalFormatting>
  <conditionalFormatting sqref="K65">
    <cfRule type="cellIs" dxfId="325" priority="693" operator="equal">
      <formula>"HIDE-NO VAR"</formula>
    </cfRule>
  </conditionalFormatting>
  <conditionalFormatting sqref="K65">
    <cfRule type="cellIs" dxfId="324" priority="690" operator="equal">
      <formula>"HIDE-NO VAR"</formula>
    </cfRule>
  </conditionalFormatting>
  <conditionalFormatting sqref="K65">
    <cfRule type="cellIs" dxfId="323" priority="686" operator="equal">
      <formula>"NO VAR"</formula>
    </cfRule>
  </conditionalFormatting>
  <conditionalFormatting sqref="K65">
    <cfRule type="cellIs" dxfId="322" priority="685" operator="equal">
      <formula>"NO VAR"</formula>
    </cfRule>
  </conditionalFormatting>
  <conditionalFormatting sqref="K65">
    <cfRule type="cellIs" dxfId="321" priority="682" operator="equal">
      <formula>"NO VAR"</formula>
    </cfRule>
  </conditionalFormatting>
  <conditionalFormatting sqref="K65">
    <cfRule type="cellIs" dxfId="320" priority="681" operator="equal">
      <formula>"INCORRECT LINE BEING PICKED UP"</formula>
    </cfRule>
  </conditionalFormatting>
  <conditionalFormatting sqref="B66:B68 E66:E68">
    <cfRule type="cellIs" dxfId="319" priority="680" operator="equal">
      <formula>"HIDE "</formula>
    </cfRule>
  </conditionalFormatting>
  <conditionalFormatting sqref="J66:J68">
    <cfRule type="cellIs" dxfId="318" priority="678" operator="equal">
      <formula>"HIDE-NO VAR"</formula>
    </cfRule>
  </conditionalFormatting>
  <conditionalFormatting sqref="J66:J68">
    <cfRule type="cellIs" dxfId="317" priority="677" operator="equal">
      <formula>"ERROR "</formula>
    </cfRule>
  </conditionalFormatting>
  <conditionalFormatting sqref="J66:J68">
    <cfRule type="cellIs" dxfId="316" priority="676" operator="equal">
      <formula>"HIDE-NO VAR"</formula>
    </cfRule>
  </conditionalFormatting>
  <conditionalFormatting sqref="J66:J68">
    <cfRule type="cellIs" dxfId="315" priority="675" operator="equal">
      <formula>"HIDE-NO VAR"</formula>
    </cfRule>
  </conditionalFormatting>
  <conditionalFormatting sqref="J66:J68">
    <cfRule type="cellIs" dxfId="314" priority="674" operator="equal">
      <formula>"NO VAR"</formula>
    </cfRule>
  </conditionalFormatting>
  <conditionalFormatting sqref="J66:J68">
    <cfRule type="cellIs" dxfId="313" priority="673" operator="equal">
      <formula>"HIDE-NO VAR"</formula>
    </cfRule>
  </conditionalFormatting>
  <conditionalFormatting sqref="J78">
    <cfRule type="cellIs" dxfId="312" priority="517" operator="equal">
      <formula>"NO VAR"</formula>
    </cfRule>
  </conditionalFormatting>
  <conditionalFormatting sqref="J78">
    <cfRule type="cellIs" dxfId="311" priority="514" operator="equal">
      <formula>"NO VAR"</formula>
    </cfRule>
  </conditionalFormatting>
  <conditionalFormatting sqref="J78">
    <cfRule type="cellIs" dxfId="310" priority="511" operator="equal">
      <formula>"NO VAR"</formula>
    </cfRule>
  </conditionalFormatting>
  <conditionalFormatting sqref="J78">
    <cfRule type="cellIs" dxfId="309" priority="508" operator="equal">
      <formula>"NO VAR"</formula>
    </cfRule>
  </conditionalFormatting>
  <conditionalFormatting sqref="K66:K68">
    <cfRule type="cellIs" dxfId="308" priority="646" operator="equal">
      <formula>"HIDE-NO VAR"</formula>
    </cfRule>
  </conditionalFormatting>
  <conditionalFormatting sqref="K66:K68">
    <cfRule type="cellIs" dxfId="307" priority="645" operator="equal">
      <formula>"ERROR "</formula>
    </cfRule>
  </conditionalFormatting>
  <conditionalFormatting sqref="K66:K68">
    <cfRule type="cellIs" dxfId="306" priority="643" operator="equal">
      <formula>"HIDE-NO VAR"</formula>
    </cfRule>
  </conditionalFormatting>
  <conditionalFormatting sqref="K66:K68">
    <cfRule type="cellIs" dxfId="305" priority="642" operator="equal">
      <formula>"NO VAR"</formula>
    </cfRule>
  </conditionalFormatting>
  <conditionalFormatting sqref="K78">
    <cfRule type="cellIs" dxfId="304" priority="485" operator="equal">
      <formula>"NO VAR"</formula>
    </cfRule>
  </conditionalFormatting>
  <conditionalFormatting sqref="K78">
    <cfRule type="cellIs" dxfId="303" priority="482" operator="equal">
      <formula>"NO VAR"</formula>
    </cfRule>
  </conditionalFormatting>
  <conditionalFormatting sqref="K78">
    <cfRule type="cellIs" dxfId="302" priority="479" operator="equal">
      <formula>"NO VAR"</formula>
    </cfRule>
  </conditionalFormatting>
  <conditionalFormatting sqref="K78">
    <cfRule type="cellIs" dxfId="301" priority="476" operator="equal">
      <formula>"NO VAR"</formula>
    </cfRule>
  </conditionalFormatting>
  <conditionalFormatting sqref="K78">
    <cfRule type="cellIs" dxfId="300" priority="473" operator="equal">
      <formula>"NO VAR"</formula>
    </cfRule>
  </conditionalFormatting>
  <conditionalFormatting sqref="K78">
    <cfRule type="cellIs" dxfId="299" priority="470" operator="equal">
      <formula>"NO VAR"</formula>
    </cfRule>
  </conditionalFormatting>
  <conditionalFormatting sqref="K78">
    <cfRule type="cellIs" dxfId="298" priority="467" operator="equal">
      <formula>"NO VAR"</formula>
    </cfRule>
  </conditionalFormatting>
  <conditionalFormatting sqref="K78">
    <cfRule type="cellIs" dxfId="297" priority="464" operator="equal">
      <formula>"NO VAR"</formula>
    </cfRule>
  </conditionalFormatting>
  <conditionalFormatting sqref="K66:K68">
    <cfRule type="cellIs" dxfId="296" priority="615" operator="equal">
      <formula>"HIDE-NO VAR"</formula>
    </cfRule>
  </conditionalFormatting>
  <conditionalFormatting sqref="K66:K68">
    <cfRule type="cellIs" dxfId="295" priority="613" operator="equal">
      <formula>"NO VAR"</formula>
    </cfRule>
  </conditionalFormatting>
  <conditionalFormatting sqref="K66:K68">
    <cfRule type="cellIs" dxfId="294" priority="612" operator="equal">
      <formula>"HIDE-NO VAR"</formula>
    </cfRule>
  </conditionalFormatting>
  <conditionalFormatting sqref="K69:K77">
    <cfRule type="cellIs" dxfId="293" priority="535" operator="equal">
      <formula>"NO VAR"</formula>
    </cfRule>
  </conditionalFormatting>
  <conditionalFormatting sqref="K66:K68">
    <cfRule type="cellIs" dxfId="292" priority="610" operator="equal">
      <formula>"NO VAR"</formula>
    </cfRule>
  </conditionalFormatting>
  <conditionalFormatting sqref="K66:K68">
    <cfRule type="cellIs" dxfId="291" priority="608" operator="equal">
      <formula>"NO VAR"</formula>
    </cfRule>
  </conditionalFormatting>
  <conditionalFormatting sqref="K69:K77">
    <cfRule type="cellIs" dxfId="290" priority="531" operator="equal">
      <formula>"NO VAR"</formula>
    </cfRule>
  </conditionalFormatting>
  <conditionalFormatting sqref="K66:K68">
    <cfRule type="cellIs" dxfId="289" priority="606" operator="equal">
      <formula>"INCORRECT LINE BEING PICKED UP"</formula>
    </cfRule>
  </conditionalFormatting>
  <conditionalFormatting sqref="B69">
    <cfRule type="cellIs" dxfId="288" priority="605" operator="equal">
      <formula>"HIDE "</formula>
    </cfRule>
  </conditionalFormatting>
  <conditionalFormatting sqref="B70:B77">
    <cfRule type="cellIs" dxfId="287" priority="604" operator="equal">
      <formula>"HIDE "</formula>
    </cfRule>
  </conditionalFormatting>
  <conditionalFormatting sqref="J69:J77">
    <cfRule type="cellIs" dxfId="286" priority="602" operator="equal">
      <formula>"HIDE-NO VAR"</formula>
    </cfRule>
  </conditionalFormatting>
  <conditionalFormatting sqref="J69:J77">
    <cfRule type="cellIs" dxfId="285" priority="601" operator="equal">
      <formula>"ERROR "</formula>
    </cfRule>
  </conditionalFormatting>
  <conditionalFormatting sqref="J80">
    <cfRule type="cellIs" dxfId="284" priority="448" operator="equal">
      <formula>"HIDE-NO VAR"</formula>
    </cfRule>
  </conditionalFormatting>
  <conditionalFormatting sqref="J69:J77">
    <cfRule type="cellIs" dxfId="283" priority="599" operator="equal">
      <formula>"HIDE-NO VAR"</formula>
    </cfRule>
  </conditionalFormatting>
  <conditionalFormatting sqref="J69:J77">
    <cfRule type="cellIs" dxfId="282" priority="580" operator="equal">
      <formula>"HIDE-NO VAR"</formula>
    </cfRule>
  </conditionalFormatting>
  <conditionalFormatting sqref="J80">
    <cfRule type="cellIs" dxfId="281" priority="427" operator="equal">
      <formula>"NO VAR"</formula>
    </cfRule>
  </conditionalFormatting>
  <conditionalFormatting sqref="J69:J77">
    <cfRule type="cellIs" dxfId="280" priority="578" operator="equal">
      <formula>"NO VAR"</formula>
    </cfRule>
  </conditionalFormatting>
  <conditionalFormatting sqref="J69:J77">
    <cfRule type="cellIs" dxfId="279" priority="576" operator="equal">
      <formula>"NO VAR"</formula>
    </cfRule>
  </conditionalFormatting>
  <conditionalFormatting sqref="J78">
    <cfRule type="cellIs" dxfId="278" priority="499" operator="equal">
      <formula>"NO VAR"</formula>
    </cfRule>
  </conditionalFormatting>
  <conditionalFormatting sqref="K80">
    <cfRule type="cellIs" dxfId="277" priority="420" operator="equal">
      <formula>"NO VAR"</formula>
    </cfRule>
  </conditionalFormatting>
  <conditionalFormatting sqref="K69:K77">
    <cfRule type="cellIs" dxfId="276" priority="570" operator="equal">
      <formula>"HIDE-NO VAR"</formula>
    </cfRule>
  </conditionalFormatting>
  <conditionalFormatting sqref="K69:K77">
    <cfRule type="cellIs" dxfId="275" priority="569" operator="equal">
      <formula>"ERROR "</formula>
    </cfRule>
  </conditionalFormatting>
  <conditionalFormatting sqref="K80">
    <cfRule type="cellIs" dxfId="274" priority="416" operator="equal">
      <formula>"HIDE-NO VAR"</formula>
    </cfRule>
  </conditionalFormatting>
  <conditionalFormatting sqref="K69:K77">
    <cfRule type="cellIs" dxfId="273" priority="567" operator="equal">
      <formula>"HIDE-NO VAR"</formula>
    </cfRule>
  </conditionalFormatting>
  <conditionalFormatting sqref="K69:K77">
    <cfRule type="cellIs" dxfId="272" priority="539" operator="equal">
      <formula>"HIDE-NO VAR"</formula>
    </cfRule>
  </conditionalFormatting>
  <conditionalFormatting sqref="K69:K77">
    <cfRule type="cellIs" dxfId="271" priority="538" operator="equal">
      <formula>"NO VAR"</formula>
    </cfRule>
  </conditionalFormatting>
  <conditionalFormatting sqref="K78">
    <cfRule type="cellIs" dxfId="270" priority="461" operator="equal">
      <formula>"NO VAR"</formula>
    </cfRule>
  </conditionalFormatting>
  <conditionalFormatting sqref="K69:K77">
    <cfRule type="cellIs" dxfId="269" priority="534" operator="equal">
      <formula>"NO VAR"</formula>
    </cfRule>
  </conditionalFormatting>
  <conditionalFormatting sqref="K69:K77">
    <cfRule type="cellIs" dxfId="268" priority="530" operator="equal">
      <formula>"INCORRECT LINE BEING PICKED UP"</formula>
    </cfRule>
  </conditionalFormatting>
  <conditionalFormatting sqref="B78">
    <cfRule type="cellIs" dxfId="267" priority="529" operator="equal">
      <formula>"HIDE "</formula>
    </cfRule>
  </conditionalFormatting>
  <conditionalFormatting sqref="B80">
    <cfRule type="cellIs" dxfId="266" priority="528" operator="equal">
      <formula>"HIDE "</formula>
    </cfRule>
  </conditionalFormatting>
  <conditionalFormatting sqref="B81:B82">
    <cfRule type="cellIs" dxfId="265" priority="527" operator="equal">
      <formula>"HIDE "</formula>
    </cfRule>
  </conditionalFormatting>
  <conditionalFormatting sqref="J78">
    <cfRule type="cellIs" dxfId="264" priority="524" operator="equal">
      <formula>"ERROR "</formula>
    </cfRule>
  </conditionalFormatting>
  <conditionalFormatting sqref="J81 J83">
    <cfRule type="cellIs" dxfId="263" priority="369" operator="equal">
      <formula>"NO VAR"</formula>
    </cfRule>
  </conditionalFormatting>
  <conditionalFormatting sqref="J80">
    <cfRule type="cellIs" dxfId="262" priority="444" operator="equal">
      <formula>"HIDE-NO VAR"</formula>
    </cfRule>
  </conditionalFormatting>
  <conditionalFormatting sqref="J81 J83">
    <cfRule type="cellIs" dxfId="261" priority="353" operator="equal">
      <formula>"NO VAR"</formula>
    </cfRule>
  </conditionalFormatting>
  <conditionalFormatting sqref="J80">
    <cfRule type="cellIs" dxfId="260" priority="428" operator="equal">
      <formula>"NO VAR"</formula>
    </cfRule>
  </conditionalFormatting>
  <conditionalFormatting sqref="J78">
    <cfRule type="cellIs" dxfId="259" priority="502" operator="equal">
      <formula>"NO VAR"</formula>
    </cfRule>
  </conditionalFormatting>
  <conditionalFormatting sqref="J78">
    <cfRule type="cellIs" dxfId="258" priority="501" operator="equal">
      <formula>"NO VAR"</formula>
    </cfRule>
  </conditionalFormatting>
  <conditionalFormatting sqref="K81 K83">
    <cfRule type="cellIs" dxfId="257" priority="346" operator="equal">
      <formula>"NO VAR"</formula>
    </cfRule>
  </conditionalFormatting>
  <conditionalFormatting sqref="K81 K83">
    <cfRule type="cellIs" dxfId="256" priority="345" operator="equal">
      <formula>"HIDE-NO VAR"</formula>
    </cfRule>
  </conditionalFormatting>
  <conditionalFormatting sqref="K78">
    <cfRule type="cellIs" dxfId="255" priority="492" operator="equal">
      <formula>"ERROR "</formula>
    </cfRule>
  </conditionalFormatting>
  <conditionalFormatting sqref="K81 K83">
    <cfRule type="cellIs" dxfId="254" priority="337" operator="equal">
      <formula>"NO VAR"</formula>
    </cfRule>
  </conditionalFormatting>
  <conditionalFormatting sqref="K80">
    <cfRule type="cellIs" dxfId="253" priority="412" operator="equal">
      <formula>"HIDE-NO VAR"</formula>
    </cfRule>
  </conditionalFormatting>
  <conditionalFormatting sqref="K78">
    <cfRule type="cellIs" dxfId="252" priority="460" operator="equal">
      <formula>"NO VAR"</formula>
    </cfRule>
  </conditionalFormatting>
  <conditionalFormatting sqref="K78">
    <cfRule type="cellIs" dxfId="251" priority="457" operator="equal">
      <formula>"NO VAR"</formula>
    </cfRule>
  </conditionalFormatting>
  <conditionalFormatting sqref="K78">
    <cfRule type="cellIs" dxfId="250" priority="455" operator="equal">
      <formula>"NO VAR"</formula>
    </cfRule>
  </conditionalFormatting>
  <conditionalFormatting sqref="K78">
    <cfRule type="cellIs" dxfId="249" priority="453" operator="equal">
      <formula>"INCORRECT LINE BEING PICKED UP"</formula>
    </cfRule>
  </conditionalFormatting>
  <conditionalFormatting sqref="J80">
    <cfRule type="cellIs" dxfId="248" priority="450" operator="equal">
      <formula>"ERROR "</formula>
    </cfRule>
  </conditionalFormatting>
  <conditionalFormatting sqref="J82">
    <cfRule type="cellIs" dxfId="247" priority="295" operator="equal">
      <formula>"NO VAR"</formula>
    </cfRule>
  </conditionalFormatting>
  <conditionalFormatting sqref="J81 J83">
    <cfRule type="cellIs" dxfId="246" priority="370" operator="equal">
      <formula>"HIDE-NO VAR"</formula>
    </cfRule>
  </conditionalFormatting>
  <conditionalFormatting sqref="J82">
    <cfRule type="cellIs" dxfId="245" priority="279" operator="equal">
      <formula>"NO VAR"</formula>
    </cfRule>
  </conditionalFormatting>
  <conditionalFormatting sqref="J81 J83">
    <cfRule type="cellIs" dxfId="244" priority="354" operator="equal">
      <formula>"NO VAR"</formula>
    </cfRule>
  </conditionalFormatting>
  <conditionalFormatting sqref="J80">
    <cfRule type="cellIs" dxfId="243" priority="429" operator="equal">
      <formula>"HIDE-NO VAR"</formula>
    </cfRule>
  </conditionalFormatting>
  <conditionalFormatting sqref="J80">
    <cfRule type="cellIs" dxfId="242" priority="425" operator="equal">
      <formula>"NO VAR"</formula>
    </cfRule>
  </conditionalFormatting>
  <conditionalFormatting sqref="K82">
    <cfRule type="cellIs" dxfId="241" priority="271" operator="equal">
      <formula>"HIDE-NO VAR"</formula>
    </cfRule>
  </conditionalFormatting>
  <conditionalFormatting sqref="K80">
    <cfRule type="cellIs" dxfId="240" priority="418" operator="equal">
      <formula>"ERROR "</formula>
    </cfRule>
  </conditionalFormatting>
  <conditionalFormatting sqref="K81 K83">
    <cfRule type="cellIs" dxfId="239" priority="338" operator="equal">
      <formula>"HIDE-NO VAR"</formula>
    </cfRule>
  </conditionalFormatting>
  <conditionalFormatting sqref="K80">
    <cfRule type="cellIs" dxfId="238" priority="386" operator="equal">
      <formula>"NO VAR"</formula>
    </cfRule>
  </conditionalFormatting>
  <conditionalFormatting sqref="K80">
    <cfRule type="cellIs" dxfId="237" priority="383" operator="equal">
      <formula>"NO VAR"</formula>
    </cfRule>
  </conditionalFormatting>
  <conditionalFormatting sqref="K80">
    <cfRule type="cellIs" dxfId="236" priority="381" operator="equal">
      <formula>"NO VAR"</formula>
    </cfRule>
  </conditionalFormatting>
  <conditionalFormatting sqref="K80">
    <cfRule type="cellIs" dxfId="235" priority="379" operator="equal">
      <formula>"INCORRECT LINE BEING PICKED UP"</formula>
    </cfRule>
  </conditionalFormatting>
  <conditionalFormatting sqref="J81 J83">
    <cfRule type="cellIs" dxfId="234" priority="376" operator="equal">
      <formula>"ERROR "</formula>
    </cfRule>
  </conditionalFormatting>
  <conditionalFormatting sqref="J79">
    <cfRule type="cellIs" dxfId="233" priority="223" operator="equal">
      <formula>"HIDE-NO VAR"</formula>
    </cfRule>
  </conditionalFormatting>
  <conditionalFormatting sqref="J82">
    <cfRule type="cellIs" dxfId="232" priority="297" operator="equal">
      <formula>"NO VAR"</formula>
    </cfRule>
  </conditionalFormatting>
  <conditionalFormatting sqref="J82">
    <cfRule type="cellIs" dxfId="231" priority="296" operator="equal">
      <formula>"HIDE-NO VAR"</formula>
    </cfRule>
  </conditionalFormatting>
  <conditionalFormatting sqref="J82">
    <cfRule type="cellIs" dxfId="230" priority="280" operator="equal">
      <formula>"NO VAR"</formula>
    </cfRule>
  </conditionalFormatting>
  <conditionalFormatting sqref="J81 J83">
    <cfRule type="cellIs" dxfId="229" priority="355" operator="equal">
      <formula>"HIDE-NO VAR"</formula>
    </cfRule>
  </conditionalFormatting>
  <conditionalFormatting sqref="J81 J83">
    <cfRule type="cellIs" dxfId="228" priority="351" operator="equal">
      <formula>"NO VAR"</formula>
    </cfRule>
  </conditionalFormatting>
  <conditionalFormatting sqref="J79">
    <cfRule type="cellIs" dxfId="227" priority="196" operator="equal">
      <formula>"NO VAR"</formula>
    </cfRule>
  </conditionalFormatting>
  <conditionalFormatting sqref="K81 K83">
    <cfRule type="cellIs" dxfId="226" priority="344" operator="equal">
      <formula>"ERROR "</formula>
    </cfRule>
  </conditionalFormatting>
  <conditionalFormatting sqref="K82">
    <cfRule type="cellIs" dxfId="225" priority="239" operator="equal">
      <formula>"NO VAR"</formula>
    </cfRule>
  </conditionalFormatting>
  <conditionalFormatting sqref="K81 K83">
    <cfRule type="cellIs" dxfId="224" priority="314" operator="equal">
      <formula>"HIDE-NO VAR"</formula>
    </cfRule>
  </conditionalFormatting>
  <conditionalFormatting sqref="K81 K83">
    <cfRule type="cellIs" dxfId="223" priority="312" operator="equal">
      <formula>"NO VAR"</formula>
    </cfRule>
  </conditionalFormatting>
  <conditionalFormatting sqref="K81 K83">
    <cfRule type="cellIs" dxfId="222" priority="311" operator="equal">
      <formula>"HIDE-NO VAR"</formula>
    </cfRule>
  </conditionalFormatting>
  <conditionalFormatting sqref="K81 K83">
    <cfRule type="cellIs" dxfId="221" priority="310" operator="equal">
      <formula>"NO VAR"</formula>
    </cfRule>
  </conditionalFormatting>
  <conditionalFormatting sqref="K81 K83">
    <cfRule type="cellIs" dxfId="220" priority="309" operator="equal">
      <formula>"NO VAR"</formula>
    </cfRule>
  </conditionalFormatting>
  <conditionalFormatting sqref="K81 K83">
    <cfRule type="cellIs" dxfId="219" priority="307" operator="equal">
      <formula>"NO VAR"</formula>
    </cfRule>
  </conditionalFormatting>
  <conditionalFormatting sqref="K81 K83">
    <cfRule type="cellIs" dxfId="218" priority="305" operator="equal">
      <formula>"INCORRECT LINE BEING PICKED UP"</formula>
    </cfRule>
  </conditionalFormatting>
  <conditionalFormatting sqref="J82">
    <cfRule type="cellIs" dxfId="217" priority="302" operator="equal">
      <formula>"ERROR "</formula>
    </cfRule>
  </conditionalFormatting>
  <conditionalFormatting sqref="J82">
    <cfRule type="cellIs" dxfId="216" priority="301" operator="equal">
      <formula>"HIDE-NO VAR"</formula>
    </cfRule>
  </conditionalFormatting>
  <conditionalFormatting sqref="J82">
    <cfRule type="cellIs" dxfId="215" priority="298" operator="equal">
      <formula>"HIDE-NO VAR"</formula>
    </cfRule>
  </conditionalFormatting>
  <conditionalFormatting sqref="J79">
    <cfRule type="cellIs" dxfId="214" priority="218" operator="equal">
      <formula>"NO VAR"</formula>
    </cfRule>
  </conditionalFormatting>
  <conditionalFormatting sqref="J79">
    <cfRule type="cellIs" dxfId="213" priority="215" operator="equal">
      <formula>"NO VAR"</formula>
    </cfRule>
  </conditionalFormatting>
  <conditionalFormatting sqref="J79">
    <cfRule type="cellIs" dxfId="212" priority="212" operator="equal">
      <formula>"NO VAR"</formula>
    </cfRule>
  </conditionalFormatting>
  <conditionalFormatting sqref="J79">
    <cfRule type="cellIs" dxfId="211" priority="209" operator="equal">
      <formula>"NO VAR"</formula>
    </cfRule>
  </conditionalFormatting>
  <conditionalFormatting sqref="J79">
    <cfRule type="cellIs" dxfId="210" priority="206" operator="equal">
      <formula>"NO VAR"</formula>
    </cfRule>
  </conditionalFormatting>
  <conditionalFormatting sqref="J82">
    <cfRule type="cellIs" dxfId="209" priority="281" operator="equal">
      <formula>"HIDE-NO VAR"</formula>
    </cfRule>
  </conditionalFormatting>
  <conditionalFormatting sqref="J82">
    <cfRule type="cellIs" dxfId="208" priority="277" operator="equal">
      <formula>"NO VAR"</formula>
    </cfRule>
  </conditionalFormatting>
  <conditionalFormatting sqref="J82">
    <cfRule type="cellIs" dxfId="207" priority="273" operator="equal">
      <formula>"NO VAR"</formula>
    </cfRule>
  </conditionalFormatting>
  <conditionalFormatting sqref="K82">
    <cfRule type="cellIs" dxfId="206" priority="270" operator="equal">
      <formula>"ERROR "</formula>
    </cfRule>
  </conditionalFormatting>
  <conditionalFormatting sqref="K82">
    <cfRule type="cellIs" dxfId="205" priority="269" operator="equal">
      <formula>"HIDE-NO VAR"</formula>
    </cfRule>
  </conditionalFormatting>
  <conditionalFormatting sqref="K82">
    <cfRule type="cellIs" dxfId="204" priority="266" operator="equal">
      <formula>"HIDE-NO VAR"</formula>
    </cfRule>
  </conditionalFormatting>
  <conditionalFormatting sqref="K82">
    <cfRule type="cellIs" dxfId="203" priority="240" operator="equal">
      <formula>"HIDE-NO VAR"</formula>
    </cfRule>
  </conditionalFormatting>
  <conditionalFormatting sqref="K79">
    <cfRule type="cellIs" dxfId="202" priority="162" operator="equal">
      <formula>"NO VAR"</formula>
    </cfRule>
  </conditionalFormatting>
  <conditionalFormatting sqref="K82">
    <cfRule type="cellIs" dxfId="201" priority="237" operator="equal">
      <formula>"HIDE-NO VAR"</formula>
    </cfRule>
  </conditionalFormatting>
  <conditionalFormatting sqref="K82">
    <cfRule type="cellIs" dxfId="200" priority="236" operator="equal">
      <formula>"NO VAR"</formula>
    </cfRule>
  </conditionalFormatting>
  <conditionalFormatting sqref="K82">
    <cfRule type="cellIs" dxfId="199" priority="235" operator="equal">
      <formula>"NO VAR"</formula>
    </cfRule>
  </conditionalFormatting>
  <conditionalFormatting sqref="K82">
    <cfRule type="cellIs" dxfId="198" priority="233" operator="equal">
      <formula>"NO VAR"</formula>
    </cfRule>
  </conditionalFormatting>
  <conditionalFormatting sqref="K79">
    <cfRule type="cellIs" dxfId="197" priority="156" operator="equal">
      <formula>"NO VAR"</formula>
    </cfRule>
  </conditionalFormatting>
  <conditionalFormatting sqref="K82">
    <cfRule type="cellIs" dxfId="196" priority="231" operator="equal">
      <formula>"INCORRECT LINE BEING PICKED UP"</formula>
    </cfRule>
  </conditionalFormatting>
  <conditionalFormatting sqref="B83">
    <cfRule type="cellIs" dxfId="195" priority="230" operator="equal">
      <formula>"HIDE "</formula>
    </cfRule>
  </conditionalFormatting>
  <conditionalFormatting sqref="D79">
    <cfRule type="cellIs" dxfId="194" priority="153" operator="equal">
      <formula>"HIDE "</formula>
    </cfRule>
  </conditionalFormatting>
  <conditionalFormatting sqref="B79">
    <cfRule type="cellIs" dxfId="193" priority="228" operator="equal">
      <formula>"HIDE "</formula>
    </cfRule>
  </conditionalFormatting>
  <conditionalFormatting sqref="J79">
    <cfRule type="cellIs" dxfId="192" priority="225" operator="equal">
      <formula>"ERROR "</formula>
    </cfRule>
  </conditionalFormatting>
  <conditionalFormatting sqref="J79">
    <cfRule type="cellIs" dxfId="191" priority="224" operator="equal">
      <formula>"HIDE-NO VAR"</formula>
    </cfRule>
  </conditionalFormatting>
  <conditionalFormatting sqref="J79">
    <cfRule type="cellIs" dxfId="190" priority="221" operator="equal">
      <formula>"HIDE-NO VAR"</formula>
    </cfRule>
  </conditionalFormatting>
  <conditionalFormatting sqref="J79">
    <cfRule type="cellIs" dxfId="189" priority="220" operator="equal">
      <formula>"NO VAR"</formula>
    </cfRule>
  </conditionalFormatting>
  <conditionalFormatting sqref="J79">
    <cfRule type="cellIs" dxfId="188" priority="219" operator="equal">
      <formula>"HIDE-NO VAR"</formula>
    </cfRule>
  </conditionalFormatting>
  <conditionalFormatting sqref="J79">
    <cfRule type="cellIs" dxfId="187" priority="217" operator="equal">
      <formula>"NO VAR"</formula>
    </cfRule>
  </conditionalFormatting>
  <conditionalFormatting sqref="J79">
    <cfRule type="cellIs" dxfId="186" priority="216" operator="equal">
      <formula>"HIDE-NO VAR"</formula>
    </cfRule>
  </conditionalFormatting>
  <conditionalFormatting sqref="J79">
    <cfRule type="cellIs" dxfId="185" priority="214" operator="equal">
      <formula>"NO VAR"</formula>
    </cfRule>
  </conditionalFormatting>
  <conditionalFormatting sqref="J79">
    <cfRule type="cellIs" dxfId="184" priority="213" operator="equal">
      <formula>"HIDE-NO VAR"</formula>
    </cfRule>
  </conditionalFormatting>
  <conditionalFormatting sqref="J79">
    <cfRule type="cellIs" dxfId="183" priority="211" operator="equal">
      <formula>"NO VAR"</formula>
    </cfRule>
  </conditionalFormatting>
  <conditionalFormatting sqref="J79">
    <cfRule type="cellIs" dxfId="182" priority="210" operator="equal">
      <formula>"HIDE-NO VAR"</formula>
    </cfRule>
  </conditionalFormatting>
  <conditionalFormatting sqref="J79">
    <cfRule type="cellIs" dxfId="181" priority="208" operator="equal">
      <formula>"NO VAR"</formula>
    </cfRule>
  </conditionalFormatting>
  <conditionalFormatting sqref="J79">
    <cfRule type="cellIs" dxfId="180" priority="207" operator="equal">
      <formula>"HIDE-NO VAR"</formula>
    </cfRule>
  </conditionalFormatting>
  <conditionalFormatting sqref="J25">
    <cfRule type="cellIs" dxfId="179" priority="129" operator="equal">
      <formula>"NO VAR"</formula>
    </cfRule>
  </conditionalFormatting>
  <conditionalFormatting sqref="J25">
    <cfRule type="cellIs" dxfId="178" priority="128" operator="equal">
      <formula>"HIDE-NO VAR"</formula>
    </cfRule>
  </conditionalFormatting>
  <conditionalFormatting sqref="J79">
    <cfRule type="cellIs" dxfId="177" priority="203" operator="equal">
      <formula>"NO VAR"</formula>
    </cfRule>
  </conditionalFormatting>
  <conditionalFormatting sqref="J79">
    <cfRule type="cellIs" dxfId="176" priority="202" operator="equal">
      <formula>"NO VAR"</formula>
    </cfRule>
  </conditionalFormatting>
  <conditionalFormatting sqref="J25">
    <cfRule type="cellIs" dxfId="175" priority="125" operator="equal">
      <formula>"HIDE-NO VAR"</formula>
    </cfRule>
  </conditionalFormatting>
  <conditionalFormatting sqref="J25">
    <cfRule type="cellIs" dxfId="174" priority="124" operator="equal">
      <formula>"NO VAR"</formula>
    </cfRule>
  </conditionalFormatting>
  <conditionalFormatting sqref="J79">
    <cfRule type="cellIs" dxfId="173" priority="199" operator="equal">
      <formula>"NO VAR"</formula>
    </cfRule>
  </conditionalFormatting>
  <conditionalFormatting sqref="J79">
    <cfRule type="cellIs" dxfId="172" priority="198" operator="equal">
      <formula>"HIDE-NO VAR"</formula>
    </cfRule>
  </conditionalFormatting>
  <conditionalFormatting sqref="J79">
    <cfRule type="cellIs" dxfId="171" priority="197" operator="equal">
      <formula>"NO VAR"</formula>
    </cfRule>
  </conditionalFormatting>
  <conditionalFormatting sqref="J25">
    <cfRule type="cellIs" dxfId="170" priority="120" operator="equal">
      <formula>"NO VAR"</formula>
    </cfRule>
  </conditionalFormatting>
  <conditionalFormatting sqref="K25">
    <cfRule type="cellIs" dxfId="169" priority="119" operator="equal">
      <formula>"NO VAR"</formula>
    </cfRule>
  </conditionalFormatting>
  <conditionalFormatting sqref="K25">
    <cfRule type="cellIs" dxfId="168" priority="118" operator="equal">
      <formula>"HIDE-NO VAR"</formula>
    </cfRule>
  </conditionalFormatting>
  <conditionalFormatting sqref="K79">
    <cfRule type="cellIs" dxfId="167" priority="193" operator="equal">
      <formula>"ERROR "</formula>
    </cfRule>
  </conditionalFormatting>
  <conditionalFormatting sqref="K79">
    <cfRule type="cellIs" dxfId="166" priority="192" operator="equal">
      <formula>"HIDE-NO VAR"</formula>
    </cfRule>
  </conditionalFormatting>
  <conditionalFormatting sqref="K25">
    <cfRule type="cellIs" dxfId="165" priority="115" operator="equal">
      <formula>"HIDE-NO VAR"</formula>
    </cfRule>
  </conditionalFormatting>
  <conditionalFormatting sqref="K25">
    <cfRule type="cellIs" dxfId="164" priority="114" operator="equal">
      <formula>"NO VAR"</formula>
    </cfRule>
  </conditionalFormatting>
  <conditionalFormatting sqref="K79">
    <cfRule type="cellIs" dxfId="163" priority="189" operator="equal">
      <formula>"HIDE-NO VAR"</formula>
    </cfRule>
  </conditionalFormatting>
  <conditionalFormatting sqref="K79">
    <cfRule type="cellIs" dxfId="162" priority="188" operator="equal">
      <formula>"NO VAR"</formula>
    </cfRule>
  </conditionalFormatting>
  <conditionalFormatting sqref="K79">
    <cfRule type="cellIs" dxfId="161" priority="187" operator="equal">
      <formula>"HIDE-NO VAR"</formula>
    </cfRule>
  </conditionalFormatting>
  <conditionalFormatting sqref="K25">
    <cfRule type="cellIs" dxfId="160" priority="110" operator="equal">
      <formula>"NO VAR"</formula>
    </cfRule>
  </conditionalFormatting>
  <conditionalFormatting sqref="K79">
    <cfRule type="cellIs" dxfId="159" priority="185" operator="equal">
      <formula>"NO VAR"</formula>
    </cfRule>
  </conditionalFormatting>
  <conditionalFormatting sqref="K79">
    <cfRule type="cellIs" dxfId="158" priority="184" operator="equal">
      <formula>"HIDE-NO VAR"</formula>
    </cfRule>
  </conditionalFormatting>
  <conditionalFormatting sqref="K25">
    <cfRule type="cellIs" dxfId="157" priority="107" operator="equal">
      <formula>"NO VAR"</formula>
    </cfRule>
  </conditionalFormatting>
  <conditionalFormatting sqref="K79">
    <cfRule type="cellIs" dxfId="156" priority="182" operator="equal">
      <formula>"NO VAR"</formula>
    </cfRule>
  </conditionalFormatting>
  <conditionalFormatting sqref="K79">
    <cfRule type="cellIs" dxfId="155" priority="181" operator="equal">
      <formula>"HIDE-NO VAR"</formula>
    </cfRule>
  </conditionalFormatting>
  <conditionalFormatting sqref="K25">
    <cfRule type="cellIs" dxfId="154" priority="104" operator="equal">
      <formula>"NO VAR"</formula>
    </cfRule>
  </conditionalFormatting>
  <conditionalFormatting sqref="K79">
    <cfRule type="cellIs" dxfId="153" priority="179" operator="equal">
      <formula>"NO VAR"</formula>
    </cfRule>
  </conditionalFormatting>
  <conditionalFormatting sqref="K79">
    <cfRule type="cellIs" dxfId="152" priority="178" operator="equal">
      <formula>"HIDE-NO VAR"</formula>
    </cfRule>
  </conditionalFormatting>
  <conditionalFormatting sqref="K25">
    <cfRule type="cellIs" dxfId="151" priority="101" operator="equal">
      <formula>"NO VAR"</formula>
    </cfRule>
  </conditionalFormatting>
  <conditionalFormatting sqref="K79">
    <cfRule type="cellIs" dxfId="150" priority="176" operator="equal">
      <formula>"NO VAR"</formula>
    </cfRule>
  </conditionalFormatting>
  <conditionalFormatting sqref="K79">
    <cfRule type="cellIs" dxfId="149" priority="175" operator="equal">
      <formula>"HIDE-NO VAR"</formula>
    </cfRule>
  </conditionalFormatting>
  <conditionalFormatting sqref="K25">
    <cfRule type="cellIs" dxfId="148" priority="98" operator="equal">
      <formula>"NO VAR"</formula>
    </cfRule>
  </conditionalFormatting>
  <conditionalFormatting sqref="K79">
    <cfRule type="cellIs" dxfId="147" priority="173" operator="equal">
      <formula>"NO VAR"</formula>
    </cfRule>
  </conditionalFormatting>
  <conditionalFormatting sqref="K79">
    <cfRule type="cellIs" dxfId="146" priority="172" operator="equal">
      <formula>"HIDE-NO VAR"</formula>
    </cfRule>
  </conditionalFormatting>
  <conditionalFormatting sqref="K25">
    <cfRule type="cellIs" dxfId="145" priority="95" operator="equal">
      <formula>"NO VAR"</formula>
    </cfRule>
  </conditionalFormatting>
  <conditionalFormatting sqref="K79">
    <cfRule type="cellIs" dxfId="144" priority="170" operator="equal">
      <formula>"NO VAR"</formula>
    </cfRule>
  </conditionalFormatting>
  <conditionalFormatting sqref="K79">
    <cfRule type="cellIs" dxfId="143" priority="169" operator="equal">
      <formula>"HIDE-NO VAR"</formula>
    </cfRule>
  </conditionalFormatting>
  <conditionalFormatting sqref="K25">
    <cfRule type="cellIs" dxfId="142" priority="92" operator="equal">
      <formula>"NO VAR"</formula>
    </cfRule>
  </conditionalFormatting>
  <conditionalFormatting sqref="K79">
    <cfRule type="cellIs" dxfId="141" priority="167" operator="equal">
      <formula>"NO VAR"</formula>
    </cfRule>
  </conditionalFormatting>
  <conditionalFormatting sqref="K79">
    <cfRule type="cellIs" dxfId="140" priority="166" operator="equal">
      <formula>"HIDE-NO VAR"</formula>
    </cfRule>
  </conditionalFormatting>
  <conditionalFormatting sqref="K25">
    <cfRule type="cellIs" dxfId="139" priority="89" operator="equal">
      <formula>"NO VAR"</formula>
    </cfRule>
  </conditionalFormatting>
  <conditionalFormatting sqref="K79">
    <cfRule type="cellIs" dxfId="138" priority="164" operator="equal">
      <formula>"NO VAR"</formula>
    </cfRule>
  </conditionalFormatting>
  <conditionalFormatting sqref="K25">
    <cfRule type="cellIs" dxfId="137" priority="87" operator="equal">
      <formula>"HIDE-NO VAR"</formula>
    </cfRule>
  </conditionalFormatting>
  <conditionalFormatting sqref="K25">
    <cfRule type="cellIs" dxfId="136" priority="86" operator="equal">
      <formula>"NO VAR"</formula>
    </cfRule>
  </conditionalFormatting>
  <conditionalFormatting sqref="K25">
    <cfRule type="cellIs" dxfId="135" priority="85" operator="equal">
      <formula>"NO VAR"</formula>
    </cfRule>
  </conditionalFormatting>
  <conditionalFormatting sqref="K25">
    <cfRule type="cellIs" dxfId="134" priority="84" operator="equal">
      <formula>"HIDE-NO VAR"</formula>
    </cfRule>
  </conditionalFormatting>
  <conditionalFormatting sqref="K79">
    <cfRule type="cellIs" dxfId="133" priority="159" operator="equal">
      <formula>"NO VAR"</formula>
    </cfRule>
  </conditionalFormatting>
  <conditionalFormatting sqref="K25">
    <cfRule type="cellIs" dxfId="132" priority="82" operator="equal">
      <formula>"NO VAR"</formula>
    </cfRule>
  </conditionalFormatting>
  <conditionalFormatting sqref="K25">
    <cfRule type="cellIs" dxfId="131" priority="81" operator="equal">
      <formula>"HIDE-NO VAR"</formula>
    </cfRule>
  </conditionalFormatting>
  <conditionalFormatting sqref="K25">
    <cfRule type="cellIs" dxfId="130" priority="80" operator="equal">
      <formula>"NO VAR"</formula>
    </cfRule>
  </conditionalFormatting>
  <conditionalFormatting sqref="K79">
    <cfRule type="cellIs" dxfId="129" priority="155" operator="equal">
      <formula>"NO VAR"</formula>
    </cfRule>
  </conditionalFormatting>
  <conditionalFormatting sqref="K79">
    <cfRule type="cellIs" dxfId="128" priority="154" operator="equal">
      <formula>"INCORRECT LINE BEING PICKED UP"</formula>
    </cfRule>
  </conditionalFormatting>
  <conditionalFormatting sqref="D25">
    <cfRule type="cellIs" dxfId="127" priority="77" operator="equal">
      <formula>"HIDE "</formula>
    </cfRule>
  </conditionalFormatting>
  <conditionalFormatting sqref="J25">
    <cfRule type="cellIs" dxfId="126" priority="148" operator="equal">
      <formula>"HIDE-NO VAR"</formula>
    </cfRule>
  </conditionalFormatting>
  <conditionalFormatting sqref="J25">
    <cfRule type="cellIs" dxfId="125" priority="142" operator="equal">
      <formula>"NO VAR"</formula>
    </cfRule>
  </conditionalFormatting>
  <conditionalFormatting sqref="J25">
    <cfRule type="cellIs" dxfId="124" priority="139" operator="equal">
      <formula>"NO VAR"</formula>
    </cfRule>
  </conditionalFormatting>
  <conditionalFormatting sqref="J25">
    <cfRule type="cellIs" dxfId="123" priority="136" operator="equal">
      <formula>"NO VAR"</formula>
    </cfRule>
  </conditionalFormatting>
  <conditionalFormatting sqref="J25">
    <cfRule type="cellIs" dxfId="122" priority="133" operator="equal">
      <formula>"NO VAR"</formula>
    </cfRule>
  </conditionalFormatting>
  <conditionalFormatting sqref="J25">
    <cfRule type="cellIs" dxfId="121" priority="130" operator="equal">
      <formula>"NO VAR"</formula>
    </cfRule>
  </conditionalFormatting>
  <conditionalFormatting sqref="J25">
    <cfRule type="cellIs" dxfId="120" priority="127" operator="equal">
      <formula>"NO VAR"</formula>
    </cfRule>
  </conditionalFormatting>
  <conditionalFormatting sqref="J25">
    <cfRule type="cellIs" dxfId="119" priority="121" operator="equal">
      <formula>"NO VAR"</formula>
    </cfRule>
  </conditionalFormatting>
  <conditionalFormatting sqref="K25">
    <cfRule type="cellIs" dxfId="118" priority="116" operator="equal">
      <formula>"HIDE-NO VAR"</formula>
    </cfRule>
  </conditionalFormatting>
  <conditionalFormatting sqref="K25">
    <cfRule type="cellIs" dxfId="117" priority="83" operator="equal">
      <formula>"NO VAR"</formula>
    </cfRule>
  </conditionalFormatting>
  <conditionalFormatting sqref="B25 E25">
    <cfRule type="cellIs" dxfId="116" priority="152" operator="equal">
      <formula>"HIDE "</formula>
    </cfRule>
  </conditionalFormatting>
  <conditionalFormatting sqref="J25">
    <cfRule type="cellIs" dxfId="115" priority="151" operator="equal">
      <formula>"NO VAR"</formula>
    </cfRule>
  </conditionalFormatting>
  <conditionalFormatting sqref="J25">
    <cfRule type="cellIs" dxfId="114" priority="150" operator="equal">
      <formula>"HIDE-NO VAR"</formula>
    </cfRule>
  </conditionalFormatting>
  <conditionalFormatting sqref="J25">
    <cfRule type="cellIs" dxfId="113" priority="149" operator="equal">
      <formula>"ERROR "</formula>
    </cfRule>
  </conditionalFormatting>
  <conditionalFormatting sqref="J25">
    <cfRule type="cellIs" dxfId="112" priority="147" operator="equal">
      <formula>"HIDE-NO VAR"</formula>
    </cfRule>
  </conditionalFormatting>
  <conditionalFormatting sqref="J25">
    <cfRule type="cellIs" dxfId="111" priority="146" operator="equal">
      <formula>"NO VAR"</formula>
    </cfRule>
  </conditionalFormatting>
  <conditionalFormatting sqref="J25">
    <cfRule type="cellIs" dxfId="110" priority="145" operator="equal">
      <formula>"HIDE-NO VAR"</formula>
    </cfRule>
  </conditionalFormatting>
  <conditionalFormatting sqref="J25">
    <cfRule type="cellIs" dxfId="109" priority="144" operator="equal">
      <formula>"NO VAR"</formula>
    </cfRule>
  </conditionalFormatting>
  <conditionalFormatting sqref="J25">
    <cfRule type="cellIs" dxfId="108" priority="143" operator="equal">
      <formula>"HIDE-NO VAR"</formula>
    </cfRule>
  </conditionalFormatting>
  <conditionalFormatting sqref="J25">
    <cfRule type="cellIs" dxfId="107" priority="141" operator="equal">
      <formula>"NO VAR"</formula>
    </cfRule>
  </conditionalFormatting>
  <conditionalFormatting sqref="J25">
    <cfRule type="cellIs" dxfId="106" priority="140" operator="equal">
      <formula>"HIDE-NO VAR"</formula>
    </cfRule>
  </conditionalFormatting>
  <conditionalFormatting sqref="J25">
    <cfRule type="cellIs" dxfId="105" priority="138" operator="equal">
      <formula>"NO VAR"</formula>
    </cfRule>
  </conditionalFormatting>
  <conditionalFormatting sqref="J25">
    <cfRule type="cellIs" dxfId="104" priority="137" operator="equal">
      <formula>"HIDE-NO VAR"</formula>
    </cfRule>
  </conditionalFormatting>
  <conditionalFormatting sqref="J25">
    <cfRule type="cellIs" dxfId="103" priority="135" operator="equal">
      <formula>"NO VAR"</formula>
    </cfRule>
  </conditionalFormatting>
  <conditionalFormatting sqref="J25">
    <cfRule type="cellIs" dxfId="102" priority="134" operator="equal">
      <formula>"HIDE-NO VAR"</formula>
    </cfRule>
  </conditionalFormatting>
  <conditionalFormatting sqref="J25">
    <cfRule type="cellIs" dxfId="101" priority="132" operator="equal">
      <formula>"NO VAR"</formula>
    </cfRule>
  </conditionalFormatting>
  <conditionalFormatting sqref="J25">
    <cfRule type="cellIs" dxfId="100" priority="131" operator="equal">
      <formula>"HIDE-NO VAR"</formula>
    </cfRule>
  </conditionalFormatting>
  <conditionalFormatting sqref="J25">
    <cfRule type="cellIs" dxfId="99" priority="126" operator="equal">
      <formula>"NO VAR"</formula>
    </cfRule>
  </conditionalFormatting>
  <conditionalFormatting sqref="J25">
    <cfRule type="cellIs" dxfId="98" priority="123" operator="equal">
      <formula>"NO VAR"</formula>
    </cfRule>
  </conditionalFormatting>
  <conditionalFormatting sqref="J25">
    <cfRule type="cellIs" dxfId="97" priority="122" operator="equal">
      <formula>"HIDE-NO VAR"</formula>
    </cfRule>
  </conditionalFormatting>
  <conditionalFormatting sqref="K25">
    <cfRule type="cellIs" dxfId="96" priority="117" operator="equal">
      <formula>"ERROR "</formula>
    </cfRule>
  </conditionalFormatting>
  <conditionalFormatting sqref="K25">
    <cfRule type="cellIs" dxfId="95" priority="113" operator="equal">
      <formula>"HIDE-NO VAR"</formula>
    </cfRule>
  </conditionalFormatting>
  <conditionalFormatting sqref="K25">
    <cfRule type="cellIs" dxfId="94" priority="112" operator="equal">
      <formula>"NO VAR"</formula>
    </cfRule>
  </conditionalFormatting>
  <conditionalFormatting sqref="K25">
    <cfRule type="cellIs" dxfId="93" priority="111" operator="equal">
      <formula>"HIDE-NO VAR"</formula>
    </cfRule>
  </conditionalFormatting>
  <conditionalFormatting sqref="K25">
    <cfRule type="cellIs" dxfId="92" priority="109" operator="equal">
      <formula>"NO VAR"</formula>
    </cfRule>
  </conditionalFormatting>
  <conditionalFormatting sqref="K25">
    <cfRule type="cellIs" dxfId="91" priority="108" operator="equal">
      <formula>"HIDE-NO VAR"</formula>
    </cfRule>
  </conditionalFormatting>
  <conditionalFormatting sqref="K25">
    <cfRule type="cellIs" dxfId="90" priority="106" operator="equal">
      <formula>"NO VAR"</formula>
    </cfRule>
  </conditionalFormatting>
  <conditionalFormatting sqref="K25">
    <cfRule type="cellIs" dxfId="89" priority="105" operator="equal">
      <formula>"HIDE-NO VAR"</formula>
    </cfRule>
  </conditionalFormatting>
  <conditionalFormatting sqref="K25">
    <cfRule type="cellIs" dxfId="88" priority="103" operator="equal">
      <formula>"NO VAR"</formula>
    </cfRule>
  </conditionalFormatting>
  <conditionalFormatting sqref="K25">
    <cfRule type="cellIs" dxfId="87" priority="102" operator="equal">
      <formula>"HIDE-NO VAR"</formula>
    </cfRule>
  </conditionalFormatting>
  <conditionalFormatting sqref="K25">
    <cfRule type="cellIs" dxfId="86" priority="100" operator="equal">
      <formula>"NO VAR"</formula>
    </cfRule>
  </conditionalFormatting>
  <conditionalFormatting sqref="K25">
    <cfRule type="cellIs" dxfId="85" priority="99" operator="equal">
      <formula>"HIDE-NO VAR"</formula>
    </cfRule>
  </conditionalFormatting>
  <conditionalFormatting sqref="K25">
    <cfRule type="cellIs" dxfId="84" priority="97" operator="equal">
      <formula>"NO VAR"</formula>
    </cfRule>
  </conditionalFormatting>
  <conditionalFormatting sqref="K25">
    <cfRule type="cellIs" dxfId="83" priority="96" operator="equal">
      <formula>"HIDE-NO VAR"</formula>
    </cfRule>
  </conditionalFormatting>
  <conditionalFormatting sqref="K25">
    <cfRule type="cellIs" dxfId="82" priority="94" operator="equal">
      <formula>"NO VAR"</formula>
    </cfRule>
  </conditionalFormatting>
  <conditionalFormatting sqref="K25">
    <cfRule type="cellIs" dxfId="81" priority="93" operator="equal">
      <formula>"HIDE-NO VAR"</formula>
    </cfRule>
  </conditionalFormatting>
  <conditionalFormatting sqref="K25">
    <cfRule type="cellIs" dxfId="80" priority="91" operator="equal">
      <formula>"NO VAR"</formula>
    </cfRule>
  </conditionalFormatting>
  <conditionalFormatting sqref="K25">
    <cfRule type="cellIs" dxfId="79" priority="90" operator="equal">
      <formula>"HIDE-NO VAR"</formula>
    </cfRule>
  </conditionalFormatting>
  <conditionalFormatting sqref="K25">
    <cfRule type="cellIs" dxfId="78" priority="88" operator="equal">
      <formula>"NO VAR"</formula>
    </cfRule>
  </conditionalFormatting>
  <conditionalFormatting sqref="K25">
    <cfRule type="cellIs" dxfId="77" priority="79" operator="equal">
      <formula>"NO VAR"</formula>
    </cfRule>
  </conditionalFormatting>
  <conditionalFormatting sqref="K25">
    <cfRule type="cellIs" dxfId="76" priority="78" operator="equal">
      <formula>"INCORRECT LINE BEING PICKED UP"</formula>
    </cfRule>
  </conditionalFormatting>
  <conditionalFormatting sqref="D64">
    <cfRule type="cellIs" dxfId="75" priority="1" operator="equal">
      <formula>"HIDE "</formula>
    </cfRule>
  </conditionalFormatting>
  <conditionalFormatting sqref="B64 E64">
    <cfRule type="cellIs" dxfId="74" priority="76" operator="equal">
      <formula>"HIDE "</formula>
    </cfRule>
  </conditionalFormatting>
  <conditionalFormatting sqref="J64">
    <cfRule type="cellIs" dxfId="73" priority="75" operator="equal">
      <formula>"NO VAR"</formula>
    </cfRule>
  </conditionalFormatting>
  <conditionalFormatting sqref="J64">
    <cfRule type="cellIs" dxfId="72" priority="74" operator="equal">
      <formula>"HIDE-NO VAR"</formula>
    </cfRule>
  </conditionalFormatting>
  <conditionalFormatting sqref="J64">
    <cfRule type="cellIs" dxfId="71" priority="73" operator="equal">
      <formula>"ERROR "</formula>
    </cfRule>
  </conditionalFormatting>
  <conditionalFormatting sqref="J64">
    <cfRule type="cellIs" dxfId="70" priority="72" operator="equal">
      <formula>"HIDE-NO VAR"</formula>
    </cfRule>
  </conditionalFormatting>
  <conditionalFormatting sqref="J64">
    <cfRule type="cellIs" dxfId="69" priority="71" operator="equal">
      <formula>"HIDE-NO VAR"</formula>
    </cfRule>
  </conditionalFormatting>
  <conditionalFormatting sqref="J64">
    <cfRule type="cellIs" dxfId="68" priority="70" operator="equal">
      <formula>"NO VAR"</formula>
    </cfRule>
  </conditionalFormatting>
  <conditionalFormatting sqref="J64">
    <cfRule type="cellIs" dxfId="67" priority="69" operator="equal">
      <formula>"HIDE-NO VAR"</formula>
    </cfRule>
  </conditionalFormatting>
  <conditionalFormatting sqref="J64">
    <cfRule type="cellIs" dxfId="66" priority="68" operator="equal">
      <formula>"NO VAR"</formula>
    </cfRule>
  </conditionalFormatting>
  <conditionalFormatting sqref="J64">
    <cfRule type="cellIs" dxfId="65" priority="67" operator="equal">
      <formula>"HIDE-NO VAR"</formula>
    </cfRule>
  </conditionalFormatting>
  <conditionalFormatting sqref="J64">
    <cfRule type="cellIs" dxfId="64" priority="66" operator="equal">
      <formula>"NO VAR"</formula>
    </cfRule>
  </conditionalFormatting>
  <conditionalFormatting sqref="J64">
    <cfRule type="cellIs" dxfId="63" priority="65" operator="equal">
      <formula>"NO VAR"</formula>
    </cfRule>
  </conditionalFormatting>
  <conditionalFormatting sqref="J64">
    <cfRule type="cellIs" dxfId="62" priority="64" operator="equal">
      <formula>"HIDE-NO VAR"</formula>
    </cfRule>
  </conditionalFormatting>
  <conditionalFormatting sqref="J64">
    <cfRule type="cellIs" dxfId="61" priority="63" operator="equal">
      <formula>"NO VAR"</formula>
    </cfRule>
  </conditionalFormatting>
  <conditionalFormatting sqref="J64">
    <cfRule type="cellIs" dxfId="60" priority="62" operator="equal">
      <formula>"NO VAR"</formula>
    </cfRule>
  </conditionalFormatting>
  <conditionalFormatting sqref="J64">
    <cfRule type="cellIs" dxfId="59" priority="61" operator="equal">
      <formula>"HIDE-NO VAR"</formula>
    </cfRule>
  </conditionalFormatting>
  <conditionalFormatting sqref="J64">
    <cfRule type="cellIs" dxfId="58" priority="60" operator="equal">
      <formula>"NO VAR"</formula>
    </cfRule>
  </conditionalFormatting>
  <conditionalFormatting sqref="J64">
    <cfRule type="cellIs" dxfId="57" priority="59" operator="equal">
      <formula>"NO VAR"</formula>
    </cfRule>
  </conditionalFormatting>
  <conditionalFormatting sqref="J64">
    <cfRule type="cellIs" dxfId="56" priority="58" operator="equal">
      <formula>"HIDE-NO VAR"</formula>
    </cfRule>
  </conditionalFormatting>
  <conditionalFormatting sqref="J64">
    <cfRule type="cellIs" dxfId="55" priority="57" operator="equal">
      <formula>"NO VAR"</formula>
    </cfRule>
  </conditionalFormatting>
  <conditionalFormatting sqref="J64">
    <cfRule type="cellIs" dxfId="54" priority="56" operator="equal">
      <formula>"NO VAR"</formula>
    </cfRule>
  </conditionalFormatting>
  <conditionalFormatting sqref="J64">
    <cfRule type="cellIs" dxfId="53" priority="55" operator="equal">
      <formula>"HIDE-NO VAR"</formula>
    </cfRule>
  </conditionalFormatting>
  <conditionalFormatting sqref="J64">
    <cfRule type="cellIs" dxfId="52" priority="54" operator="equal">
      <formula>"NO VAR"</formula>
    </cfRule>
  </conditionalFormatting>
  <conditionalFormatting sqref="J64">
    <cfRule type="cellIs" dxfId="51" priority="53" operator="equal">
      <formula>"NO VAR"</formula>
    </cfRule>
  </conditionalFormatting>
  <conditionalFormatting sqref="J64">
    <cfRule type="cellIs" dxfId="50" priority="52" operator="equal">
      <formula>"HIDE-NO VAR"</formula>
    </cfRule>
  </conditionalFormatting>
  <conditionalFormatting sqref="J64">
    <cfRule type="cellIs" dxfId="49" priority="51" operator="equal">
      <formula>"NO VAR"</formula>
    </cfRule>
  </conditionalFormatting>
  <conditionalFormatting sqref="J64">
    <cfRule type="cellIs" dxfId="48" priority="50" operator="equal">
      <formula>"NO VAR"</formula>
    </cfRule>
  </conditionalFormatting>
  <conditionalFormatting sqref="J64">
    <cfRule type="cellIs" dxfId="47" priority="49" operator="equal">
      <formula>"HIDE-NO VAR"</formula>
    </cfRule>
  </conditionalFormatting>
  <conditionalFormatting sqref="J64">
    <cfRule type="cellIs" dxfId="46" priority="48" operator="equal">
      <formula>"NO VAR"</formula>
    </cfRule>
  </conditionalFormatting>
  <conditionalFormatting sqref="J64">
    <cfRule type="cellIs" dxfId="45" priority="47" operator="equal">
      <formula>"NO VAR"</formula>
    </cfRule>
  </conditionalFormatting>
  <conditionalFormatting sqref="J64">
    <cfRule type="cellIs" dxfId="44" priority="46" operator="equal">
      <formula>"HIDE-NO VAR"</formula>
    </cfRule>
  </conditionalFormatting>
  <conditionalFormatting sqref="J64">
    <cfRule type="cellIs" dxfId="43" priority="45" operator="equal">
      <formula>"NO VAR"</formula>
    </cfRule>
  </conditionalFormatting>
  <conditionalFormatting sqref="J64">
    <cfRule type="cellIs" dxfId="42" priority="44" operator="equal">
      <formula>"NO VAR"</formula>
    </cfRule>
  </conditionalFormatting>
  <conditionalFormatting sqref="K64">
    <cfRule type="cellIs" dxfId="41" priority="43" operator="equal">
      <formula>"NO VAR"</formula>
    </cfRule>
  </conditionalFormatting>
  <conditionalFormatting sqref="K64">
    <cfRule type="cellIs" dxfId="40" priority="42" operator="equal">
      <formula>"HIDE-NO VAR"</formula>
    </cfRule>
  </conditionalFormatting>
  <conditionalFormatting sqref="K64">
    <cfRule type="cellIs" dxfId="39" priority="41" operator="equal">
      <formula>"ERROR "</formula>
    </cfRule>
  </conditionalFormatting>
  <conditionalFormatting sqref="K64">
    <cfRule type="cellIs" dxfId="38" priority="40" operator="equal">
      <formula>"HIDE-NO VAR"</formula>
    </cfRule>
  </conditionalFormatting>
  <conditionalFormatting sqref="K64">
    <cfRule type="cellIs" dxfId="37" priority="39" operator="equal">
      <formula>"HIDE-NO VAR"</formula>
    </cfRule>
  </conditionalFormatting>
  <conditionalFormatting sqref="K64">
    <cfRule type="cellIs" dxfId="36" priority="38" operator="equal">
      <formula>"NO VAR"</formula>
    </cfRule>
  </conditionalFormatting>
  <conditionalFormatting sqref="K64">
    <cfRule type="cellIs" dxfId="35" priority="37" operator="equal">
      <formula>"HIDE-NO VAR"</formula>
    </cfRule>
  </conditionalFormatting>
  <conditionalFormatting sqref="K64">
    <cfRule type="cellIs" dxfId="34" priority="36" operator="equal">
      <formula>"NO VAR"</formula>
    </cfRule>
  </conditionalFormatting>
  <conditionalFormatting sqref="K64">
    <cfRule type="cellIs" dxfId="33" priority="35" operator="equal">
      <formula>"HIDE-NO VAR"</formula>
    </cfRule>
  </conditionalFormatting>
  <conditionalFormatting sqref="K64">
    <cfRule type="cellIs" dxfId="32" priority="34" operator="equal">
      <formula>"NO VAR"</formula>
    </cfRule>
  </conditionalFormatting>
  <conditionalFormatting sqref="K64">
    <cfRule type="cellIs" dxfId="31" priority="33" operator="equal">
      <formula>"NO VAR"</formula>
    </cfRule>
  </conditionalFormatting>
  <conditionalFormatting sqref="K64">
    <cfRule type="cellIs" dxfId="30" priority="32" operator="equal">
      <formula>"HIDE-NO VAR"</formula>
    </cfRule>
  </conditionalFormatting>
  <conditionalFormatting sqref="K64">
    <cfRule type="cellIs" dxfId="29" priority="31" operator="equal">
      <formula>"NO VAR"</formula>
    </cfRule>
  </conditionalFormatting>
  <conditionalFormatting sqref="K64">
    <cfRule type="cellIs" dxfId="28" priority="30" operator="equal">
      <formula>"NO VAR"</formula>
    </cfRule>
  </conditionalFormatting>
  <conditionalFormatting sqref="K64">
    <cfRule type="cellIs" dxfId="27" priority="29" operator="equal">
      <formula>"HIDE-NO VAR"</formula>
    </cfRule>
  </conditionalFormatting>
  <conditionalFormatting sqref="K64">
    <cfRule type="cellIs" dxfId="26" priority="28" operator="equal">
      <formula>"NO VAR"</formula>
    </cfRule>
  </conditionalFormatting>
  <conditionalFormatting sqref="K64">
    <cfRule type="cellIs" dxfId="25" priority="27" operator="equal">
      <formula>"NO VAR"</formula>
    </cfRule>
  </conditionalFormatting>
  <conditionalFormatting sqref="K64">
    <cfRule type="cellIs" dxfId="24" priority="26" operator="equal">
      <formula>"HIDE-NO VAR"</formula>
    </cfRule>
  </conditionalFormatting>
  <conditionalFormatting sqref="K64">
    <cfRule type="cellIs" dxfId="23" priority="25" operator="equal">
      <formula>"NO VAR"</formula>
    </cfRule>
  </conditionalFormatting>
  <conditionalFormatting sqref="K64">
    <cfRule type="cellIs" dxfId="22" priority="24" operator="equal">
      <formula>"NO VAR"</formula>
    </cfRule>
  </conditionalFormatting>
  <conditionalFormatting sqref="K64">
    <cfRule type="cellIs" dxfId="21" priority="23" operator="equal">
      <formula>"HIDE-NO VAR"</formula>
    </cfRule>
  </conditionalFormatting>
  <conditionalFormatting sqref="K64">
    <cfRule type="cellIs" dxfId="20" priority="22" operator="equal">
      <formula>"NO VAR"</formula>
    </cfRule>
  </conditionalFormatting>
  <conditionalFormatting sqref="K64">
    <cfRule type="cellIs" dxfId="19" priority="21" operator="equal">
      <formula>"NO VAR"</formula>
    </cfRule>
  </conditionalFormatting>
  <conditionalFormatting sqref="K64">
    <cfRule type="cellIs" dxfId="18" priority="20" operator="equal">
      <formula>"HIDE-NO VAR"</formula>
    </cfRule>
  </conditionalFormatting>
  <conditionalFormatting sqref="K64">
    <cfRule type="cellIs" dxfId="17" priority="19" operator="equal">
      <formula>"NO VAR"</formula>
    </cfRule>
  </conditionalFormatting>
  <conditionalFormatting sqref="K64">
    <cfRule type="cellIs" dxfId="16" priority="18" operator="equal">
      <formula>"NO VAR"</formula>
    </cfRule>
  </conditionalFormatting>
  <conditionalFormatting sqref="K64">
    <cfRule type="cellIs" dxfId="15" priority="17" operator="equal">
      <formula>"HIDE-NO VAR"</formula>
    </cfRule>
  </conditionalFormatting>
  <conditionalFormatting sqref="K64">
    <cfRule type="cellIs" dxfId="14" priority="16" operator="equal">
      <formula>"NO VAR"</formula>
    </cfRule>
  </conditionalFormatting>
  <conditionalFormatting sqref="K64">
    <cfRule type="cellIs" dxfId="13" priority="15" operator="equal">
      <formula>"NO VAR"</formula>
    </cfRule>
  </conditionalFormatting>
  <conditionalFormatting sqref="K64">
    <cfRule type="cellIs" dxfId="12" priority="14" operator="equal">
      <formula>"HIDE-NO VAR"</formula>
    </cfRule>
  </conditionalFormatting>
  <conditionalFormatting sqref="K64">
    <cfRule type="cellIs" dxfId="11" priority="13" operator="equal">
      <formula>"NO VAR"</formula>
    </cfRule>
  </conditionalFormatting>
  <conditionalFormatting sqref="K64">
    <cfRule type="cellIs" dxfId="10" priority="12" operator="equal">
      <formula>"NO VAR"</formula>
    </cfRule>
  </conditionalFormatting>
  <conditionalFormatting sqref="K64">
    <cfRule type="cellIs" dxfId="9" priority="11" operator="equal">
      <formula>"HIDE-NO VAR"</formula>
    </cfRule>
  </conditionalFormatting>
  <conditionalFormatting sqref="K64">
    <cfRule type="cellIs" dxfId="8" priority="10" operator="equal">
      <formula>"NO VAR"</formula>
    </cfRule>
  </conditionalFormatting>
  <conditionalFormatting sqref="K64">
    <cfRule type="cellIs" dxfId="7" priority="9" operator="equal">
      <formula>"NO VAR"</formula>
    </cfRule>
  </conditionalFormatting>
  <conditionalFormatting sqref="K64">
    <cfRule type="cellIs" dxfId="6" priority="8" operator="equal">
      <formula>"HIDE-NO VAR"</formula>
    </cfRule>
  </conditionalFormatting>
  <conditionalFormatting sqref="K64">
    <cfRule type="cellIs" dxfId="5" priority="7" operator="equal">
      <formula>"NO VAR"</formula>
    </cfRule>
  </conditionalFormatting>
  <conditionalFormatting sqref="K64">
    <cfRule type="cellIs" dxfId="4" priority="6" operator="equal">
      <formula>"NO VAR"</formula>
    </cfRule>
  </conditionalFormatting>
  <conditionalFormatting sqref="K64">
    <cfRule type="cellIs" dxfId="3" priority="5" operator="equal">
      <formula>"HIDE-NO VAR"</formula>
    </cfRule>
  </conditionalFormatting>
  <conditionalFormatting sqref="K64">
    <cfRule type="cellIs" dxfId="2" priority="4" operator="equal">
      <formula>"NO VAR"</formula>
    </cfRule>
  </conditionalFormatting>
  <conditionalFormatting sqref="K64">
    <cfRule type="cellIs" dxfId="1" priority="3" operator="equal">
      <formula>"NO VAR"</formula>
    </cfRule>
  </conditionalFormatting>
  <conditionalFormatting sqref="K64">
    <cfRule type="cellIs" dxfId="0" priority="2" operator="equal">
      <formula>"INCORRECT LINE BEING PICKED UP"</formula>
    </cfRule>
  </conditionalFormatting>
  <printOptions horizontalCentered="1"/>
  <pageMargins left="0.7" right="0.7" top="0.75" bottom="0.75" header="0.3" footer="0.3"/>
  <pageSetup scale="62" orientation="landscape" r:id="rId1"/>
  <rowBreaks count="1" manualBreakCount="1">
    <brk id="45" max="5" man="1"/>
  </rowBreaks>
  <drawing r:id="rId2"/>
  <legacyDrawing r:id="rId3"/>
  <controls>
    <mc:AlternateContent xmlns:mc="http://schemas.openxmlformats.org/markup-compatibility/2006">
      <mc:Choice Requires="x14">
        <control shapeId="9218" r:id="rId4" name="CommandButton2">
          <controlPr defaultSize="0" autoLine="0" r:id="rId5">
            <anchor moveWithCells="1">
              <from>
                <xdr:col>14</xdr:col>
                <xdr:colOff>0</xdr:colOff>
                <xdr:row>5</xdr:row>
                <xdr:rowOff>123825</xdr:rowOff>
              </from>
              <to>
                <xdr:col>17</xdr:col>
                <xdr:colOff>257175</xdr:colOff>
                <xdr:row>7</xdr:row>
                <xdr:rowOff>95250</xdr:rowOff>
              </to>
            </anchor>
          </controlPr>
        </control>
      </mc:Choice>
      <mc:Fallback>
        <control shapeId="9218" r:id="rId4" name="CommandButton2"/>
      </mc:Fallback>
    </mc:AlternateContent>
    <mc:AlternateContent xmlns:mc="http://schemas.openxmlformats.org/markup-compatibility/2006">
      <mc:Choice Requires="x14">
        <control shapeId="9217" r:id="rId6" name="CommandButton1">
          <controlPr defaultSize="0" autoLine="0" r:id="rId7">
            <anchor moveWithCells="1">
              <from>
                <xdr:col>14</xdr:col>
                <xdr:colOff>0</xdr:colOff>
                <xdr:row>2</xdr:row>
                <xdr:rowOff>257175</xdr:rowOff>
              </from>
              <to>
                <xdr:col>17</xdr:col>
                <xdr:colOff>266700</xdr:colOff>
                <xdr:row>4</xdr:row>
                <xdr:rowOff>219075</xdr:rowOff>
              </to>
            </anchor>
          </controlPr>
        </control>
      </mc:Choice>
      <mc:Fallback>
        <control shapeId="9217" r:id="rId6" name="CommandButton1"/>
      </mc:Fallback>
    </mc:AlternateContent>
    <mc:AlternateContent xmlns:mc="http://schemas.openxmlformats.org/markup-compatibility/2006">
      <mc:Choice Requires="x14">
        <control shapeId="9219" r:id="rId8" name="Button 3">
          <controlPr defaultSize="0" print="0" autoFill="0" autoPict="0" macro="[0]!Macro8">
            <anchor moveWithCells="1" sizeWithCells="1">
              <from>
                <xdr:col>9</xdr:col>
                <xdr:colOff>9525</xdr:colOff>
                <xdr:row>0</xdr:row>
                <xdr:rowOff>152400</xdr:rowOff>
              </from>
              <to>
                <xdr:col>10</xdr:col>
                <xdr:colOff>1276350</xdr:colOff>
                <xdr:row>2</xdr:row>
                <xdr:rowOff>133350</xdr:rowOff>
              </to>
            </anchor>
          </controlPr>
        </control>
      </mc:Choice>
    </mc:AlternateContent>
    <mc:AlternateContent xmlns:mc="http://schemas.openxmlformats.org/markup-compatibility/2006">
      <mc:Choice Requires="x14">
        <control shapeId="9220" r:id="rId9" name="Button 4">
          <controlPr defaultSize="0" print="0" autoFill="0" autoPict="0" macro="[0]!Macro9">
            <anchor moveWithCells="1" sizeWithCells="1">
              <from>
                <xdr:col>9</xdr:col>
                <xdr:colOff>9525</xdr:colOff>
                <xdr:row>3</xdr:row>
                <xdr:rowOff>9525</xdr:rowOff>
              </from>
              <to>
                <xdr:col>10</xdr:col>
                <xdr:colOff>1295400</xdr:colOff>
                <xdr:row>5</xdr:row>
                <xdr:rowOff>104775</xdr:rowOff>
              </to>
            </anchor>
          </controlPr>
        </control>
      </mc:Choice>
    </mc:AlternateContent>
    <mc:AlternateContent xmlns:mc="http://schemas.openxmlformats.org/markup-compatibility/2006">
      <mc:Choice Requires="x14">
        <control shapeId="9221" r:id="rId10" name="Button 5">
          <controlPr defaultSize="0" print="0" autoFill="0" autoPict="0" macro="[0]!Macro10">
            <anchor moveWithCells="1" sizeWithCells="1">
              <from>
                <xdr:col>7</xdr:col>
                <xdr:colOff>9525</xdr:colOff>
                <xdr:row>0</xdr:row>
                <xdr:rowOff>171450</xdr:rowOff>
              </from>
              <to>
                <xdr:col>8</xdr:col>
                <xdr:colOff>962025</xdr:colOff>
                <xdr:row>2</xdr:row>
                <xdr:rowOff>95250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Cons Subsidies Accrual-Rounded</vt:lpstr>
      <vt:lpstr>Variance Explanations-ACCRUAL</vt:lpstr>
      <vt:lpstr>Cons Subsidies CASH-Rounded</vt:lpstr>
      <vt:lpstr>Variance Explanations-CASH</vt:lpstr>
      <vt:lpstr>'Cons Subsidies Accrual-Rounded'!Print_Area</vt:lpstr>
      <vt:lpstr>'Cons Subsidies CASH-Rounded'!Print_Area</vt:lpstr>
      <vt:lpstr>'Variance Explanations-ACCRUAL'!Print_Area</vt:lpstr>
      <vt:lpstr>'Variance Explanations-CASH'!Print_Area</vt:lpstr>
      <vt:lpstr>'Variance Explanations-CASH'!Print_Titles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Avoline</dc:creator>
  <cp:lastModifiedBy>Perricelli, Robert</cp:lastModifiedBy>
  <cp:lastPrinted>2020-09-16T02:26:22Z</cp:lastPrinted>
  <dcterms:created xsi:type="dcterms:W3CDTF">2019-09-09T16:24:34Z</dcterms:created>
  <dcterms:modified xsi:type="dcterms:W3CDTF">2020-09-18T18:24:16Z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