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GT_Shared\2020\2020 AAG Monthly Reports\Consolidated\11-2020\MTA Consolidated Reports. pdfs\Excel-Word-PP\Versions for Hannah\"/>
    </mc:Choice>
  </mc:AlternateContent>
  <xr:revisionPtr revIDLastSave="0" documentId="13_ncr:1_{D6D2AAE5-BA80-47B4-B64A-E8355352D950}" xr6:coauthVersionLast="45" xr6:coauthVersionMax="45" xr10:uidLastSave="{00000000-0000-0000-0000-000000000000}"/>
  <bookViews>
    <workbookView xWindow="3300" yWindow="480" windowWidth="23130" windowHeight="14730" xr2:uid="{00000000-000D-0000-FFFF-FFFF00000000}"/>
  </bookViews>
  <sheets>
    <sheet name="November" sheetId="1" r:id="rId1"/>
  </sheets>
  <definedNames>
    <definedName name="_xlnm.Print_Area" localSheetId="0">November!$A$1:$J$37</definedName>
    <definedName name="wrn.Flash." hidden="1">{#N/A,#N/A,TRUE,"Flash"}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2" i="1"/>
  <c r="M16" i="1"/>
  <c r="M17" i="1"/>
  <c r="M19" i="1"/>
  <c r="M23" i="1"/>
  <c r="M29" i="1"/>
  <c r="P29" i="1" s="1"/>
  <c r="M31" i="1"/>
  <c r="M21" i="1"/>
  <c r="M25" i="1" l="1"/>
  <c r="M27" i="1" l="1"/>
  <c r="P31" i="1" l="1"/>
  <c r="L12" i="1" l="1"/>
  <c r="N12" i="1"/>
  <c r="N21" i="1" l="1"/>
  <c r="L21" i="1" l="1"/>
  <c r="L23" i="1" l="1"/>
  <c r="N23" i="1"/>
  <c r="N25" i="1" s="1"/>
  <c r="N27" i="1" s="1"/>
  <c r="L31" i="1"/>
  <c r="N31" i="1"/>
  <c r="L29" i="1"/>
  <c r="O29" i="1" s="1"/>
  <c r="N29" i="1"/>
  <c r="L17" i="1"/>
  <c r="N17" i="1"/>
  <c r="L19" i="1"/>
  <c r="N19" i="1"/>
  <c r="L16" i="1"/>
  <c r="N16" i="1"/>
  <c r="Q29" i="1" l="1"/>
  <c r="L25" i="1"/>
  <c r="L27" i="1" s="1"/>
  <c r="L14" i="1"/>
  <c r="N14" i="1"/>
  <c r="P12" i="1" l="1"/>
  <c r="O31" i="1"/>
  <c r="P17" i="1"/>
  <c r="P19" i="1"/>
  <c r="Q31" i="1"/>
  <c r="Q17" i="1"/>
  <c r="P14" i="1" l="1"/>
  <c r="Q14" i="1"/>
  <c r="O14" i="1"/>
  <c r="P23" i="1"/>
  <c r="O12" i="1"/>
  <c r="O19" i="1"/>
  <c r="O16" i="1"/>
  <c r="O17" i="1"/>
  <c r="Q19" i="1"/>
  <c r="P21" i="1" l="1"/>
  <c r="P16" i="1"/>
  <c r="Q21" i="1"/>
  <c r="Q16" i="1"/>
  <c r="O21" i="1"/>
  <c r="P27" i="1" l="1"/>
  <c r="Q23" i="1"/>
  <c r="Q12" i="1"/>
  <c r="O23" i="1"/>
  <c r="P25" i="1" l="1"/>
  <c r="Q25" i="1"/>
  <c r="Q27" i="1"/>
  <c r="O25" i="1"/>
  <c r="O27" i="1" l="1"/>
</calcChain>
</file>

<file path=xl/sharedStrings.xml><?xml version="1.0" encoding="utf-8"?>
<sst xmlns="http://schemas.openxmlformats.org/spreadsheetml/2006/main" count="38" uniqueCount="35">
  <si>
    <t>($ in millions)</t>
  </si>
  <si>
    <t>Mid-Year Forecast</t>
  </si>
  <si>
    <t>Actual</t>
  </si>
  <si>
    <t>%</t>
  </si>
  <si>
    <t>Total Revenue</t>
  </si>
  <si>
    <t xml:space="preserve">Depreciation </t>
  </si>
  <si>
    <t>Total Expenses</t>
  </si>
  <si>
    <t>Net Surplus/(Deficit)</t>
  </si>
  <si>
    <t>November Forecast</t>
  </si>
  <si>
    <t>Favorable(Unfavorable) Variance</t>
  </si>
  <si>
    <t>Environmental Remediation</t>
  </si>
  <si>
    <t>Total Expenses before Non-Cash Liability Adjs</t>
  </si>
  <si>
    <t>METROPOLITAN TRANSPORTATION AUTHORITY</t>
  </si>
  <si>
    <r>
      <t xml:space="preserve">Mid-Year
</t>
    </r>
    <r>
      <rPr>
        <u/>
        <sz val="10"/>
        <rFont val="Arial"/>
        <family val="2"/>
      </rPr>
      <t>Forecast</t>
    </r>
  </si>
  <si>
    <t>NOTE:</t>
  </si>
  <si>
    <t>- Results are preliminary and subject to audit review</t>
  </si>
  <si>
    <t>- Totals may not add due to rounding</t>
  </si>
  <si>
    <t>* Variance exceeds 100%</t>
  </si>
  <si>
    <t>Subsidies</t>
  </si>
  <si>
    <t>Debt Service</t>
  </si>
  <si>
    <t>MID-YEAR AND NOVEMBER FORECASTS vs. ACTUAL RESULTS (NON-REIMBURSABLE)</t>
  </si>
  <si>
    <r>
      <t xml:space="preserve">November </t>
    </r>
    <r>
      <rPr>
        <u/>
        <sz val="10"/>
        <rFont val="Arial"/>
        <family val="2"/>
      </rPr>
      <t xml:space="preserve">Forecast </t>
    </r>
  </si>
  <si>
    <t>GASB 68 Pension Expenses</t>
  </si>
  <si>
    <t>Less: B&amp;T Depreciation &amp; GASB Adjustments</t>
  </si>
  <si>
    <t>Adjusted Total Expenses</t>
  </si>
  <si>
    <t>CHECK</t>
  </si>
  <si>
    <t>Hyp vs. Man</t>
  </si>
  <si>
    <t>Hyperion Generated Impacts</t>
  </si>
  <si>
    <t>MYF</t>
  </si>
  <si>
    <t>ACT</t>
  </si>
  <si>
    <t>FF</t>
  </si>
  <si>
    <t>Act</t>
  </si>
  <si>
    <t>GASB 75 OPEB Expense Adj</t>
  </si>
  <si>
    <t>NOVEMBER 2020 YEAR-TO-DATE</t>
  </si>
  <si>
    <t>November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</si>
</sst>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_);\(0.0\)"/>
    <numFmt numFmtId="166" formatCode="&quot;$&quot;#,##0.000_);\(&quot;$&quot;#,##0.000\)"/>
    <numFmt numFmtId="167" formatCode="0.0"/>
    <numFmt numFmtId="168" formatCode="&quot;$&quot;#,##0.0_);\(&quot;$&quot;#,##0.0\)"/>
    <numFmt numFmtId="169" formatCode="0.000_);\(0.000\)"/>
  </numFmts>
  <fonts count="36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sz val="10"/>
      <color indexed="8"/>
      <name val="H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53"/>
      <name val="Arial"/>
      <family val="2"/>
    </font>
    <font>
      <b/>
      <sz val="10"/>
      <color indexed="2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7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8" fillId="0" borderId="0" applyFill="0" applyBorder="0" applyProtection="0">
      <alignment horizontal="center"/>
      <protection locked="0"/>
    </xf>
    <xf numFmtId="0" fontId="16" fillId="21" borderId="2" applyNumberFormat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3" fillId="0" borderId="0" applyProtection="0"/>
    <xf numFmtId="0" fontId="3" fillId="0" borderId="0" applyProtection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protection locked="0"/>
    </xf>
    <xf numFmtId="0" fontId="10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9" fillId="0" borderId="0" applyNumberFormat="0" applyFont="0" applyFill="0" applyBorder="0" applyAlignment="0" applyProtection="0">
      <alignment horizontal="left"/>
    </xf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18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4" fillId="0" borderId="0" xfId="0" applyFont="1" applyFill="1" applyBorder="1" applyAlignment="1">
      <alignment vertical="center"/>
    </xf>
    <xf numFmtId="165" fontId="3" fillId="0" borderId="0" xfId="56" applyNumberFormat="1" applyFont="1" applyFill="1" applyBorder="1" applyAlignment="1">
      <alignment horizontal="center" vertical="center"/>
    </xf>
    <xf numFmtId="164" fontId="1" fillId="0" borderId="0" xfId="56" applyNumberFormat="1" applyFill="1" applyBorder="1" applyAlignment="1">
      <alignment horizontal="center" vertical="center"/>
    </xf>
    <xf numFmtId="168" fontId="31" fillId="0" borderId="0" xfId="35" applyNumberFormat="1" applyFont="1" applyFill="1" applyBorder="1" applyAlignment="1">
      <alignment horizontal="right" vertical="center"/>
    </xf>
    <xf numFmtId="168" fontId="30" fillId="0" borderId="0" xfId="0" applyNumberFormat="1" applyFont="1" applyFill="1" applyBorder="1" applyAlignment="1"/>
    <xf numFmtId="0" fontId="3" fillId="0" borderId="0" xfId="0" quotePrefix="1" applyFont="1" applyFill="1" applyBorder="1" applyAlignment="1">
      <alignment vertical="center"/>
    </xf>
    <xf numFmtId="164" fontId="1" fillId="0" borderId="0" xfId="35" applyNumberFormat="1" applyFill="1" applyBorder="1" applyAlignment="1"/>
    <xf numFmtId="165" fontId="3" fillId="0" borderId="0" xfId="56" applyNumberFormat="1" applyFont="1" applyFill="1" applyBorder="1" applyAlignment="1">
      <alignment horizontal="center" vertical="center" wrapText="1"/>
    </xf>
    <xf numFmtId="0" fontId="0" fillId="0" borderId="0" xfId="0" quotePrefix="1" applyFill="1"/>
    <xf numFmtId="0" fontId="3" fillId="0" borderId="0" xfId="0" applyFont="1" applyFill="1" applyBorder="1" applyAlignment="1">
      <alignment vertical="center"/>
    </xf>
    <xf numFmtId="169" fontId="3" fillId="0" borderId="0" xfId="56" applyNumberFormat="1" applyFont="1" applyFill="1" applyBorder="1" applyAlignment="1">
      <alignment horizontal="center" vertical="center" wrapText="1"/>
    </xf>
    <xf numFmtId="168" fontId="0" fillId="0" borderId="0" xfId="0" applyNumberFormat="1" applyFill="1" applyAlignment="1"/>
    <xf numFmtId="0" fontId="0" fillId="0" borderId="0" xfId="0" applyFill="1" applyAlignment="1">
      <alignment wrapText="1"/>
    </xf>
    <xf numFmtId="0" fontId="35" fillId="0" borderId="19" xfId="0" applyFont="1" applyFill="1" applyBorder="1" applyAlignment="1"/>
    <xf numFmtId="0" fontId="35" fillId="0" borderId="20" xfId="0" applyFont="1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168" fontId="34" fillId="0" borderId="19" xfId="35" applyNumberFormat="1" applyFont="1" applyFill="1" applyBorder="1" applyAlignment="1">
      <alignment horizontal="right" vertical="center"/>
    </xf>
    <xf numFmtId="168" fontId="0" fillId="0" borderId="19" xfId="0" applyNumberFormat="1" applyFill="1" applyBorder="1" applyAlignment="1"/>
    <xf numFmtId="168" fontId="0" fillId="0" borderId="20" xfId="0" applyNumberFormat="1" applyFill="1" applyBorder="1" applyAlignment="1"/>
    <xf numFmtId="168" fontId="4" fillId="0" borderId="0" xfId="35" applyNumberFormat="1" applyFont="1" applyFill="1" applyBorder="1" applyAlignment="1">
      <alignment horizontal="right" vertical="center"/>
    </xf>
    <xf numFmtId="168" fontId="34" fillId="0" borderId="23" xfId="35" applyNumberFormat="1" applyFont="1" applyFill="1" applyBorder="1" applyAlignment="1">
      <alignment horizontal="right" vertical="center"/>
    </xf>
    <xf numFmtId="168" fontId="0" fillId="0" borderId="23" xfId="0" applyNumberFormat="1" applyFill="1" applyBorder="1" applyAlignment="1"/>
    <xf numFmtId="168" fontId="0" fillId="0" borderId="24" xfId="0" applyNumberFormat="1" applyFill="1" applyBorder="1" applyAlignment="1"/>
    <xf numFmtId="164" fontId="34" fillId="0" borderId="19" xfId="35" applyNumberFormat="1" applyFont="1" applyFill="1" applyBorder="1" applyAlignment="1">
      <alignment horizontal="right" vertical="center"/>
    </xf>
    <xf numFmtId="165" fontId="0" fillId="0" borderId="19" xfId="0" applyNumberFormat="1" applyFill="1" applyBorder="1" applyAlignment="1"/>
    <xf numFmtId="165" fontId="0" fillId="0" borderId="20" xfId="0" applyNumberFormat="1" applyFill="1" applyBorder="1" applyAlignment="1"/>
    <xf numFmtId="168" fontId="35" fillId="0" borderId="19" xfId="0" applyNumberFormat="1" applyFont="1" applyFill="1" applyBorder="1" applyAlignment="1"/>
    <xf numFmtId="168" fontId="34" fillId="0" borderId="21" xfId="35" applyNumberFormat="1" applyFont="1" applyFill="1" applyBorder="1" applyAlignment="1">
      <alignment horizontal="right" vertical="center"/>
    </xf>
    <xf numFmtId="168" fontId="0" fillId="0" borderId="21" xfId="0" applyNumberFormat="1" applyFill="1" applyBorder="1" applyAlignment="1"/>
    <xf numFmtId="168" fontId="0" fillId="0" borderId="22" xfId="0" applyNumberFormat="1" applyFill="1" applyBorder="1" applyAlignment="1"/>
    <xf numFmtId="0" fontId="4" fillId="0" borderId="12" xfId="0" applyFont="1" applyFill="1" applyBorder="1" applyAlignment="1">
      <alignment horizontal="center"/>
    </xf>
    <xf numFmtId="168" fontId="34" fillId="0" borderId="24" xfId="35" applyNumberFormat="1" applyFont="1" applyFill="1" applyBorder="1" applyAlignment="1">
      <alignment horizontal="right" vertical="center"/>
    </xf>
    <xf numFmtId="168" fontId="34" fillId="0" borderId="20" xfId="35" applyNumberFormat="1" applyFont="1" applyFill="1" applyBorder="1" applyAlignment="1">
      <alignment horizontal="right" vertical="center"/>
    </xf>
    <xf numFmtId="164" fontId="34" fillId="0" borderId="20" xfId="35" applyNumberFormat="1" applyFont="1" applyFill="1" applyBorder="1" applyAlignment="1">
      <alignment horizontal="right" vertical="center"/>
    </xf>
    <xf numFmtId="168" fontId="34" fillId="0" borderId="22" xfId="35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/>
    </xf>
    <xf numFmtId="168" fontId="34" fillId="0" borderId="26" xfId="35" applyNumberFormat="1" applyFont="1" applyFill="1" applyBorder="1" applyAlignment="1">
      <alignment horizontal="right" vertical="center"/>
    </xf>
    <xf numFmtId="0" fontId="35" fillId="0" borderId="27" xfId="0" applyFont="1" applyFill="1" applyBorder="1" applyAlignment="1"/>
    <xf numFmtId="168" fontId="34" fillId="0" borderId="27" xfId="35" applyNumberFormat="1" applyFont="1" applyFill="1" applyBorder="1" applyAlignment="1">
      <alignment horizontal="right" vertical="center"/>
    </xf>
    <xf numFmtId="164" fontId="34" fillId="0" borderId="27" xfId="35" applyNumberFormat="1" applyFont="1" applyFill="1" applyBorder="1" applyAlignment="1">
      <alignment horizontal="right" vertical="center"/>
    </xf>
    <xf numFmtId="168" fontId="35" fillId="0" borderId="27" xfId="0" applyNumberFormat="1" applyFont="1" applyFill="1" applyBorder="1" applyAlignment="1"/>
    <xf numFmtId="168" fontId="34" fillId="0" borderId="28" xfId="35" applyNumberFormat="1" applyFont="1" applyFill="1" applyBorder="1" applyAlignment="1">
      <alignment horizontal="right" vertical="center"/>
    </xf>
    <xf numFmtId="168" fontId="0" fillId="0" borderId="26" xfId="0" applyNumberFormat="1" applyFill="1" applyBorder="1" applyAlignment="1"/>
    <xf numFmtId="0" fontId="0" fillId="0" borderId="27" xfId="0" applyFill="1" applyBorder="1" applyAlignment="1"/>
    <xf numFmtId="168" fontId="0" fillId="0" borderId="27" xfId="0" applyNumberFormat="1" applyFill="1" applyBorder="1" applyAlignment="1"/>
    <xf numFmtId="165" fontId="0" fillId="0" borderId="27" xfId="0" applyNumberFormat="1" applyFill="1" applyBorder="1" applyAlignment="1"/>
    <xf numFmtId="168" fontId="0" fillId="0" borderId="28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4" fillId="0" borderId="0" xfId="35" applyNumberFormat="1" applyFont="1" applyFill="1" applyBorder="1" applyAlignment="1">
      <alignment horizontal="center" vertical="center"/>
    </xf>
    <xf numFmtId="165" fontId="4" fillId="0" borderId="0" xfId="56" applyNumberFormat="1" applyFont="1" applyFill="1" applyBorder="1" applyAlignment="1">
      <alignment horizontal="right" vertical="center"/>
    </xf>
    <xf numFmtId="165" fontId="4" fillId="0" borderId="0" xfId="56" applyNumberFormat="1" applyFont="1" applyFill="1" applyBorder="1" applyAlignment="1">
      <alignment horizontal="center" vertical="center"/>
    </xf>
    <xf numFmtId="164" fontId="4" fillId="0" borderId="0" xfId="35" applyNumberFormat="1" applyFont="1" applyFill="1" applyBorder="1" applyAlignment="1">
      <alignment horizontal="right" vertical="center"/>
    </xf>
    <xf numFmtId="164" fontId="3" fillId="0" borderId="0" xfId="35" applyNumberFormat="1" applyFont="1" applyFill="1" applyBorder="1" applyAlignment="1">
      <alignment horizontal="right" vertical="center"/>
    </xf>
    <xf numFmtId="164" fontId="3" fillId="0" borderId="0" xfId="35" applyNumberFormat="1" applyFont="1" applyFill="1" applyBorder="1" applyAlignment="1">
      <alignment horizontal="center" vertical="center"/>
    </xf>
    <xf numFmtId="164" fontId="33" fillId="0" borderId="0" xfId="35" applyNumberFormat="1" applyFont="1" applyFill="1" applyBorder="1" applyAlignment="1">
      <alignment horizontal="right" vertical="center"/>
    </xf>
    <xf numFmtId="168" fontId="32" fillId="0" borderId="0" xfId="35" applyNumberFormat="1" applyFont="1" applyFill="1" applyBorder="1" applyAlignment="1">
      <alignment horizontal="right" vertical="center"/>
    </xf>
    <xf numFmtId="168" fontId="4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0" xfId="0" applyFill="1" applyBorder="1" applyAlignment="1"/>
    <xf numFmtId="0" fontId="0" fillId="0" borderId="15" xfId="0" applyFill="1" applyBorder="1" applyAlignment="1">
      <alignment horizontal="center"/>
    </xf>
    <xf numFmtId="0" fontId="7" fillId="0" borderId="16" xfId="44" applyFill="1" applyBorder="1" applyAlignment="1" applyProtection="1">
      <alignment horizontal="center"/>
    </xf>
    <xf numFmtId="0" fontId="7" fillId="0" borderId="17" xfId="44" applyFill="1" applyBorder="1" applyAlignment="1" applyProtection="1">
      <alignment horizontal="center"/>
    </xf>
    <xf numFmtId="0" fontId="7" fillId="0" borderId="18" xfId="44" applyFill="1" applyBorder="1" applyAlignment="1" applyProtection="1">
      <alignment horizontal="center"/>
    </xf>
    <xf numFmtId="0" fontId="4" fillId="25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25" borderId="13" xfId="0" applyFont="1" applyFill="1" applyBorder="1" applyAlignment="1">
      <alignment horizontal="center"/>
    </xf>
    <xf numFmtId="0" fontId="4" fillId="25" borderId="25" xfId="0" applyFont="1" applyFill="1" applyBorder="1" applyAlignment="1">
      <alignment horizontal="center"/>
    </xf>
    <xf numFmtId="0" fontId="4" fillId="25" borderId="14" xfId="0" applyFont="1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ntered Heading" xfId="27" xr:uid="{00000000-0005-0000-0000-00001A000000}"/>
    <cellStyle name="Check Cell" xfId="28" builtinId="23" customBuiltin="1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7" xfId="74" xr:uid="{00000000-0005-0000-0000-00001F000000}"/>
    <cellStyle name="Comma 7 2" xfId="32" xr:uid="{00000000-0005-0000-0000-000020000000}"/>
    <cellStyle name="Comma 7 2 2" xfId="33" xr:uid="{00000000-0005-0000-0000-000021000000}"/>
    <cellStyle name="Currency 2" xfId="34" xr:uid="{00000000-0005-0000-0000-000022000000}"/>
    <cellStyle name="Currency_TA 11-05 Actual vs. Estimate" xfId="35" xr:uid="{00000000-0005-0000-0000-000023000000}"/>
    <cellStyle name="Date" xfId="36" xr:uid="{00000000-0005-0000-0000-000025000000}"/>
    <cellStyle name="Explanatory Text" xfId="37" builtinId="53" customBuiltin="1"/>
    <cellStyle name="Fixed" xfId="38" xr:uid="{00000000-0005-0000-0000-000027000000}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" xfId="44" builtinId="8"/>
    <cellStyle name="Input" xfId="45" builtinId="20" customBuiltin="1"/>
    <cellStyle name="Linked Cell" xfId="46" builtinId="24" customBuiltin="1"/>
    <cellStyle name="Neutral" xfId="47" builtinId="28" customBuiltin="1"/>
    <cellStyle name="Normal" xfId="0" builtinId="0"/>
    <cellStyle name="Normal 2" xfId="48" xr:uid="{00000000-0005-0000-0000-000032000000}"/>
    <cellStyle name="Normal 2 2" xfId="49" xr:uid="{00000000-0005-0000-0000-000033000000}"/>
    <cellStyle name="Normal 2 2 2" xfId="50" xr:uid="{00000000-0005-0000-0000-000034000000}"/>
    <cellStyle name="Note" xfId="51" builtinId="10" customBuiltin="1"/>
    <cellStyle name="Output" xfId="52" builtinId="21" customBuiltin="1"/>
    <cellStyle name="Percent 2" xfId="53" xr:uid="{00000000-0005-0000-0000-00003A000000}"/>
    <cellStyle name="Percent 3" xfId="54" xr:uid="{00000000-0005-0000-0000-00003B000000}"/>
    <cellStyle name="Percent 3 2" xfId="55" xr:uid="{00000000-0005-0000-0000-00003C000000}"/>
    <cellStyle name="Percent_TA 11-05 Actual vs. Estimate" xfId="56" xr:uid="{00000000-0005-0000-0000-00003D000000}"/>
    <cellStyle name="PillarData" xfId="57" xr:uid="{00000000-0005-0000-0000-00003F000000}"/>
    <cellStyle name="PillarHeading" xfId="58" xr:uid="{00000000-0005-0000-0000-000040000000}"/>
    <cellStyle name="PillarText" xfId="59" xr:uid="{00000000-0005-0000-0000-000041000000}"/>
    <cellStyle name="PillarTotal" xfId="60" xr:uid="{00000000-0005-0000-0000-000042000000}"/>
    <cellStyle name="PSChar" xfId="61" xr:uid="{00000000-0005-0000-0000-000043000000}"/>
    <cellStyle name="StyleName1" xfId="62" xr:uid="{00000000-0005-0000-0000-000044000000}"/>
    <cellStyle name="StyleName2" xfId="63" xr:uid="{00000000-0005-0000-0000-000045000000}"/>
    <cellStyle name="StyleName3" xfId="64" xr:uid="{00000000-0005-0000-0000-000046000000}"/>
    <cellStyle name="StyleName4" xfId="65" xr:uid="{00000000-0005-0000-0000-000047000000}"/>
    <cellStyle name="StyleName5" xfId="66" xr:uid="{00000000-0005-0000-0000-000048000000}"/>
    <cellStyle name="StyleName6" xfId="67" xr:uid="{00000000-0005-0000-0000-000049000000}"/>
    <cellStyle name="StyleName7" xfId="68" xr:uid="{00000000-0005-0000-0000-00004A000000}"/>
    <cellStyle name="StyleName8" xfId="69" xr:uid="{00000000-0005-0000-0000-00004B000000}"/>
    <cellStyle name="Time" xfId="70" xr:uid="{00000000-0005-0000-0000-00004C000000}"/>
    <cellStyle name="Title" xfId="71" builtinId="15" customBuiltin="1"/>
    <cellStyle name="Total" xfId="72" builtinId="25" customBuiltin="1"/>
    <cellStyle name="Warning Text" xfId="73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0"/>
  <sheetViews>
    <sheetView showGridLines="0" tabSelected="1" zoomScaleNormal="100" workbookViewId="0">
      <selection activeCell="C14" sqref="C14"/>
    </sheetView>
  </sheetViews>
  <sheetFormatPr defaultRowHeight="12.75"/>
  <cols>
    <col min="1" max="1" width="42.7109375" style="2" customWidth="1"/>
    <col min="2" max="2" width="14.28515625" style="2" customWidth="1"/>
    <col min="3" max="3" width="14.42578125" style="2" customWidth="1"/>
    <col min="4" max="4" width="14.140625" style="2" customWidth="1"/>
    <col min="5" max="5" width="3.7109375" style="2" customWidth="1"/>
    <col min="6" max="6" width="9.85546875" style="2" customWidth="1"/>
    <col min="7" max="7" width="8.42578125" style="2" customWidth="1"/>
    <col min="8" max="8" width="1" style="2" customWidth="1"/>
    <col min="9" max="9" width="10.28515625" style="2" bestFit="1" customWidth="1"/>
    <col min="10" max="10" width="8.85546875" style="2" customWidth="1"/>
    <col min="11" max="11" width="19.28515625" style="2" hidden="1" customWidth="1"/>
    <col min="12" max="14" width="11.28515625" style="2" hidden="1" customWidth="1"/>
    <col min="15" max="15" width="13.28515625" style="2" hidden="1" customWidth="1"/>
    <col min="16" max="16" width="12.42578125" style="2" hidden="1" customWidth="1"/>
    <col min="17" max="17" width="12.28515625" style="2" hidden="1" customWidth="1"/>
    <col min="18" max="16384" width="9.140625" style="2"/>
  </cols>
  <sheetData>
    <row r="1" spans="1:17" ht="16.5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7" ht="16.5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</row>
    <row r="3" spans="1:17" ht="16.5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</row>
    <row r="4" spans="1:17" ht="16.5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</row>
    <row r="7" spans="1:17" ht="13.5" thickBot="1">
      <c r="F7" s="52"/>
      <c r="G7" s="69"/>
      <c r="H7" s="69"/>
      <c r="I7" s="69"/>
      <c r="J7" s="1"/>
    </row>
    <row r="8" spans="1:17" ht="17.25" customHeight="1" thickTop="1" thickBot="1">
      <c r="A8" s="53"/>
      <c r="B8" s="70" t="s">
        <v>34</v>
      </c>
      <c r="C8" s="70"/>
      <c r="D8" s="70"/>
      <c r="E8" s="54"/>
      <c r="F8" s="71" t="s">
        <v>9</v>
      </c>
      <c r="G8" s="72"/>
      <c r="H8" s="72"/>
      <c r="I8" s="72"/>
      <c r="J8" s="72"/>
      <c r="L8" s="74" t="s">
        <v>25</v>
      </c>
      <c r="M8" s="75"/>
      <c r="N8" s="75"/>
      <c r="O8" s="75"/>
      <c r="P8" s="75"/>
      <c r="Q8" s="76"/>
    </row>
    <row r="9" spans="1:17" ht="12.75" customHeight="1" thickTop="1" thickBot="1">
      <c r="A9" s="78"/>
      <c r="B9" s="79" t="s">
        <v>13</v>
      </c>
      <c r="C9" s="79" t="s">
        <v>21</v>
      </c>
      <c r="D9" s="81" t="s">
        <v>2</v>
      </c>
      <c r="E9" s="55"/>
      <c r="F9" s="73" t="s">
        <v>1</v>
      </c>
      <c r="G9" s="73"/>
      <c r="I9" s="73" t="s">
        <v>8</v>
      </c>
      <c r="J9" s="73"/>
    </row>
    <row r="10" spans="1:17" ht="13.5" thickBot="1">
      <c r="A10" s="78"/>
      <c r="B10" s="80"/>
      <c r="C10" s="80"/>
      <c r="D10" s="82"/>
      <c r="E10" s="55"/>
      <c r="F10" s="55"/>
      <c r="G10" s="55" t="s">
        <v>3</v>
      </c>
      <c r="I10" s="55"/>
      <c r="J10" s="56" t="s">
        <v>3</v>
      </c>
      <c r="L10" s="83" t="s">
        <v>27</v>
      </c>
      <c r="M10" s="84"/>
      <c r="N10" s="85"/>
      <c r="O10" s="77" t="s">
        <v>26</v>
      </c>
      <c r="P10" s="77"/>
      <c r="Q10" s="77"/>
    </row>
    <row r="11" spans="1:17" ht="13.5" thickBot="1">
      <c r="A11" s="57"/>
      <c r="C11" s="55"/>
      <c r="D11" s="55"/>
      <c r="E11" s="55"/>
      <c r="L11" s="34" t="s">
        <v>28</v>
      </c>
      <c r="M11" s="34" t="s">
        <v>30</v>
      </c>
      <c r="N11" s="34" t="s">
        <v>31</v>
      </c>
      <c r="O11" s="34" t="s">
        <v>28</v>
      </c>
      <c r="P11" s="39" t="s">
        <v>30</v>
      </c>
      <c r="Q11" s="34" t="s">
        <v>29</v>
      </c>
    </row>
    <row r="12" spans="1:17" s="1" customFormat="1">
      <c r="A12" s="3" t="s">
        <v>4</v>
      </c>
      <c r="B12" s="23">
        <v>8015.3950371344254</v>
      </c>
      <c r="C12" s="23">
        <v>8166.2251316321344</v>
      </c>
      <c r="D12" s="23">
        <v>8403.2433036300008</v>
      </c>
      <c r="E12" s="58"/>
      <c r="F12" s="23">
        <v>387.84826649557544</v>
      </c>
      <c r="G12" s="59">
        <v>4.8387916590351185</v>
      </c>
      <c r="H12" s="60"/>
      <c r="I12" s="23">
        <v>237.01817199786638</v>
      </c>
      <c r="J12" s="59">
        <v>2.9024202514301116</v>
      </c>
      <c r="L12" s="24" t="e">
        <f>#REF!</f>
        <v>#REF!</v>
      </c>
      <c r="M12" s="40" t="e">
        <f>#REF!</f>
        <v>#REF!</v>
      </c>
      <c r="N12" s="35" t="e">
        <f>#REF!</f>
        <v>#REF!</v>
      </c>
      <c r="O12" s="25" t="e">
        <f>+B12-L12</f>
        <v>#REF!</v>
      </c>
      <c r="P12" s="46" t="e">
        <f>+C12-M12</f>
        <v>#REF!</v>
      </c>
      <c r="Q12" s="26" t="e">
        <f>+D12-N12</f>
        <v>#REF!</v>
      </c>
    </row>
    <row r="13" spans="1:17" s="1" customFormat="1">
      <c r="A13" s="51"/>
      <c r="F13" s="61"/>
      <c r="G13" s="4"/>
      <c r="H13" s="4"/>
      <c r="L13" s="16"/>
      <c r="M13" s="41"/>
      <c r="N13" s="17"/>
      <c r="O13" s="18"/>
      <c r="P13" s="47"/>
      <c r="Q13" s="19"/>
    </row>
    <row r="14" spans="1:17" s="1" customFormat="1">
      <c r="A14" s="12" t="s">
        <v>11</v>
      </c>
      <c r="B14" s="62">
        <v>13236.622929340831</v>
      </c>
      <c r="C14" s="62">
        <v>13021.425583389426</v>
      </c>
      <c r="D14" s="62">
        <v>12258.602142360998</v>
      </c>
      <c r="E14" s="63"/>
      <c r="F14" s="62">
        <v>978.02078697983234</v>
      </c>
      <c r="G14" s="62">
        <v>7.3887485667655612</v>
      </c>
      <c r="H14" s="62"/>
      <c r="I14" s="62">
        <v>762.82344102842762</v>
      </c>
      <c r="J14" s="62">
        <v>5.858217567218686</v>
      </c>
      <c r="L14" s="20" t="e">
        <f>#REF!</f>
        <v>#REF!</v>
      </c>
      <c r="M14" s="42" t="e">
        <f>#REF!</f>
        <v>#REF!</v>
      </c>
      <c r="N14" s="36" t="e">
        <f>#REF!</f>
        <v>#REF!</v>
      </c>
      <c r="O14" s="21" t="e">
        <f>+B14-L14</f>
        <v>#REF!</v>
      </c>
      <c r="P14" s="48" t="e">
        <f>+C14-M14</f>
        <v>#REF!</v>
      </c>
      <c r="Q14" s="22" t="e">
        <f>+D14-N14</f>
        <v>#REF!</v>
      </c>
    </row>
    <row r="15" spans="1:17" s="1" customFormat="1">
      <c r="A15" s="51"/>
      <c r="B15" s="64"/>
      <c r="C15" s="64"/>
      <c r="D15" s="64"/>
      <c r="F15" s="63"/>
      <c r="G15" s="4"/>
      <c r="H15" s="4"/>
      <c r="L15" s="16"/>
      <c r="M15" s="41"/>
      <c r="N15" s="17"/>
      <c r="O15" s="18"/>
      <c r="P15" s="47"/>
      <c r="Q15" s="19"/>
    </row>
    <row r="16" spans="1:17" s="1" customFormat="1">
      <c r="A16" s="51" t="s">
        <v>5</v>
      </c>
      <c r="B16" s="62">
        <v>2614.4074374355228</v>
      </c>
      <c r="C16" s="62">
        <v>2571.3607823176926</v>
      </c>
      <c r="D16" s="62">
        <v>2726.6685816699996</v>
      </c>
      <c r="E16" s="63"/>
      <c r="F16" s="62">
        <v>-112.26114423447689</v>
      </c>
      <c r="G16" s="62">
        <v>-4.2939421999424106</v>
      </c>
      <c r="H16" s="62"/>
      <c r="I16" s="62">
        <v>-155.30779935230703</v>
      </c>
      <c r="J16" s="62">
        <v>-6.039906979226795</v>
      </c>
      <c r="L16" s="27" t="e">
        <f>#REF!</f>
        <v>#REF!</v>
      </c>
      <c r="M16" s="43" t="e">
        <f>#REF!</f>
        <v>#REF!</v>
      </c>
      <c r="N16" s="37" t="e">
        <f>#REF!</f>
        <v>#REF!</v>
      </c>
      <c r="O16" s="28" t="e">
        <f t="shared" ref="O16:Q19" si="0">+B16-L16</f>
        <v>#REF!</v>
      </c>
      <c r="P16" s="49" t="e">
        <f t="shared" si="0"/>
        <v>#REF!</v>
      </c>
      <c r="Q16" s="29" t="e">
        <f t="shared" si="0"/>
        <v>#REF!</v>
      </c>
    </row>
    <row r="17" spans="1:17" s="1" customFormat="1">
      <c r="A17" s="51" t="s">
        <v>22</v>
      </c>
      <c r="B17" s="62">
        <v>34.860999999999997</v>
      </c>
      <c r="C17" s="62">
        <v>34.240970250000004</v>
      </c>
      <c r="D17" s="62">
        <v>22.263322249999998</v>
      </c>
      <c r="E17" s="63"/>
      <c r="F17" s="62">
        <v>12.597677749999999</v>
      </c>
      <c r="G17" s="62">
        <v>36.136880037864657</v>
      </c>
      <c r="H17" s="62"/>
      <c r="I17" s="62">
        <v>11.977648000000006</v>
      </c>
      <c r="J17" s="62">
        <v>34.98045736598251</v>
      </c>
      <c r="L17" s="27" t="e">
        <f>#REF!</f>
        <v>#REF!</v>
      </c>
      <c r="M17" s="43" t="e">
        <f>#REF!</f>
        <v>#REF!</v>
      </c>
      <c r="N17" s="37" t="e">
        <f>#REF!</f>
        <v>#REF!</v>
      </c>
      <c r="O17" s="28" t="e">
        <f t="shared" si="0"/>
        <v>#REF!</v>
      </c>
      <c r="P17" s="49" t="e">
        <f t="shared" si="0"/>
        <v>#REF!</v>
      </c>
      <c r="Q17" s="29" t="e">
        <f t="shared" si="0"/>
        <v>#REF!</v>
      </c>
    </row>
    <row r="18" spans="1:17" s="1" customFormat="1">
      <c r="A18" s="51" t="s">
        <v>32</v>
      </c>
      <c r="B18" s="62">
        <v>50.685000000000002</v>
      </c>
      <c r="C18" s="62">
        <v>30.225233300000006</v>
      </c>
      <c r="D18" s="62">
        <v>19.110222059999998</v>
      </c>
      <c r="E18" s="63"/>
      <c r="F18" s="62">
        <v>31.574777940000004</v>
      </c>
      <c r="G18" s="62">
        <v>62.296099319325251</v>
      </c>
      <c r="H18" s="62"/>
      <c r="I18" s="62">
        <v>11.115011240000008</v>
      </c>
      <c r="J18" s="62">
        <v>36.773946886292542</v>
      </c>
      <c r="L18" s="27"/>
      <c r="M18" s="43"/>
      <c r="N18" s="37"/>
      <c r="O18" s="28"/>
      <c r="P18" s="49"/>
      <c r="Q18" s="29"/>
    </row>
    <row r="19" spans="1:17" s="1" customFormat="1">
      <c r="A19" s="51" t="s">
        <v>10</v>
      </c>
      <c r="B19" s="62">
        <v>5.3847788400000001</v>
      </c>
      <c r="C19" s="62">
        <v>5.453365530000001</v>
      </c>
      <c r="D19" s="62">
        <v>4.5847420899999998</v>
      </c>
      <c r="E19" s="63"/>
      <c r="F19" s="62">
        <v>0.8000367500000003</v>
      </c>
      <c r="G19" s="62">
        <v>14.857374346687195</v>
      </c>
      <c r="H19" s="62"/>
      <c r="I19" s="62">
        <v>0.86862344000000125</v>
      </c>
      <c r="J19" s="62">
        <v>15.92820864879749</v>
      </c>
      <c r="L19" s="27" t="e">
        <f>#REF!</f>
        <v>#REF!</v>
      </c>
      <c r="M19" s="43" t="e">
        <f>#REF!</f>
        <v>#REF!</v>
      </c>
      <c r="N19" s="37" t="e">
        <f>#REF!</f>
        <v>#REF!</v>
      </c>
      <c r="O19" s="28" t="e">
        <f t="shared" si="0"/>
        <v>#REF!</v>
      </c>
      <c r="P19" s="49" t="e">
        <f t="shared" si="0"/>
        <v>#REF!</v>
      </c>
      <c r="Q19" s="29" t="e">
        <f t="shared" si="0"/>
        <v>#REF!</v>
      </c>
    </row>
    <row r="20" spans="1:17" s="1" customFormat="1">
      <c r="A20" s="51"/>
      <c r="B20" s="62"/>
      <c r="C20" s="62"/>
      <c r="D20" s="62"/>
      <c r="E20" s="63"/>
      <c r="F20" s="62"/>
      <c r="G20" s="62"/>
      <c r="H20" s="62"/>
      <c r="I20" s="62"/>
      <c r="J20" s="62"/>
      <c r="L20" s="27"/>
      <c r="M20" s="43"/>
      <c r="N20" s="37"/>
      <c r="O20" s="28"/>
      <c r="P20" s="49"/>
      <c r="Q20" s="29"/>
    </row>
    <row r="21" spans="1:17" s="1" customFormat="1">
      <c r="A21" s="3" t="s">
        <v>6</v>
      </c>
      <c r="B21" s="23">
        <v>15941.961145616353</v>
      </c>
      <c r="C21" s="23">
        <v>15662.705934787118</v>
      </c>
      <c r="D21" s="23">
        <v>15031.229010430998</v>
      </c>
      <c r="E21" s="58"/>
      <c r="F21" s="23">
        <v>910.73213518535522</v>
      </c>
      <c r="G21" s="59">
        <v>5.7127986128343071</v>
      </c>
      <c r="H21" s="60"/>
      <c r="I21" s="23">
        <v>631.47692435612043</v>
      </c>
      <c r="J21" s="59">
        <v>4.0317230431658695</v>
      </c>
      <c r="L21" s="20" t="e">
        <f>#REF!</f>
        <v>#REF!</v>
      </c>
      <c r="M21" s="42" t="e">
        <f>#REF!</f>
        <v>#REF!</v>
      </c>
      <c r="N21" s="36" t="e">
        <f>#REF!</f>
        <v>#REF!</v>
      </c>
      <c r="O21" s="21" t="e">
        <f>+B21-L21</f>
        <v>#REF!</v>
      </c>
      <c r="P21" s="48" t="e">
        <f>+C21-M21</f>
        <v>#REF!</v>
      </c>
      <c r="Q21" s="22" t="e">
        <f>+D21-N21</f>
        <v>#REF!</v>
      </c>
    </row>
    <row r="22" spans="1:17" s="1" customFormat="1">
      <c r="A22" s="51"/>
      <c r="B22" s="65"/>
      <c r="C22" s="65"/>
      <c r="D22" s="65"/>
      <c r="F22" s="23"/>
      <c r="G22" s="59"/>
      <c r="H22" s="4"/>
      <c r="I22" s="23"/>
      <c r="J22" s="59"/>
      <c r="L22" s="16"/>
      <c r="M22" s="41"/>
      <c r="N22" s="17"/>
      <c r="O22" s="18"/>
      <c r="P22" s="47"/>
      <c r="Q22" s="19"/>
    </row>
    <row r="23" spans="1:17" s="1" customFormat="1">
      <c r="A23" s="51" t="s">
        <v>23</v>
      </c>
      <c r="B23" s="23">
        <v>152.34047727552246</v>
      </c>
      <c r="C23" s="23">
        <v>152.34047727552246</v>
      </c>
      <c r="D23" s="23">
        <v>160.48707467</v>
      </c>
      <c r="F23" s="23">
        <v>-8.1465973944775385</v>
      </c>
      <c r="G23" s="59">
        <v>-5.2976249649288096</v>
      </c>
      <c r="H23" s="4"/>
      <c r="I23" s="23">
        <v>-8.1465973944775385</v>
      </c>
      <c r="J23" s="59">
        <v>-5.3476249649288095</v>
      </c>
      <c r="L23" s="20" t="e">
        <f>#REF!+#REF!</f>
        <v>#REF!</v>
      </c>
      <c r="M23" s="42" t="e">
        <f>#REF!+#REF!</f>
        <v>#REF!</v>
      </c>
      <c r="N23" s="36" t="e">
        <f>#REF!+#REF!</f>
        <v>#REF!</v>
      </c>
      <c r="O23" s="21" t="e">
        <f>+B23-L23</f>
        <v>#REF!</v>
      </c>
      <c r="P23" s="48" t="e">
        <f>+C23-M23</f>
        <v>#REF!</v>
      </c>
      <c r="Q23" s="22" t="e">
        <f>+D23-N23</f>
        <v>#REF!</v>
      </c>
    </row>
    <row r="24" spans="1:17" s="1" customFormat="1">
      <c r="A24" s="51"/>
      <c r="B24" s="23"/>
      <c r="C24" s="23"/>
      <c r="D24" s="23"/>
      <c r="F24" s="23"/>
      <c r="G24" s="59"/>
      <c r="H24" s="4"/>
      <c r="I24" s="23"/>
      <c r="J24" s="59"/>
      <c r="L24" s="16"/>
      <c r="M24" s="41"/>
      <c r="N24" s="17"/>
      <c r="O24" s="18"/>
      <c r="P24" s="47"/>
      <c r="Q24" s="19"/>
    </row>
    <row r="25" spans="1:17" s="1" customFormat="1">
      <c r="A25" s="3" t="s">
        <v>24</v>
      </c>
      <c r="B25" s="23">
        <v>15789.620668340831</v>
      </c>
      <c r="C25" s="23">
        <v>15510.365457511596</v>
      </c>
      <c r="D25" s="23">
        <v>14870.741935760998</v>
      </c>
      <c r="F25" s="23">
        <v>918.87873257983301</v>
      </c>
      <c r="G25" s="59">
        <v>5.8195111325393771</v>
      </c>
      <c r="H25" s="4"/>
      <c r="I25" s="23">
        <v>639.62352175059823</v>
      </c>
      <c r="J25" s="59">
        <v>4.1238455889563301</v>
      </c>
      <c r="L25" s="20" t="e">
        <f t="shared" ref="L25:N25" si="1">L21-L23</f>
        <v>#REF!</v>
      </c>
      <c r="M25" s="42" t="e">
        <f t="shared" ref="M25" si="2">M21-M23</f>
        <v>#REF!</v>
      </c>
      <c r="N25" s="36" t="e">
        <f t="shared" si="1"/>
        <v>#REF!</v>
      </c>
      <c r="O25" s="21" t="e">
        <f>+B25-L25</f>
        <v>#REF!</v>
      </c>
      <c r="P25" s="48" t="e">
        <f>+C25-M25</f>
        <v>#REF!</v>
      </c>
      <c r="Q25" s="22" t="e">
        <f>+D25-N25</f>
        <v>#REF!</v>
      </c>
    </row>
    <row r="26" spans="1:17" s="1" customFormat="1">
      <c r="A26" s="51"/>
      <c r="B26" s="65"/>
      <c r="C26" s="65"/>
      <c r="D26" s="65"/>
      <c r="F26" s="23"/>
      <c r="G26" s="59"/>
      <c r="H26" s="4"/>
      <c r="I26" s="23"/>
      <c r="J26" s="59"/>
      <c r="L26" s="30"/>
      <c r="M26" s="44"/>
      <c r="N26" s="17"/>
      <c r="O26" s="18"/>
      <c r="P26" s="47"/>
      <c r="Q26" s="19"/>
    </row>
    <row r="27" spans="1:17" s="1" customFormat="1">
      <c r="A27" s="3" t="s">
        <v>7</v>
      </c>
      <c r="B27" s="23">
        <v>-7774.2256312064055</v>
      </c>
      <c r="C27" s="23">
        <v>-7344.1403258794617</v>
      </c>
      <c r="D27" s="23">
        <v>-6467.4986321309971</v>
      </c>
      <c r="E27" s="58"/>
      <c r="F27" s="23">
        <v>1306.7269990754085</v>
      </c>
      <c r="G27" s="59">
        <v>16.80845219915016</v>
      </c>
      <c r="H27" s="60"/>
      <c r="I27" s="23">
        <v>876.6416937484646</v>
      </c>
      <c r="J27" s="59">
        <v>11.9366141556328</v>
      </c>
      <c r="L27" s="20" t="e">
        <f>L12-L25</f>
        <v>#REF!</v>
      </c>
      <c r="M27" s="42" t="e">
        <f>M12-M25</f>
        <v>#REF!</v>
      </c>
      <c r="N27" s="36" t="e">
        <f>N12-N25</f>
        <v>#REF!</v>
      </c>
      <c r="O27" s="21" t="e">
        <f>+B27-L27</f>
        <v>#REF!</v>
      </c>
      <c r="P27" s="48" t="e">
        <f>+C27-M27</f>
        <v>#REF!</v>
      </c>
      <c r="Q27" s="22" t="e">
        <f>+D27-N27</f>
        <v>#REF!</v>
      </c>
    </row>
    <row r="28" spans="1:17" s="1" customFormat="1">
      <c r="A28" s="3"/>
      <c r="B28" s="23"/>
      <c r="C28" s="23"/>
      <c r="D28" s="23"/>
      <c r="F28" s="23"/>
      <c r="G28" s="59"/>
      <c r="H28" s="4"/>
      <c r="I28" s="23"/>
      <c r="J28" s="59"/>
      <c r="L28" s="16"/>
      <c r="M28" s="41"/>
      <c r="N28" s="17"/>
      <c r="O28" s="18"/>
      <c r="P28" s="47"/>
      <c r="Q28" s="19"/>
    </row>
    <row r="29" spans="1:17" s="1" customFormat="1">
      <c r="A29" s="3" t="s">
        <v>18</v>
      </c>
      <c r="B29" s="66">
        <v>5740.6847494942713</v>
      </c>
      <c r="C29" s="23">
        <v>5615.7942344094399</v>
      </c>
      <c r="D29" s="67">
        <v>5976.3770778500002</v>
      </c>
      <c r="F29" s="23">
        <v>235.69232835572893</v>
      </c>
      <c r="G29" s="59">
        <v>4.105648344067184</v>
      </c>
      <c r="H29" s="60"/>
      <c r="I29" s="23">
        <v>360.58284344056028</v>
      </c>
      <c r="J29" s="59">
        <v>6.4208699320066769</v>
      </c>
      <c r="L29" s="20" t="e">
        <f>#REF!</f>
        <v>#REF!</v>
      </c>
      <c r="M29" s="42" t="e">
        <f>#REF!</f>
        <v>#REF!</v>
      </c>
      <c r="N29" s="36" t="e">
        <f>#REF!</f>
        <v>#REF!</v>
      </c>
      <c r="O29" s="21" t="e">
        <f>+B29-L29</f>
        <v>#REF!</v>
      </c>
      <c r="P29" s="48" t="e">
        <f>+C29-M29</f>
        <v>#REF!</v>
      </c>
      <c r="Q29" s="22" t="e">
        <f>+D29-N29</f>
        <v>#REF!</v>
      </c>
    </row>
    <row r="30" spans="1:17" s="1" customFormat="1">
      <c r="A30" s="3"/>
      <c r="B30" s="23"/>
      <c r="C30" s="23"/>
      <c r="D30" s="23"/>
      <c r="E30" s="58"/>
      <c r="F30" s="23"/>
      <c r="G30" s="59"/>
      <c r="H30" s="60"/>
      <c r="I30" s="23"/>
      <c r="J30" s="59"/>
      <c r="K30" s="23"/>
      <c r="L30" s="20"/>
      <c r="M30" s="42"/>
      <c r="N30" s="36"/>
      <c r="O30" s="18"/>
      <c r="P30" s="47"/>
      <c r="Q30" s="19"/>
    </row>
    <row r="31" spans="1:17" s="1" customFormat="1" ht="13.5" thickBot="1">
      <c r="A31" s="3" t="s">
        <v>19</v>
      </c>
      <c r="B31" s="23">
        <v>2517.155642615719</v>
      </c>
      <c r="C31" s="23">
        <v>2486.4518232777605</v>
      </c>
      <c r="D31" s="23">
        <v>2501.6514394494047</v>
      </c>
      <c r="F31" s="23">
        <v>15.504203166314255</v>
      </c>
      <c r="G31" s="59">
        <v>0.61594137858725972</v>
      </c>
      <c r="H31" s="60"/>
      <c r="I31" s="23">
        <v>-15.199616171644266</v>
      </c>
      <c r="J31" s="59">
        <v>-0.61129743312731466</v>
      </c>
      <c r="L31" s="31" t="e">
        <f>#REF!</f>
        <v>#REF!</v>
      </c>
      <c r="M31" s="45" t="e">
        <f>#REF!</f>
        <v>#REF!</v>
      </c>
      <c r="N31" s="38" t="e">
        <f>#REF!</f>
        <v>#REF!</v>
      </c>
      <c r="O31" s="32" t="e">
        <f>+B31-L31</f>
        <v>#REF!</v>
      </c>
      <c r="P31" s="50" t="e">
        <f>+C31-M31</f>
        <v>#REF!</v>
      </c>
      <c r="Q31" s="33" t="e">
        <f>+D31-N31</f>
        <v>#REF!</v>
      </c>
    </row>
    <row r="32" spans="1:17" s="1" customFormat="1">
      <c r="A32" s="3"/>
      <c r="C32" s="14"/>
      <c r="G32" s="4"/>
      <c r="H32" s="4"/>
      <c r="J32" s="5"/>
    </row>
    <row r="33" spans="1:10" s="1" customFormat="1">
      <c r="A33" s="3"/>
      <c r="B33" s="6"/>
      <c r="C33" s="6"/>
      <c r="D33" s="6"/>
      <c r="G33" s="4"/>
      <c r="H33" s="4"/>
      <c r="J33" s="5"/>
    </row>
    <row r="34" spans="1:10" s="1" customFormat="1">
      <c r="A34" s="3" t="s">
        <v>14</v>
      </c>
      <c r="B34" s="7"/>
      <c r="D34" s="7"/>
      <c r="G34" s="4"/>
      <c r="H34" s="4"/>
      <c r="J34" s="5"/>
    </row>
    <row r="35" spans="1:10">
      <c r="A35" s="8" t="s">
        <v>15</v>
      </c>
      <c r="B35" s="9"/>
      <c r="C35" s="9"/>
      <c r="D35" s="9"/>
      <c r="E35" s="9"/>
      <c r="F35" s="9"/>
      <c r="G35" s="13"/>
      <c r="H35" s="10"/>
      <c r="I35" s="9"/>
      <c r="J35" s="5"/>
    </row>
    <row r="36" spans="1:10">
      <c r="A36" s="11" t="s">
        <v>16</v>
      </c>
    </row>
    <row r="37" spans="1:10">
      <c r="A37" s="12" t="s">
        <v>17</v>
      </c>
    </row>
    <row r="39" spans="1:10">
      <c r="A39" s="15"/>
    </row>
    <row r="40" spans="1:10">
      <c r="A40" s="15"/>
    </row>
  </sheetData>
  <mergeCells count="16">
    <mergeCell ref="O10:Q10"/>
    <mergeCell ref="A9:A10"/>
    <mergeCell ref="B9:B10"/>
    <mergeCell ref="C9:C10"/>
    <mergeCell ref="D9:D10"/>
    <mergeCell ref="L10:N10"/>
    <mergeCell ref="B8:D8"/>
    <mergeCell ref="F8:J8"/>
    <mergeCell ref="F9:G9"/>
    <mergeCell ref="I9:J9"/>
    <mergeCell ref="L8:Q8"/>
    <mergeCell ref="A1:J1"/>
    <mergeCell ref="A2:J2"/>
    <mergeCell ref="A3:J3"/>
    <mergeCell ref="A4:J4"/>
    <mergeCell ref="G7:I7"/>
  </mergeCells>
  <phoneticPr fontId="6" type="noConversion"/>
  <hyperlinks>
    <hyperlink ref="L8:Q8" location="'Mid-Year_Actual Check Link'!A1" display="CHECK" xr:uid="{00000000-0004-0000-0000-000000000000}"/>
  </hyperlinks>
  <pageMargins left="0.75" right="0.75" top="1" bottom="1" header="0.5" footer="0.5"/>
  <pageSetup scale="96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</vt:lpstr>
      <vt:lpstr>November!Print_Area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</dc:creator>
  <cp:lastModifiedBy>Perricelli, Robert</cp:lastModifiedBy>
  <cp:lastPrinted>2021-01-11T23:26:00Z</cp:lastPrinted>
  <dcterms:created xsi:type="dcterms:W3CDTF">2006-11-10T15:46:27Z</dcterms:created>
  <dcterms:modified xsi:type="dcterms:W3CDTF">2021-01-11T23:26:47Z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