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S:\BGT_Shared\2021\2021 AAG Monthly Reports\Consolidated\05-2021\MTA Consolidated Reports\Excel &amp; PowerPoint\Files for Ann and Josh\"/>
    </mc:Choice>
  </mc:AlternateContent>
  <xr:revisionPtr revIDLastSave="0" documentId="13_ncr:1_{8DD15714-17B9-4837-A233-498418874E5B}" xr6:coauthVersionLast="45" xr6:coauthVersionMax="45" xr10:uidLastSave="{00000000-0000-0000-0000-000000000000}"/>
  <bookViews>
    <workbookView xWindow="1020" yWindow="795" windowWidth="19950" windowHeight="14550" xr2:uid="{00000000-000D-0000-FFFF-FFFF00000000}"/>
  </bookViews>
  <sheets>
    <sheet name="May Cons Subsidies-ACCRUAL" sheetId="4" r:id="rId1"/>
    <sheet name="May Variance Expl-ACCRUAL" sheetId="12" r:id="rId2"/>
    <sheet name="May Cons Subsidies-CASH" sheetId="6" r:id="rId3"/>
    <sheet name="May Variance Expl-CASH" sheetId="14" r:id="rId4"/>
  </sheets>
  <definedNames>
    <definedName name="_xlnm.Print_Area" localSheetId="0">'May Cons Subsidies-ACCRUAL'!$A$1:$J$75</definedName>
    <definedName name="_xlnm.Print_Area" localSheetId="2">'May Cons Subsidies-CASH'!$A$1:$U$156</definedName>
    <definedName name="_xlnm.Print_Area" localSheetId="1">'May Variance Expl-ACCRUAL'!$A$1:$F$82</definedName>
    <definedName name="_xlnm.Print_Area" localSheetId="3">'May Variance Expl-CASH'!$A$1:$F$84</definedName>
    <definedName name="_xlnm.Print_Titles" localSheetId="3">'May Variance Expl-CASH'!$1:$6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52" i="6" l="1"/>
  <c r="AA151" i="6"/>
  <c r="AA150" i="6"/>
  <c r="AA149" i="6"/>
  <c r="AA148" i="6"/>
  <c r="AA144" i="6"/>
  <c r="AA143" i="6"/>
  <c r="AA142" i="6"/>
  <c r="AA141" i="6"/>
  <c r="AA139" i="6"/>
  <c r="AA138" i="6"/>
  <c r="AA129" i="6"/>
  <c r="AA128" i="6"/>
  <c r="AA124" i="6"/>
  <c r="AA122" i="6"/>
  <c r="AA121" i="6"/>
  <c r="AA120" i="6"/>
  <c r="AA110" i="6"/>
  <c r="AA108" i="6"/>
  <c r="AA107" i="6"/>
  <c r="AA106" i="6"/>
  <c r="AA105" i="6"/>
  <c r="AA101" i="6"/>
  <c r="AA100" i="6"/>
  <c r="AA99" i="6"/>
  <c r="AA92" i="6"/>
  <c r="AB23" i="6"/>
  <c r="AB22" i="6"/>
  <c r="AB21" i="6"/>
  <c r="AB20" i="6"/>
  <c r="AB19" i="6"/>
  <c r="AB18" i="6"/>
  <c r="AD17" i="6"/>
  <c r="AE17" i="6" s="1"/>
  <c r="AF17" i="6" s="1"/>
  <c r="AG17" i="6" s="1"/>
  <c r="AH17" i="6" s="1"/>
  <c r="AI17" i="6" s="1"/>
  <c r="AJ17" i="6" s="1"/>
  <c r="AK17" i="6" s="1"/>
  <c r="AL17" i="6" s="1"/>
  <c r="AM17" i="6" s="1"/>
  <c r="AN17" i="6" s="1"/>
  <c r="AO17" i="6" s="1"/>
  <c r="AP17" i="6" s="1"/>
  <c r="AC18" i="6" s="1"/>
  <c r="AD18" i="6" s="1"/>
  <c r="AE18" i="6" s="1"/>
  <c r="AF18" i="6" s="1"/>
  <c r="AG18" i="6" s="1"/>
  <c r="AH18" i="6" s="1"/>
  <c r="AI18" i="6" s="1"/>
  <c r="AJ18" i="6" s="1"/>
  <c r="AK18" i="6" s="1"/>
  <c r="AL18" i="6" s="1"/>
  <c r="AM18" i="6" s="1"/>
  <c r="AN18" i="6" s="1"/>
  <c r="AO18" i="6" s="1"/>
  <c r="AP18" i="6" s="1"/>
  <c r="AC19" i="6" s="1"/>
  <c r="AD19" i="6" s="1"/>
  <c r="AE19" i="6" s="1"/>
  <c r="AF19" i="6" s="1"/>
  <c r="AG19" i="6" s="1"/>
  <c r="AH19" i="6" s="1"/>
  <c r="AI19" i="6" s="1"/>
  <c r="AJ19" i="6" s="1"/>
  <c r="AK19" i="6" s="1"/>
  <c r="AL19" i="6" s="1"/>
  <c r="AM19" i="6" s="1"/>
  <c r="AN19" i="6" s="1"/>
  <c r="AO19" i="6" s="1"/>
  <c r="AP19" i="6" s="1"/>
  <c r="AC20" i="6" s="1"/>
  <c r="AD20" i="6" s="1"/>
  <c r="AE20" i="6" s="1"/>
  <c r="AF20" i="6" s="1"/>
  <c r="AG20" i="6" s="1"/>
  <c r="AH20" i="6" s="1"/>
  <c r="AI20" i="6" s="1"/>
  <c r="AJ20" i="6" s="1"/>
  <c r="AK20" i="6" s="1"/>
  <c r="AL20" i="6" s="1"/>
  <c r="AM20" i="6" s="1"/>
  <c r="AN20" i="6" s="1"/>
  <c r="AO20" i="6" s="1"/>
  <c r="AP20" i="6" s="1"/>
  <c r="AC21" i="6" s="1"/>
  <c r="AD21" i="6" s="1"/>
  <c r="AE21" i="6" s="1"/>
  <c r="AF21" i="6" s="1"/>
  <c r="AG21" i="6" s="1"/>
  <c r="AH21" i="6" s="1"/>
  <c r="AI21" i="6" s="1"/>
  <c r="AJ21" i="6" s="1"/>
  <c r="AK21" i="6" s="1"/>
  <c r="AL21" i="6" s="1"/>
  <c r="AM21" i="6" s="1"/>
  <c r="AN21" i="6" s="1"/>
  <c r="AO21" i="6" s="1"/>
  <c r="AP21" i="6" s="1"/>
  <c r="AC22" i="6" s="1"/>
  <c r="AD22" i="6" s="1"/>
  <c r="AE22" i="6" s="1"/>
  <c r="AF22" i="6" s="1"/>
  <c r="AG22" i="6" s="1"/>
  <c r="AH22" i="6" s="1"/>
  <c r="AI22" i="6" s="1"/>
  <c r="AJ22" i="6" s="1"/>
  <c r="AK22" i="6" s="1"/>
  <c r="AL22" i="6" s="1"/>
  <c r="AM22" i="6" s="1"/>
  <c r="AN22" i="6" s="1"/>
  <c r="AO22" i="6" s="1"/>
  <c r="AP22" i="6" s="1"/>
  <c r="AC23" i="6" s="1"/>
  <c r="AD23" i="6" s="1"/>
  <c r="AE23" i="6" s="1"/>
  <c r="AF23" i="6" s="1"/>
  <c r="AG23" i="6" s="1"/>
  <c r="AH23" i="6" s="1"/>
  <c r="AI23" i="6" s="1"/>
  <c r="AJ23" i="6" s="1"/>
  <c r="AK23" i="6" s="1"/>
  <c r="AL23" i="6" s="1"/>
  <c r="AM23" i="6" s="1"/>
  <c r="AN23" i="6" s="1"/>
  <c r="AO23" i="6" s="1"/>
  <c r="AP23" i="6" s="1"/>
  <c r="AB17" i="6"/>
  <c r="AA14" i="6"/>
  <c r="AA93" i="6" s="1"/>
  <c r="AB13" i="6"/>
  <c r="AB12" i="6"/>
  <c r="AB11" i="6"/>
  <c r="AB10" i="6"/>
  <c r="AB9" i="6"/>
  <c r="AB8" i="6"/>
  <c r="AD7" i="6"/>
  <c r="AE7" i="6" s="1"/>
  <c r="AF7" i="6" s="1"/>
  <c r="AG7" i="6" s="1"/>
  <c r="AH7" i="6" s="1"/>
  <c r="AI7" i="6" s="1"/>
  <c r="AJ7" i="6" s="1"/>
  <c r="AK7" i="6" s="1"/>
  <c r="AL7" i="6" s="1"/>
  <c r="AM7" i="6" s="1"/>
  <c r="AN7" i="6" s="1"/>
  <c r="AB7" i="6"/>
  <c r="AO7" i="6" l="1"/>
  <c r="AP7" i="6" s="1"/>
  <c r="AC8" i="6" s="1"/>
  <c r="AD8" i="6" s="1"/>
  <c r="AE8" i="6" s="1"/>
  <c r="AF8" i="6" s="1"/>
  <c r="AG8" i="6" s="1"/>
  <c r="AH8" i="6" s="1"/>
  <c r="AI8" i="6" s="1"/>
  <c r="AJ8" i="6" s="1"/>
  <c r="AK8" i="6" s="1"/>
  <c r="AL8" i="6" s="1"/>
  <c r="AM8" i="6" s="1"/>
  <c r="AN8" i="6" s="1"/>
  <c r="AA15" i="6"/>
  <c r="J45" i="4"/>
  <c r="J43" i="4"/>
  <c r="J42" i="4"/>
  <c r="AA94" i="6" l="1"/>
  <c r="AO8" i="6"/>
  <c r="AP8" i="6" s="1"/>
  <c r="AA16" i="6"/>
  <c r="AA95" i="6" l="1"/>
  <c r="AC9" i="6"/>
  <c r="AD9" i="6" s="1"/>
  <c r="AE9" i="6" s="1"/>
  <c r="AF9" i="6" s="1"/>
  <c r="AG9" i="6" s="1"/>
  <c r="AH9" i="6" s="1"/>
  <c r="AI9" i="6" s="1"/>
  <c r="AJ9" i="6" s="1"/>
  <c r="AK9" i="6" s="1"/>
  <c r="AL9" i="6" s="1"/>
  <c r="AM9" i="6" s="1"/>
  <c r="AN9" i="6" s="1"/>
  <c r="AA17" i="6"/>
  <c r="AA52" i="4"/>
  <c r="AA53" i="4" s="1"/>
  <c r="AA54" i="4" s="1"/>
  <c r="AA55" i="4" s="1"/>
  <c r="AA56" i="4" s="1"/>
  <c r="AA57" i="4" s="1"/>
  <c r="AA58" i="4" s="1"/>
  <c r="AA64" i="4" s="1"/>
  <c r="AA65" i="4" s="1"/>
  <c r="AA66" i="4" s="1"/>
  <c r="AA72" i="4" s="1"/>
  <c r="AA14" i="4"/>
  <c r="AA15" i="4" s="1"/>
  <c r="AA16" i="4" s="1"/>
  <c r="AA17" i="4" s="1"/>
  <c r="AA18" i="4" s="1"/>
  <c r="AA19" i="4" s="1"/>
  <c r="AA23" i="4" s="1"/>
  <c r="AA24" i="4" s="1"/>
  <c r="AA25" i="4" s="1"/>
  <c r="AD8" i="4"/>
  <c r="AE8" i="4" s="1"/>
  <c r="AF8" i="4" s="1"/>
  <c r="AG8" i="4" s="1"/>
  <c r="AH8" i="4" s="1"/>
  <c r="AI8" i="4" s="1"/>
  <c r="AJ8" i="4" s="1"/>
  <c r="AK8" i="4" s="1"/>
  <c r="AL8" i="4" s="1"/>
  <c r="AD7" i="4"/>
  <c r="AE7" i="4" s="1"/>
  <c r="AF7" i="4" s="1"/>
  <c r="AG7" i="4" s="1"/>
  <c r="AH7" i="4" s="1"/>
  <c r="AI7" i="4" s="1"/>
  <c r="AJ7" i="4" s="1"/>
  <c r="AK7" i="4" s="1"/>
  <c r="AL7" i="4" s="1"/>
  <c r="AA96" i="6" l="1"/>
  <c r="AO9" i="6"/>
  <c r="AP9" i="6" s="1"/>
  <c r="AA18" i="6"/>
  <c r="F49" i="4"/>
  <c r="D26" i="4"/>
  <c r="D73" i="4"/>
  <c r="D67" i="4"/>
  <c r="E73" i="4"/>
  <c r="F72" i="4"/>
  <c r="F65" i="4"/>
  <c r="F58" i="4"/>
  <c r="F54" i="4"/>
  <c r="E67" i="4"/>
  <c r="F64" i="4"/>
  <c r="F24" i="4"/>
  <c r="F57" i="4"/>
  <c r="F66" i="4"/>
  <c r="F55" i="4"/>
  <c r="F51" i="4"/>
  <c r="F25" i="4"/>
  <c r="F56" i="4"/>
  <c r="F52" i="4"/>
  <c r="F53" i="4"/>
  <c r="F23" i="4"/>
  <c r="E26" i="4"/>
  <c r="AM8" i="4"/>
  <c r="AN8" i="4" s="1"/>
  <c r="AO8" i="4" s="1"/>
  <c r="AP8" i="4" s="1"/>
  <c r="AM7" i="4"/>
  <c r="AN7" i="4" s="1"/>
  <c r="AO7" i="4" s="1"/>
  <c r="AP7" i="4" s="1"/>
  <c r="AC10" i="4"/>
  <c r="AA97" i="6" l="1"/>
  <c r="F13" i="4"/>
  <c r="AC10" i="6"/>
  <c r="AD10" i="6" s="1"/>
  <c r="AE10" i="6" s="1"/>
  <c r="AF10" i="6" s="1"/>
  <c r="AG10" i="6" s="1"/>
  <c r="AH10" i="6" s="1"/>
  <c r="AI10" i="6" s="1"/>
  <c r="AJ10" i="6" s="1"/>
  <c r="AK10" i="6" s="1"/>
  <c r="AL10" i="6" s="1"/>
  <c r="AM10" i="6" s="1"/>
  <c r="AN10" i="6" s="1"/>
  <c r="AA19" i="6"/>
  <c r="F26" i="4"/>
  <c r="I67" i="4"/>
  <c r="I26" i="4"/>
  <c r="I73" i="4"/>
  <c r="F73" i="4"/>
  <c r="F67" i="4"/>
  <c r="F31" i="4"/>
  <c r="AA32" i="4"/>
  <c r="F17" i="4"/>
  <c r="F15" i="4"/>
  <c r="F18" i="4"/>
  <c r="F16" i="4"/>
  <c r="F19" i="4"/>
  <c r="F14" i="4"/>
  <c r="AA98" i="6" l="1"/>
  <c r="AO10" i="6"/>
  <c r="AP10" i="6" s="1"/>
  <c r="AA23" i="6"/>
  <c r="F32" i="4"/>
  <c r="AA33" i="4"/>
  <c r="AA102" i="6" l="1"/>
  <c r="AC11" i="6"/>
  <c r="AD11" i="6" s="1"/>
  <c r="AE11" i="6" s="1"/>
  <c r="AF11" i="6" s="1"/>
  <c r="AG11" i="6" s="1"/>
  <c r="AH11" i="6" s="1"/>
  <c r="AI11" i="6" s="1"/>
  <c r="AJ11" i="6" s="1"/>
  <c r="AK11" i="6" s="1"/>
  <c r="AL11" i="6" s="1"/>
  <c r="AM11" i="6" s="1"/>
  <c r="AN11" i="6" s="1"/>
  <c r="AA24" i="6"/>
  <c r="F33" i="4"/>
  <c r="AA34" i="4"/>
  <c r="AA103" i="6" l="1"/>
  <c r="AO11" i="6"/>
  <c r="AP11" i="6" s="1"/>
  <c r="AA25" i="6"/>
  <c r="F34" i="4"/>
  <c r="AA35" i="4"/>
  <c r="AA104" i="6" l="1"/>
  <c r="AC12" i="6"/>
  <c r="AD12" i="6" s="1"/>
  <c r="AE12" i="6" s="1"/>
  <c r="AF12" i="6" s="1"/>
  <c r="AG12" i="6" s="1"/>
  <c r="AH12" i="6" s="1"/>
  <c r="AI12" i="6" s="1"/>
  <c r="AJ12" i="6" s="1"/>
  <c r="AK12" i="6" s="1"/>
  <c r="AL12" i="6" s="1"/>
  <c r="AM12" i="6" s="1"/>
  <c r="AN12" i="6" s="1"/>
  <c r="F35" i="4"/>
  <c r="AA36" i="4"/>
  <c r="AA37" i="4"/>
  <c r="AC25" i="6"/>
  <c r="AO12" i="6" l="1"/>
  <c r="AP12" i="6" s="1"/>
  <c r="F37" i="4"/>
  <c r="AA38" i="4"/>
  <c r="F30" i="4"/>
  <c r="AC13" i="6" l="1"/>
  <c r="AD13" i="6" s="1"/>
  <c r="AE13" i="6" s="1"/>
  <c r="AF13" i="6" s="1"/>
  <c r="AG13" i="6" s="1"/>
  <c r="AH13" i="6" s="1"/>
  <c r="AI13" i="6" s="1"/>
  <c r="AJ13" i="6" s="1"/>
  <c r="AK13" i="6" s="1"/>
  <c r="AL13" i="6" s="1"/>
  <c r="AM13" i="6" s="1"/>
  <c r="AN13" i="6" s="1"/>
  <c r="AO13" i="6" s="1"/>
  <c r="AP13" i="6" s="1"/>
  <c r="J51" i="4"/>
  <c r="H73" i="4"/>
  <c r="J73" i="4" s="1"/>
  <c r="J72" i="4"/>
  <c r="H26" i="4"/>
  <c r="J26" i="4" s="1"/>
  <c r="J23" i="4"/>
  <c r="J58" i="4"/>
  <c r="J54" i="4"/>
  <c r="J31" i="4"/>
  <c r="J57" i="4"/>
  <c r="H67" i="4"/>
  <c r="J67" i="4" s="1"/>
  <c r="J64" i="4"/>
  <c r="J66" i="4"/>
  <c r="J24" i="4"/>
  <c r="J55" i="4"/>
  <c r="J33" i="4"/>
  <c r="J65" i="4"/>
  <c r="J32" i="4"/>
  <c r="J52" i="4"/>
  <c r="J56" i="4"/>
  <c r="J25" i="4"/>
  <c r="J35" i="4"/>
  <c r="J37" i="4"/>
  <c r="J34" i="4"/>
  <c r="J53" i="4"/>
  <c r="J49" i="4"/>
  <c r="F38" i="4"/>
  <c r="J38" i="4"/>
  <c r="AA39" i="4"/>
  <c r="AA32" i="6" l="1"/>
  <c r="AA111" i="6" s="1"/>
  <c r="J30" i="4"/>
  <c r="J39" i="4"/>
  <c r="F39" i="4"/>
  <c r="AA40" i="4"/>
  <c r="AA33" i="6" l="1"/>
  <c r="AA112" i="6" s="1"/>
  <c r="I41" i="4"/>
  <c r="H41" i="4"/>
  <c r="E41" i="4"/>
  <c r="D41" i="4"/>
  <c r="J40" i="4"/>
  <c r="F40" i="4"/>
  <c r="AA44" i="4"/>
  <c r="AA46" i="4" s="1"/>
  <c r="J16" i="4"/>
  <c r="J14" i="4"/>
  <c r="J15" i="4"/>
  <c r="J18" i="4"/>
  <c r="J19" i="4"/>
  <c r="J13" i="4"/>
  <c r="J17" i="4"/>
  <c r="AA34" i="6" l="1"/>
  <c r="AA113" i="6" s="1"/>
  <c r="F46" i="4"/>
  <c r="J46" i="4"/>
  <c r="AA47" i="4"/>
  <c r="J36" i="4"/>
  <c r="J41" i="4" s="1"/>
  <c r="F36" i="4"/>
  <c r="F41" i="4" s="1"/>
  <c r="J44" i="4"/>
  <c r="F44" i="4"/>
  <c r="J70" i="12"/>
  <c r="AA35" i="6" l="1"/>
  <c r="AA114" i="6" s="1"/>
  <c r="F47" i="4"/>
  <c r="J47" i="4"/>
  <c r="AA48" i="4"/>
  <c r="AA37" i="6" l="1"/>
  <c r="AA116" i="6" s="1"/>
  <c r="AA36" i="6"/>
  <c r="AA115" i="6" s="1"/>
  <c r="F48" i="4"/>
  <c r="J48" i="4"/>
  <c r="AA38" i="6" l="1"/>
  <c r="AA117" i="6" s="1"/>
  <c r="AA39" i="6" l="1"/>
  <c r="AA118" i="6" s="1"/>
  <c r="H59" i="4"/>
  <c r="D59" i="4"/>
  <c r="F50" i="4"/>
  <c r="E59" i="4"/>
  <c r="J50" i="4"/>
  <c r="I59" i="4"/>
  <c r="D20" i="4"/>
  <c r="D61" i="4" l="1"/>
  <c r="D69" i="4" s="1"/>
  <c r="D75" i="4" s="1"/>
  <c r="AA40" i="6"/>
  <c r="AA119" i="6" s="1"/>
  <c r="J59" i="4"/>
  <c r="F59" i="4"/>
  <c r="H20" i="4"/>
  <c r="H61" i="4" s="1"/>
  <c r="H69" i="4" s="1"/>
  <c r="H75" i="4" s="1"/>
  <c r="J21" i="12"/>
  <c r="J17" i="12"/>
  <c r="K17" i="12" s="1"/>
  <c r="J28" i="12"/>
  <c r="K28" i="12" s="1"/>
  <c r="J15" i="12"/>
  <c r="K15" i="12" s="1"/>
  <c r="J20" i="12"/>
  <c r="K20" i="12" s="1"/>
  <c r="J33" i="12"/>
  <c r="K33" i="12" s="1"/>
  <c r="AA44" i="6" l="1"/>
  <c r="AA123" i="6" s="1"/>
  <c r="J24" i="12"/>
  <c r="K24" i="12" s="1"/>
  <c r="J14" i="12"/>
  <c r="K14" i="12" s="1"/>
  <c r="J16" i="12"/>
  <c r="K16" i="12" s="1"/>
  <c r="J27" i="12"/>
  <c r="K27" i="12" s="1"/>
  <c r="J22" i="12"/>
  <c r="K22" i="12" s="1"/>
  <c r="J32" i="12"/>
  <c r="K32" i="12" s="1"/>
  <c r="J29" i="12"/>
  <c r="K29" i="12" s="1"/>
  <c r="J26" i="12"/>
  <c r="K26" i="12" s="1"/>
  <c r="J13" i="12"/>
  <c r="K13" i="12" s="1"/>
  <c r="J23" i="12"/>
  <c r="J19" i="12"/>
  <c r="K19" i="12" s="1"/>
  <c r="J71" i="12"/>
  <c r="K71" i="12" s="1"/>
  <c r="J30" i="12"/>
  <c r="K30" i="12" s="1"/>
  <c r="J12" i="12"/>
  <c r="K12" i="12" s="1"/>
  <c r="J25" i="12"/>
  <c r="K25" i="12" s="1"/>
  <c r="E20" i="4"/>
  <c r="AA51" i="6" l="1"/>
  <c r="AA130" i="6" s="1"/>
  <c r="AA46" i="6"/>
  <c r="AA125" i="6" s="1"/>
  <c r="F20" i="4"/>
  <c r="E61" i="4"/>
  <c r="K23" i="12"/>
  <c r="J55" i="12"/>
  <c r="K55" i="12" s="1"/>
  <c r="J63" i="12"/>
  <c r="K63" i="12" s="1"/>
  <c r="I20" i="4"/>
  <c r="I61" i="4" s="1"/>
  <c r="J51" i="12"/>
  <c r="K51" i="12" s="1"/>
  <c r="J65" i="12"/>
  <c r="K65" i="12" s="1"/>
  <c r="J53" i="12"/>
  <c r="K53" i="12" s="1"/>
  <c r="J31" i="12"/>
  <c r="K31" i="12" s="1"/>
  <c r="J18" i="12"/>
  <c r="K18" i="12" s="1"/>
  <c r="J66" i="12"/>
  <c r="K66" i="12" s="1"/>
  <c r="J54" i="12"/>
  <c r="K54" i="12" s="1"/>
  <c r="J62" i="12"/>
  <c r="K62" i="12" s="1"/>
  <c r="J57" i="12"/>
  <c r="K57" i="12" s="1"/>
  <c r="J52" i="12"/>
  <c r="K52" i="12" s="1"/>
  <c r="J68" i="12"/>
  <c r="K68" i="12" s="1"/>
  <c r="J67" i="12"/>
  <c r="K67" i="12" s="1"/>
  <c r="J58" i="12"/>
  <c r="K58" i="12" s="1"/>
  <c r="J61" i="12"/>
  <c r="K61" i="12" s="1"/>
  <c r="J60" i="12"/>
  <c r="K60" i="12" s="1"/>
  <c r="J72" i="12"/>
  <c r="K72" i="12" s="1"/>
  <c r="J34" i="12"/>
  <c r="K34" i="12" s="1"/>
  <c r="K21" i="12"/>
  <c r="AA47" i="6" l="1"/>
  <c r="AA126" i="6" s="1"/>
  <c r="AA52" i="6"/>
  <c r="AA131" i="6" s="1"/>
  <c r="F61" i="4"/>
  <c r="E69" i="4"/>
  <c r="J61" i="4"/>
  <c r="I69" i="4"/>
  <c r="J64" i="12"/>
  <c r="K64" i="12" s="1"/>
  <c r="J69" i="12"/>
  <c r="K69" i="12" s="1"/>
  <c r="K26" i="4"/>
  <c r="J56" i="12"/>
  <c r="K56" i="12" s="1"/>
  <c r="J59" i="12"/>
  <c r="K59" i="12" s="1"/>
  <c r="J20" i="4"/>
  <c r="K20" i="4" s="1"/>
  <c r="J50" i="12"/>
  <c r="K50" i="12" s="1"/>
  <c r="J73" i="12"/>
  <c r="K73" i="12" s="1"/>
  <c r="J35" i="12"/>
  <c r="K35" i="12" s="1"/>
  <c r="AA53" i="6" l="1"/>
  <c r="AA132" i="6" s="1"/>
  <c r="AA48" i="6"/>
  <c r="AA127" i="6" s="1"/>
  <c r="J69" i="4"/>
  <c r="I75" i="4"/>
  <c r="F69" i="4"/>
  <c r="E75" i="4"/>
  <c r="J36" i="12"/>
  <c r="K36" i="12" s="1"/>
  <c r="J74" i="12"/>
  <c r="K74" i="12" s="1"/>
  <c r="J75" i="4" l="1"/>
  <c r="F75" i="4"/>
  <c r="AA54" i="6"/>
  <c r="AA133" i="6" s="1"/>
  <c r="J37" i="12"/>
  <c r="K37" i="12" s="1"/>
  <c r="J75" i="12"/>
  <c r="K75" i="12" s="1"/>
  <c r="J76" i="12"/>
  <c r="K76" i="12" s="1"/>
  <c r="AA55" i="6" l="1"/>
  <c r="AA134" i="6" s="1"/>
  <c r="K70" i="12"/>
  <c r="J38" i="12"/>
  <c r="K38" i="12" s="1"/>
  <c r="AA56" i="6" l="1"/>
  <c r="AA135" i="6" s="1"/>
  <c r="J39" i="12"/>
  <c r="K39" i="12" s="1"/>
  <c r="J77" i="12"/>
  <c r="K77" i="12" s="1"/>
  <c r="AA57" i="6" l="1"/>
  <c r="AA136" i="6" s="1"/>
  <c r="J78" i="12"/>
  <c r="K78" i="12" s="1"/>
  <c r="J40" i="12"/>
  <c r="K40" i="12" s="1"/>
  <c r="AA58" i="6" l="1"/>
  <c r="AA137" i="6" s="1"/>
  <c r="J79" i="12"/>
  <c r="K79" i="12" s="1"/>
  <c r="J41" i="12"/>
  <c r="K41" i="12" s="1"/>
  <c r="AA61" i="6" l="1"/>
  <c r="AA140" i="6" s="1"/>
  <c r="J80" i="12"/>
  <c r="K80" i="12" s="1"/>
  <c r="J42" i="12"/>
  <c r="K42" i="12" s="1"/>
  <c r="AA66" i="6" l="1"/>
  <c r="AA145" i="6" s="1"/>
  <c r="J81" i="12"/>
  <c r="K81" i="12" s="1"/>
  <c r="K67" i="4"/>
  <c r="J43" i="12"/>
  <c r="K43" i="12" s="1"/>
  <c r="AA67" i="6" l="1"/>
  <c r="AA146" i="6" s="1"/>
  <c r="AA68" i="6" l="1"/>
  <c r="AA147" i="6" s="1"/>
  <c r="AA74" i="6" l="1"/>
  <c r="AA153" i="6" s="1"/>
  <c r="J33" i="14" l="1"/>
  <c r="K33" i="14" s="1"/>
  <c r="J17" i="14"/>
  <c r="K17" i="14" s="1"/>
  <c r="J23" i="14"/>
  <c r="J22" i="14"/>
  <c r="K22" i="14" s="1"/>
  <c r="J32" i="14"/>
  <c r="K32" i="14" s="1"/>
  <c r="J19" i="14"/>
  <c r="K19" i="14" s="1"/>
  <c r="J20" i="14"/>
  <c r="K20" i="14" s="1"/>
  <c r="J24" i="14"/>
  <c r="K24" i="14" s="1"/>
  <c r="J13" i="14"/>
  <c r="K13" i="14" s="1"/>
  <c r="J16" i="14"/>
  <c r="K16" i="14" s="1"/>
  <c r="J29" i="14"/>
  <c r="K29" i="14" s="1"/>
  <c r="J30" i="14"/>
  <c r="K30" i="14" s="1"/>
  <c r="J28" i="14"/>
  <c r="K28" i="14" s="1"/>
  <c r="J15" i="14"/>
  <c r="K15" i="14" s="1"/>
  <c r="J25" i="14"/>
  <c r="K25" i="14" s="1"/>
  <c r="J27" i="14"/>
  <c r="K27" i="14" s="1"/>
  <c r="J14" i="14"/>
  <c r="K14" i="14" s="1"/>
  <c r="J34" i="14"/>
  <c r="K34" i="14" s="1"/>
  <c r="J73" i="14"/>
  <c r="K73" i="14" s="1"/>
  <c r="J26" i="14" l="1"/>
  <c r="K23" i="14" s="1"/>
  <c r="J68" i="14"/>
  <c r="K68" i="14" s="1"/>
  <c r="J64" i="14"/>
  <c r="K64" i="14" s="1"/>
  <c r="J72" i="14"/>
  <c r="K72" i="14" s="1"/>
  <c r="J69" i="14"/>
  <c r="K69" i="14" s="1"/>
  <c r="J67" i="14"/>
  <c r="K67" i="14" s="1"/>
  <c r="J71" i="14"/>
  <c r="K71" i="14" s="1"/>
  <c r="J52" i="14"/>
  <c r="K52" i="14" s="1"/>
  <c r="J56" i="14"/>
  <c r="K56" i="14" s="1"/>
  <c r="J66" i="14"/>
  <c r="K66" i="14" s="1"/>
  <c r="J63" i="14"/>
  <c r="K63" i="14" s="1"/>
  <c r="J53" i="14"/>
  <c r="K53" i="14" s="1"/>
  <c r="J55" i="14"/>
  <c r="K55" i="14" s="1"/>
  <c r="J21" i="14"/>
  <c r="K21" i="14" s="1"/>
  <c r="J59" i="14"/>
  <c r="K59" i="14" s="1"/>
  <c r="J12" i="14"/>
  <c r="K12" i="14" s="1"/>
  <c r="J54" i="14"/>
  <c r="K54" i="14" s="1"/>
  <c r="J18" i="14"/>
  <c r="K18" i="14" s="1"/>
  <c r="J62" i="14"/>
  <c r="J58" i="14"/>
  <c r="K58" i="14" s="1"/>
  <c r="J61" i="14"/>
  <c r="K61" i="14" s="1"/>
  <c r="J35" i="14"/>
  <c r="K35" i="14" s="1"/>
  <c r="J31" i="14"/>
  <c r="K31" i="14" s="1"/>
  <c r="K26" i="14" l="1"/>
  <c r="J65" i="14"/>
  <c r="K65" i="14" s="1"/>
  <c r="J51" i="14"/>
  <c r="K51" i="14" s="1"/>
  <c r="J60" i="14"/>
  <c r="K60" i="14" s="1"/>
  <c r="J57" i="14"/>
  <c r="K57" i="14" s="1"/>
  <c r="J36" i="14"/>
  <c r="K36" i="14" s="1"/>
  <c r="J70" i="14"/>
  <c r="K70" i="14" s="1"/>
  <c r="J74" i="14"/>
  <c r="K74" i="14" s="1"/>
  <c r="J38" i="14" l="1"/>
  <c r="K38" i="14" s="1"/>
  <c r="K62" i="14"/>
  <c r="J75" i="14"/>
  <c r="K75" i="14" s="1"/>
  <c r="J37" i="14"/>
  <c r="K37" i="14" s="1"/>
  <c r="J39" i="14" l="1"/>
  <c r="K39" i="14" s="1"/>
  <c r="J77" i="14" l="1"/>
  <c r="K77" i="14" s="1"/>
  <c r="J78" i="14"/>
  <c r="K78" i="14" s="1"/>
  <c r="J76" i="14"/>
  <c r="K76" i="14" s="1"/>
  <c r="J40" i="14"/>
  <c r="K40" i="14" s="1"/>
  <c r="J41" i="14" l="1"/>
  <c r="K41" i="14" s="1"/>
  <c r="J79" i="14"/>
  <c r="K79" i="14" s="1"/>
  <c r="J42" i="14" l="1"/>
  <c r="K42" i="14" s="1"/>
  <c r="J80" i="14"/>
  <c r="K80" i="14" s="1"/>
  <c r="J81" i="14" l="1"/>
  <c r="K81" i="14" s="1"/>
  <c r="J43" i="14"/>
  <c r="K43" i="14" s="1"/>
  <c r="J82" i="14" l="1"/>
  <c r="K82" i="14" s="1"/>
  <c r="J44" i="14"/>
  <c r="K44" i="14" s="1"/>
  <c r="J83" i="14" l="1"/>
  <c r="K83" i="14" s="1"/>
</calcChain>
</file>

<file path=xl/sharedStrings.xml><?xml version="1.0" encoding="utf-8"?>
<sst xmlns="http://schemas.openxmlformats.org/spreadsheetml/2006/main" count="599" uniqueCount="150">
  <si>
    <t>METROPOLITAN TRANSPORTATION AUTHORITY</t>
  </si>
  <si>
    <t>YearTotal</t>
  </si>
  <si>
    <t>May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</si>
  <si>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</si>
  <si>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</si>
  <si>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</si>
  <si>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</si>
  <si>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</si>
  <si>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</si>
  <si>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</si>
  <si>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</si>
  <si>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</si>
  <si>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</si>
  <si>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</si>
  <si>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</si>
  <si>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</si>
  <si>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</si>
  <si>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</si>
  <si>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</si>
  <si>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</si>
  <si>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</si>
  <si>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</si>
  <si>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</si>
  <si>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</si>
  <si>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</si>
  <si>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</si>
  <si>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</si>
  <si>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</si>
  <si>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</si>
  <si>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</si>
  <si>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</si>
  <si>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</si>
  <si>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</si>
  <si>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</si>
  <si>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</si>
  <si>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</si>
  <si>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</si>
  <si>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</si>
  <si>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</si>
  <si>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</si>
  <si>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</si>
  <si>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</si>
  <si>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</si>
  <si>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</si>
  <si>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</si>
  <si>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</si>
  <si>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</si>
  <si>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</si>
  <si>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</si>
  <si>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</si>
  <si>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</si>
  <si>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</si>
  <si>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</si>
  <si>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</si>
  <si>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</si>
  <si>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</si>
  <si>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</si>
  <si>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Jan</t>
  </si>
  <si>
    <t>Feb</t>
  </si>
  <si>
    <t>Mar</t>
  </si>
  <si>
    <t>Apr</t>
  </si>
  <si>
    <t>Jun</t>
  </si>
  <si>
    <t>Jul</t>
  </si>
  <si>
    <t>Aug</t>
  </si>
  <si>
    <t>Sep</t>
  </si>
  <si>
    <t>Oct</t>
  </si>
  <si>
    <t>Nov</t>
  </si>
  <si>
    <t>Dec</t>
  </si>
  <si>
    <t>DU</t>
  </si>
  <si>
    <t>MYF</t>
  </si>
  <si>
    <t>ACT</t>
  </si>
  <si>
    <t>AA</t>
  </si>
  <si>
    <t xml:space="preserve">* * * * *  DO NOT ERASE  * * * * * </t>
  </si>
  <si>
    <t>Monthly</t>
  </si>
  <si>
    <t>YTD</t>
  </si>
  <si>
    <t>Formula</t>
  </si>
  <si>
    <t>INDIRECT("'Subsidy Data - Hyperion'!"&amp;$P$8&amp;$P11)</t>
  </si>
  <si>
    <t>ACCRUALS</t>
  </si>
  <si>
    <t>CASH</t>
  </si>
  <si>
    <t>ACT-CONS</t>
  </si>
  <si>
    <t>Full Year</t>
  </si>
  <si>
    <t>Subsidy Adjustments</t>
  </si>
  <si>
    <t>Consolidated Subsidies - Accrual Basis</t>
  </si>
  <si>
    <t>Consolidated Subsidies - Cash Basis</t>
  </si>
  <si>
    <t>Accrued Subsidies</t>
  </si>
  <si>
    <t>Variance
%</t>
  </si>
  <si>
    <t>Explanations</t>
  </si>
  <si>
    <t xml:space="preserve">Variance
$ </t>
  </si>
  <si>
    <t>MRT(b)-1 (Gross)</t>
  </si>
  <si>
    <t>MRT(b)-2 (Gross)</t>
  </si>
  <si>
    <t>Check</t>
  </si>
  <si>
    <t>Variance Explanations</t>
  </si>
  <si>
    <t>Payroll Mobility Tax Replacement Uunds</t>
  </si>
  <si>
    <t>Capital Program Uunding Sources:</t>
  </si>
  <si>
    <t>B&amp;T Operating Surplus TransUer</t>
  </si>
  <si>
    <t>For-Hire Vehicle (FHV) SFrcharge</t>
  </si>
  <si>
    <t>Cash Subsidies</t>
  </si>
  <si>
    <t xml:space="preserve">Actual </t>
  </si>
  <si>
    <t xml:space="preserve">     NYC 18b-SIR  (A/C 434201)</t>
  </si>
  <si>
    <t xml:space="preserve">     NYC 18b-TA   (A/C 434003)</t>
  </si>
  <si>
    <t xml:space="preserve">     NYC 18b-TA   (A/C 434002)</t>
  </si>
  <si>
    <t xml:space="preserve">     NYC 18b-TA  (A/C 434001)</t>
  </si>
  <si>
    <t>BUD1-CONS</t>
  </si>
  <si>
    <t>See the explanation for the month.</t>
  </si>
  <si>
    <t>PBT cash receipts were unfavorable for the month and year-to-date.</t>
  </si>
  <si>
    <t>The variances were above the budget for the month and YTD due to higher-than-expected MRT-1 cash receipts.</t>
  </si>
  <si>
    <t>The variances were above the budget for the month and YTD due to higher-than-expected MRT-2 cash receipts.</t>
  </si>
  <si>
    <t>The cash variances for the month and YTD  were unfavorable to the budget due to lower-than-expected receipts.</t>
  </si>
  <si>
    <t>The month and YTD cash variances were favorable to the budget due to higher-than-budgeted activity.</t>
  </si>
  <si>
    <t xml:space="preserve">The unfavorable YTD variance was due to the timing of receipt of payment. </t>
  </si>
  <si>
    <t>The favorable variances for the month and YTD were due to additional receipts from the State in May 2021 from its 2020-21 Enacted Budget, that the MTA had recognized as loss revenues in 2020.</t>
  </si>
  <si>
    <t>The favorable variance was attributable to the timing of transfers.</t>
  </si>
  <si>
    <t xml:space="preserve">The unfavorable variance for the month was primarily due to timing. The YTD variance was favorable, also due to timing. </t>
  </si>
  <si>
    <t xml:space="preserve">The favorable YTD variance was due to the timing of receipt of payment. </t>
  </si>
  <si>
    <t>Variance was mostly timing-related. Drawdowns are related to the timing of cash obligations for MTA Bus.</t>
  </si>
  <si>
    <t>Per NYS legislation, funds earmarked for the Capital Lockbox Account can be used by the MTA to offset decreases in revenue or increases in operating costs in 2020 and 2021 due to the emergency disaster caused by COVID-19. Currently, the funds in the lockbox account will remain in the account until MTA requires the funds.</t>
  </si>
  <si>
    <t>MTA Aid YTD cash receipts, transfered on a quarterly basis, were favorable primarily due to timing. The next quarterly payment is expected in June, 2021.</t>
  </si>
  <si>
    <t>The favorable accrual variance for the month was due primarily to timing of  booking accruals by MTA Accounting. The year-to-date variance was unfavorable compared with the budget.</t>
  </si>
  <si>
    <t>MRT-1 transactions were above budget for the month and year-to-date due to higher-than-budgeted MRT-1 activity.</t>
  </si>
  <si>
    <t>MRT-2 transactions were above budget for the month and year-to-date due to favorable MRT-2 activity.</t>
  </si>
  <si>
    <t>The favorable variances for the month  and year-to-date were primarily due to higher-than-budgeted real estate transactions in New York City.</t>
  </si>
  <si>
    <t>The favorable accrual variances for the month and year-to-date were due primarily to the timing.</t>
  </si>
  <si>
    <t>Subway Action Plan transactions for the month and year-to-date were lower-than-budgeted.</t>
  </si>
  <si>
    <t>The month and YTD variances were favorable to the budget due to higher-than-budgeted transaction.</t>
  </si>
  <si>
    <t>The unfavorable variances for the month was due to timing of booking accruals by MTA Accounting. The year-to-date variance was close to the budget.</t>
  </si>
  <si>
    <t>Urban Tax receipts were  unfavorable for the month due to weaker-than-expected real estate activity in NYC.  YTD receipts remains  favorable.</t>
  </si>
  <si>
    <t>Payroll Mobility Tax cash receipts were on target for the month and above budget YTD due primarily to higher-than-budgeted activity.</t>
  </si>
  <si>
    <t>The unfavorable variance for the month was timing-related. The YTD variance was on target with the budget.</t>
  </si>
  <si>
    <t>Payroll Mobility Tax  transactions were higher than the budget for the month and year-to-date due partially to higher-than-budgeted activity and to timing of booking accruals by MTA Accounting.</t>
  </si>
  <si>
    <t>Variance was due to timing of booking accruals by MTA Accounting.</t>
  </si>
  <si>
    <t>Variance was mostly timing related.</t>
  </si>
  <si>
    <t>Variance was mostly due to higher revenues and lower expenses.</t>
  </si>
  <si>
    <t>Variance was mostly timing related. Drawdowns are related to the timing of cash obligations for Staten Island Railway.</t>
  </si>
  <si>
    <t>The favorable variance was primarily due to timing.</t>
  </si>
  <si>
    <t>The slightly favorable accrual variances for the month and year-to-date were due primarily to the timing.</t>
  </si>
  <si>
    <t xml:space="preserve">The favorable variances for the month and YTD were primarily due to accruals for an additional receipt of $61.3M  that the State approved in April and transferred to the MTA in May 2021 from its 2020-21 Enacted Budget. The MTA had recognized this as lost revenues in 2020. The remaining variance reflected a higher revised MMTOA appropriation in the NYS  2021-22 Enacted Budget (April 2021) over the estimate in its Exective Budget (January 2021). </t>
  </si>
  <si>
    <t xml:space="preserve">The favorable variances for the month and YTD were primarily due to an additional cash receipt  of $61.3M  that the State approved in April and transferred to the MTA in May 2021 from its 2020-21 Enacted Budget. The MTA had recognized this as lost revenues in 2020. The remaining variance reflected a higher revised MMTOA appropriation in the NYS  2021-22 Enacted Budget (April 2021) over the estimate in its Exective Budget (January 2021). </t>
  </si>
  <si>
    <t>Payroll Mobility Tax Replacement cash receipts  for the month and  YTD were favorable to the budget due primarily to a higher  appropriation in the NYS 2021-22 Enacted Budget (April 2021), over the amount in the State Executive Budget (January 2021) used in the MTA forecast. Also contributing to the favorable variance was an additional  payment to the MTA  by the State in May 2021 from  its  2020-21 Enacted Budget, that the MTA had previously recognized as lost revenues in 2020.</t>
  </si>
  <si>
    <t>Payroll Mobility Tax  Replacement Funds were higher than the budget for the month and year-to-date,  due primarily to a higher  appropriation in the NYS 2021-22 Enacted Budget (April, 2021), over the amount in the State Executive Budget (January 2021) that was used in the MTA  forecast. Also contributing to the favorable variance was an additional payment to the MTA  by the State in May 2021 from  its  2020-21 Enacted Budget, that the MTA had recognized as lost revenues in 2020.</t>
  </si>
  <si>
    <t>February Financial Plan - 2021 Adopted Budget</t>
  </si>
  <si>
    <t>May 2021</t>
  </si>
  <si>
    <t xml:space="preserve">Adopted </t>
  </si>
  <si>
    <t xml:space="preserve">Budget  </t>
  </si>
  <si>
    <t>Month of May 2021</t>
  </si>
  <si>
    <t>&gt; (100%)</t>
  </si>
  <si>
    <t>&gt; 100%</t>
  </si>
  <si>
    <t xml:space="preserve">HIDE </t>
  </si>
  <si>
    <t>Year-to-Date May 2021</t>
  </si>
  <si>
    <t>May 2021 Monthly</t>
  </si>
  <si>
    <t>May 2021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</si>
</sst>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 numFmtId="172" formatCode="_(* #,##0_);_(* \(#,##0\);_(* &quot;-&quot;??_);_(@_)"/>
    <numFmt numFmtId="173" formatCode="_(&quot;$&quot;* #,##0_);_(&quot;$&quot;* \(#,##0\);_(&quot;$&quot;* &quot;-&quot;??_);_(@_)"/>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i/>
      <sz val="11"/>
      <color theme="1" tint="0.499984740745262"/>
      <name val="Calibri"/>
      <family val="2"/>
      <scheme val="minor"/>
    </font>
    <font>
      <b/>
      <sz val="1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b/>
      <i/>
      <sz val="11"/>
      <color rgb="FFFF0000"/>
      <name val="Calibri"/>
      <family val="2"/>
      <scheme val="minor"/>
    </font>
    <font>
      <b/>
      <sz val="18"/>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
      <b/>
      <i/>
      <sz val="11"/>
      <color theme="1" tint="0.49998474074526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6"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80">
    <xf numFmtId="0" fontId="0" fillId="0" borderId="0" xfId="0"/>
    <xf numFmtId="0" fontId="9" fillId="0" borderId="0" xfId="0" applyFont="1"/>
    <xf numFmtId="0" fontId="2" fillId="0" borderId="0" xfId="0" applyFont="1" applyAlignment="1">
      <alignment vertical="center"/>
    </xf>
    <xf numFmtId="0" fontId="0" fillId="0" borderId="1" xfId="0" applyBorder="1"/>
    <xf numFmtId="0" fontId="14" fillId="0" borderId="0" xfId="0" applyFont="1" applyAlignment="1">
      <alignment horizontal="right"/>
    </xf>
    <xf numFmtId="0" fontId="2" fillId="0" borderId="0" xfId="0" applyFont="1"/>
    <xf numFmtId="0" fontId="0" fillId="4" borderId="0" xfId="0" applyFill="1"/>
    <xf numFmtId="0" fontId="2" fillId="4" borderId="0" xfId="0" applyFont="1" applyFill="1" applyAlignment="1">
      <alignment horizontal="center"/>
    </xf>
    <xf numFmtId="0" fontId="14" fillId="4" borderId="0" xfId="0" applyFont="1" applyFill="1" applyAlignment="1">
      <alignment horizontal="center"/>
    </xf>
    <xf numFmtId="0" fontId="2" fillId="4" borderId="6" xfId="0" applyFont="1" applyFill="1" applyBorder="1" applyAlignment="1">
      <alignment horizontal="center"/>
    </xf>
    <xf numFmtId="0" fontId="11" fillId="4" borderId="0" xfId="0" applyFont="1" applyFill="1" applyAlignment="1">
      <alignment horizontal="center"/>
    </xf>
    <xf numFmtId="43" fontId="0" fillId="4" borderId="10" xfId="0" quotePrefix="1" applyNumberFormat="1" applyFill="1" applyBorder="1" applyAlignment="1"/>
    <xf numFmtId="43" fontId="0" fillId="4" borderId="11" xfId="0" quotePrefix="1" applyNumberFormat="1" applyFill="1" applyBorder="1" applyAlignment="1"/>
    <xf numFmtId="43" fontId="0" fillId="4" borderId="12" xfId="0" quotePrefix="1" applyNumberFormat="1" applyFill="1" applyBorder="1" applyAlignment="1"/>
    <xf numFmtId="43" fontId="0" fillId="4" borderId="0" xfId="0" quotePrefix="1" applyNumberFormat="1" applyFill="1" applyBorder="1" applyAlignment="1"/>
    <xf numFmtId="0" fontId="6" fillId="4" borderId="0" xfId="0" applyFont="1" applyFill="1"/>
    <xf numFmtId="0" fontId="15" fillId="4" borderId="0" xfId="0" applyFont="1" applyFill="1" applyAlignment="1">
      <alignment horizontal="center"/>
    </xf>
    <xf numFmtId="0" fontId="14" fillId="4" borderId="0" xfId="0" quotePrefix="1" applyNumberFormat="1" applyFont="1" applyFill="1" applyBorder="1" applyAlignment="1">
      <alignment horizontal="left"/>
    </xf>
    <xf numFmtId="0" fontId="14" fillId="4" borderId="0" xfId="0" applyNumberFormat="1" applyFont="1" applyFill="1" applyAlignment="1">
      <alignment horizontal="center"/>
    </xf>
    <xf numFmtId="0" fontId="11" fillId="5" borderId="0" xfId="0" applyFont="1" applyFill="1" applyAlignment="1">
      <alignment horizontal="center"/>
    </xf>
    <xf numFmtId="0" fontId="0" fillId="4" borderId="0" xfId="0" applyFill="1" applyAlignment="1">
      <alignment vertical="center"/>
    </xf>
    <xf numFmtId="0" fontId="14" fillId="4" borderId="0" xfId="0" quotePrefix="1" applyNumberFormat="1" applyFont="1" applyFill="1" applyBorder="1" applyAlignment="1">
      <alignment horizontal="left" vertical="center"/>
    </xf>
    <xf numFmtId="0" fontId="11" fillId="4" borderId="0" xfId="0" applyFont="1" applyFill="1" applyAlignment="1">
      <alignment horizontal="center" vertical="center"/>
    </xf>
    <xf numFmtId="0" fontId="19" fillId="0" borderId="0" xfId="0" applyFont="1"/>
    <xf numFmtId="0" fontId="17" fillId="0" borderId="0" xfId="0" applyFont="1"/>
    <xf numFmtId="44" fontId="17" fillId="0" borderId="0" xfId="0" applyNumberFormat="1" applyFont="1"/>
    <xf numFmtId="0" fontId="20" fillId="0" borderId="0" xfId="0" applyFont="1"/>
    <xf numFmtId="0" fontId="8" fillId="0" borderId="0" xfId="0" applyFont="1" applyAlignment="1">
      <alignment vertical="center"/>
    </xf>
    <xf numFmtId="0" fontId="9" fillId="0" borderId="13" xfId="0" applyFont="1" applyBorder="1"/>
    <xf numFmtId="0" fontId="9" fillId="0" borderId="2" xfId="0" applyFont="1" applyBorder="1"/>
    <xf numFmtId="0" fontId="9" fillId="0" borderId="2" xfId="0" applyFont="1" applyFill="1" applyBorder="1"/>
    <xf numFmtId="0" fontId="9" fillId="6" borderId="7" xfId="0" applyFont="1" applyFill="1" applyBorder="1"/>
    <xf numFmtId="0" fontId="9" fillId="0" borderId="5" xfId="0" applyFont="1" applyBorder="1"/>
    <xf numFmtId="0" fontId="9" fillId="0" borderId="0" xfId="0" applyFont="1" applyBorder="1"/>
    <xf numFmtId="0" fontId="10" fillId="2" borderId="7" xfId="0" applyFont="1" applyFill="1" applyBorder="1" applyAlignment="1">
      <alignment horizontal="right"/>
    </xf>
    <xf numFmtId="0" fontId="9" fillId="6" borderId="8" xfId="0" applyFont="1" applyFill="1" applyBorder="1"/>
    <xf numFmtId="0" fontId="10" fillId="2" borderId="3" xfId="0" applyFont="1" applyFill="1" applyBorder="1" applyAlignment="1">
      <alignment horizontal="right"/>
    </xf>
    <xf numFmtId="0" fontId="10" fillId="2" borderId="9" xfId="0" applyFont="1" applyFill="1" applyBorder="1" applyAlignment="1">
      <alignment horizontal="right"/>
    </xf>
    <xf numFmtId="0" fontId="9" fillId="0" borderId="7" xfId="0" applyFont="1" applyBorder="1"/>
    <xf numFmtId="0" fontId="9" fillId="6" borderId="0" xfId="0" applyFont="1" applyFill="1" applyBorder="1"/>
    <xf numFmtId="0" fontId="24" fillId="0" borderId="0" xfId="0" applyFont="1" applyBorder="1"/>
    <xf numFmtId="0" fontId="9" fillId="0" borderId="8" xfId="0" applyFont="1" applyBorder="1"/>
    <xf numFmtId="0" fontId="9" fillId="0" borderId="0" xfId="0" applyFont="1" applyBorder="1" applyAlignment="1">
      <alignment horizontal="left" indent="2"/>
    </xf>
    <xf numFmtId="43" fontId="9" fillId="0" borderId="8" xfId="0" applyNumberFormat="1" applyFont="1" applyBorder="1"/>
    <xf numFmtId="0" fontId="9" fillId="0" borderId="0" xfId="0" applyFont="1" applyBorder="1" applyAlignment="1">
      <alignment horizontal="left" indent="4"/>
    </xf>
    <xf numFmtId="0" fontId="25" fillId="0" borderId="5" xfId="0" applyFont="1" applyBorder="1"/>
    <xf numFmtId="0" fontId="25" fillId="0" borderId="0" xfId="0" applyFont="1" applyBorder="1"/>
    <xf numFmtId="43" fontId="9" fillId="0" borderId="8" xfId="1" applyFont="1" applyBorder="1"/>
    <xf numFmtId="43" fontId="9" fillId="6" borderId="0" xfId="1" applyFont="1" applyFill="1" applyBorder="1"/>
    <xf numFmtId="0" fontId="10" fillId="0" borderId="0" xfId="0" applyFont="1" applyBorder="1" applyAlignment="1">
      <alignment horizontal="left"/>
    </xf>
    <xf numFmtId="0" fontId="10" fillId="0" borderId="10" xfId="0" applyFont="1" applyBorder="1" applyAlignment="1">
      <alignment vertical="center"/>
    </xf>
    <xf numFmtId="0" fontId="10" fillId="0" borderId="11" xfId="0" applyFont="1" applyBorder="1" applyAlignment="1">
      <alignment vertical="center"/>
    </xf>
    <xf numFmtId="0" fontId="9" fillId="0" borderId="0" xfId="0" applyFont="1" applyBorder="1" applyAlignment="1">
      <alignment horizontal="left" indent="1"/>
    </xf>
    <xf numFmtId="0" fontId="10" fillId="0" borderId="0" xfId="0" applyFont="1" applyBorder="1" applyAlignment="1">
      <alignment horizontal="left" indent="1"/>
    </xf>
    <xf numFmtId="0" fontId="25" fillId="0" borderId="0" xfId="0" applyFont="1" applyBorder="1" applyAlignment="1">
      <alignment horizontal="left" indent="3"/>
    </xf>
    <xf numFmtId="0" fontId="10" fillId="2" borderId="13" xfId="0" applyFont="1" applyFill="1" applyBorder="1" applyAlignment="1">
      <alignment horizontal="right"/>
    </xf>
    <xf numFmtId="0" fontId="10" fillId="2" borderId="14" xfId="0" applyFont="1" applyFill="1" applyBorder="1" applyAlignment="1">
      <alignment horizontal="right"/>
    </xf>
    <xf numFmtId="0" fontId="10" fillId="2" borderId="19" xfId="0" applyFont="1" applyFill="1" applyBorder="1" applyAlignment="1">
      <alignment horizontal="right"/>
    </xf>
    <xf numFmtId="0" fontId="9" fillId="0" borderId="16" xfId="0" applyFont="1" applyBorder="1"/>
    <xf numFmtId="0" fontId="9" fillId="0" borderId="3" xfId="0" applyFont="1" applyBorder="1"/>
    <xf numFmtId="0" fontId="9" fillId="0" borderId="18" xfId="0" applyFont="1" applyBorder="1"/>
    <xf numFmtId="0" fontId="9" fillId="0" borderId="1" xfId="0" applyFont="1" applyBorder="1"/>
    <xf numFmtId="164" fontId="9" fillId="0" borderId="1" xfId="1" applyNumberFormat="1" applyFont="1" applyBorder="1"/>
    <xf numFmtId="164" fontId="9" fillId="0" borderId="0" xfId="0" applyNumberFormat="1" applyFont="1"/>
    <xf numFmtId="165" fontId="9" fillId="0" borderId="5" xfId="0" applyNumberFormat="1" applyFont="1" applyBorder="1"/>
    <xf numFmtId="165" fontId="9" fillId="0" borderId="0" xfId="0" applyNumberFormat="1" applyFont="1" applyBorder="1"/>
    <xf numFmtId="165" fontId="9" fillId="0" borderId="0" xfId="0" applyNumberFormat="1" applyFont="1"/>
    <xf numFmtId="165" fontId="9" fillId="0" borderId="18" xfId="0" applyNumberFormat="1" applyFont="1" applyBorder="1"/>
    <xf numFmtId="165" fontId="9" fillId="0" borderId="1" xfId="0" applyNumberFormat="1" applyFont="1" applyBorder="1"/>
    <xf numFmtId="164" fontId="9" fillId="0" borderId="5" xfId="1" applyNumberFormat="1" applyFont="1" applyBorder="1"/>
    <xf numFmtId="164" fontId="9" fillId="0" borderId="18" xfId="1" applyNumberFormat="1" applyFont="1" applyBorder="1"/>
    <xf numFmtId="165" fontId="9" fillId="0" borderId="0" xfId="0" applyNumberFormat="1" applyFont="1" applyBorder="1" applyAlignment="1">
      <alignment horizontal="left" indent="4"/>
    </xf>
    <xf numFmtId="165" fontId="25" fillId="0" borderId="5" xfId="0" applyNumberFormat="1" applyFont="1" applyBorder="1"/>
    <xf numFmtId="165" fontId="25" fillId="0" borderId="0" xfId="0" applyNumberFormat="1" applyFont="1" applyBorder="1"/>
    <xf numFmtId="165" fontId="25" fillId="0" borderId="0" xfId="0" applyNumberFormat="1" applyFont="1"/>
    <xf numFmtId="165" fontId="9" fillId="0" borderId="5" xfId="1" applyNumberFormat="1" applyFont="1" applyBorder="1"/>
    <xf numFmtId="165" fontId="9" fillId="0" borderId="18" xfId="1" applyNumberFormat="1" applyFont="1" applyBorder="1"/>
    <xf numFmtId="165" fontId="9" fillId="0" borderId="1" xfId="1" applyNumberFormat="1" applyFont="1" applyBorder="1"/>
    <xf numFmtId="165" fontId="10" fillId="0" borderId="10" xfId="0" applyNumberFormat="1" applyFont="1" applyBorder="1" applyAlignment="1">
      <alignment vertical="center"/>
    </xf>
    <xf numFmtId="165" fontId="10" fillId="0" borderId="11" xfId="0" applyNumberFormat="1" applyFont="1" applyBorder="1" applyAlignment="1">
      <alignment vertical="center"/>
    </xf>
    <xf numFmtId="165" fontId="10" fillId="0" borderId="0" xfId="0" applyNumberFormat="1" applyFont="1" applyAlignment="1">
      <alignment vertical="center"/>
    </xf>
    <xf numFmtId="0" fontId="26" fillId="0" borderId="0" xfId="0" applyFont="1"/>
    <xf numFmtId="0" fontId="27" fillId="0" borderId="0" xfId="0" applyFont="1"/>
    <xf numFmtId="0" fontId="28" fillId="0" borderId="0" xfId="0" applyFont="1"/>
    <xf numFmtId="0" fontId="23" fillId="0" borderId="0" xfId="0" applyFont="1"/>
    <xf numFmtId="0" fontId="23" fillId="0" borderId="13" xfId="0" applyFont="1" applyBorder="1" applyAlignment="1">
      <alignment vertical="center"/>
    </xf>
    <xf numFmtId="0" fontId="23" fillId="0" borderId="2" xfId="0" applyFont="1" applyBorder="1" applyAlignment="1">
      <alignment vertical="center"/>
    </xf>
    <xf numFmtId="0" fontId="23" fillId="0" borderId="2" xfId="0" applyFont="1" applyFill="1" applyBorder="1" applyAlignment="1">
      <alignment vertical="center"/>
    </xf>
    <xf numFmtId="0" fontId="23" fillId="0" borderId="0" xfId="0" applyFont="1" applyAlignment="1">
      <alignment vertical="center"/>
    </xf>
    <xf numFmtId="0" fontId="10" fillId="0" borderId="0" xfId="0" applyFont="1" applyBorder="1"/>
    <xf numFmtId="165" fontId="9" fillId="0" borderId="0" xfId="0" applyNumberFormat="1" applyFont="1" applyBorder="1" applyAlignment="1">
      <alignment horizontal="left"/>
    </xf>
    <xf numFmtId="0" fontId="10" fillId="0" borderId="11" xfId="0" applyNumberFormat="1" applyFont="1" applyBorder="1" applyAlignment="1">
      <alignment vertical="center"/>
    </xf>
    <xf numFmtId="0" fontId="18" fillId="0" borderId="0" xfId="0" applyFont="1" applyAlignment="1"/>
    <xf numFmtId="0" fontId="0" fillId="0" borderId="0" xfId="0" applyAlignment="1">
      <alignment horizontal="center"/>
    </xf>
    <xf numFmtId="17" fontId="12" fillId="0" borderId="0" xfId="0" applyNumberFormat="1" applyFont="1" applyAlignment="1">
      <alignment horizontal="center"/>
    </xf>
    <xf numFmtId="0" fontId="0" fillId="0" borderId="0" xfId="0" applyAlignment="1">
      <alignment vertical="top"/>
    </xf>
    <xf numFmtId="0" fontId="0" fillId="0" borderId="0" xfId="0" applyAlignment="1">
      <alignment horizontal="center" vertical="top"/>
    </xf>
    <xf numFmtId="0" fontId="0" fillId="0" borderId="22" xfId="0" applyBorder="1"/>
    <xf numFmtId="0" fontId="0" fillId="0" borderId="27" xfId="0" applyBorder="1"/>
    <xf numFmtId="0" fontId="0" fillId="0" borderId="22" xfId="0" applyBorder="1" applyAlignment="1">
      <alignment vertical="top"/>
    </xf>
    <xf numFmtId="0" fontId="7" fillId="9" borderId="7" xfId="0" applyFont="1" applyFill="1" applyBorder="1" applyAlignment="1">
      <alignment horizontal="center"/>
    </xf>
    <xf numFmtId="0" fontId="7" fillId="9" borderId="9" xfId="0" applyFont="1" applyFill="1" applyBorder="1" applyAlignment="1">
      <alignment horizontal="center"/>
    </xf>
    <xf numFmtId="0" fontId="5" fillId="9" borderId="0" xfId="0" applyFont="1" applyFill="1"/>
    <xf numFmtId="167" fontId="0" fillId="9" borderId="0" xfId="3" applyNumberFormat="1" applyFont="1" applyFill="1" applyBorder="1" applyAlignment="1">
      <alignment horizontal="center" vertical="top"/>
    </xf>
    <xf numFmtId="0" fontId="7" fillId="9" borderId="7" xfId="0" applyFont="1" applyFill="1" applyBorder="1" applyAlignment="1">
      <alignment horizontal="center" vertical="center"/>
    </xf>
    <xf numFmtId="0" fontId="7" fillId="9" borderId="9" xfId="0" applyFont="1" applyFill="1" applyBorder="1" applyAlignment="1">
      <alignment horizontal="center" vertical="center"/>
    </xf>
    <xf numFmtId="0" fontId="29" fillId="0" borderId="27" xfId="0" applyFont="1" applyBorder="1" applyAlignment="1">
      <alignment horizontal="left" vertical="top" wrapText="1"/>
    </xf>
    <xf numFmtId="0" fontId="29" fillId="0" borderId="27" xfId="0" applyFont="1" applyBorder="1" applyAlignment="1">
      <alignment vertical="top" wrapText="1"/>
    </xf>
    <xf numFmtId="0" fontId="4" fillId="9" borderId="0" xfId="0" applyFont="1" applyFill="1" applyAlignment="1">
      <alignment horizontal="center"/>
    </xf>
    <xf numFmtId="167" fontId="1" fillId="9" borderId="0" xfId="3" applyNumberFormat="1" applyFont="1" applyFill="1" applyBorder="1" applyAlignment="1">
      <alignment horizontal="center" vertical="top"/>
    </xf>
    <xf numFmtId="0" fontId="29"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9"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7"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9" fillId="0" borderId="8" xfId="0" applyNumberFormat="1" applyFont="1" applyBorder="1"/>
    <xf numFmtId="168" fontId="9" fillId="6" borderId="0" xfId="0" applyNumberFormat="1" applyFont="1" applyFill="1" applyBorder="1"/>
    <xf numFmtId="168" fontId="25" fillId="0" borderId="8" xfId="1" applyNumberFormat="1" applyFont="1" applyBorder="1"/>
    <xf numFmtId="168" fontId="25" fillId="6" borderId="0" xfId="1" applyNumberFormat="1" applyFont="1" applyFill="1" applyBorder="1"/>
    <xf numFmtId="169" fontId="10" fillId="7" borderId="8" xfId="2" applyNumberFormat="1" applyFont="1" applyFill="1" applyBorder="1"/>
    <xf numFmtId="169" fontId="9" fillId="6" borderId="0" xfId="0" applyNumberFormat="1" applyFont="1" applyFill="1" applyBorder="1"/>
    <xf numFmtId="169" fontId="9" fillId="0" borderId="8" xfId="0" applyNumberFormat="1" applyFont="1" applyBorder="1"/>
    <xf numFmtId="169" fontId="10" fillId="6" borderId="8" xfId="2" applyNumberFormat="1" applyFont="1" applyFill="1" applyBorder="1"/>
    <xf numFmtId="169" fontId="10" fillId="6" borderId="6" xfId="0" applyNumberFormat="1" applyFont="1" applyFill="1" applyBorder="1" applyAlignment="1">
      <alignment vertical="center"/>
    </xf>
    <xf numFmtId="169" fontId="10" fillId="6" borderId="6" xfId="2" applyNumberFormat="1" applyFont="1" applyFill="1" applyBorder="1" applyAlignment="1">
      <alignment vertical="center"/>
    </xf>
    <xf numFmtId="169" fontId="10" fillId="6" borderId="11" xfId="0" applyNumberFormat="1" applyFont="1" applyFill="1" applyBorder="1" applyAlignment="1">
      <alignment vertical="center"/>
    </xf>
    <xf numFmtId="170" fontId="17"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7" fillId="0" borderId="5" xfId="1" applyNumberFormat="1" applyFont="1" applyBorder="1" applyAlignment="1">
      <alignment horizontal="right" vertical="top"/>
    </xf>
    <xf numFmtId="170" fontId="17" fillId="0" borderId="5" xfId="1" applyNumberFormat="1" applyFont="1" applyBorder="1" applyAlignment="1">
      <alignment vertical="top"/>
    </xf>
    <xf numFmtId="170" fontId="17"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9" fillId="0" borderId="5" xfId="1" quotePrefix="1" applyNumberFormat="1" applyFont="1" applyBorder="1" applyAlignment="1"/>
    <xf numFmtId="168" fontId="9" fillId="0" borderId="18" xfId="1" quotePrefix="1" applyNumberFormat="1" applyFont="1" applyBorder="1" applyAlignment="1"/>
    <xf numFmtId="168" fontId="9" fillId="0" borderId="1" xfId="1" applyNumberFormat="1" applyFont="1" applyBorder="1"/>
    <xf numFmtId="168" fontId="9" fillId="0" borderId="5" xfId="1" applyNumberFormat="1" applyFont="1" applyBorder="1"/>
    <xf numFmtId="168" fontId="9" fillId="0" borderId="18" xfId="1" applyNumberFormat="1" applyFont="1" applyBorder="1"/>
    <xf numFmtId="168" fontId="25" fillId="0" borderId="5" xfId="1" applyNumberFormat="1" applyFont="1" applyBorder="1"/>
    <xf numFmtId="168" fontId="25" fillId="0" borderId="18" xfId="1" applyNumberFormat="1" applyFont="1" applyBorder="1"/>
    <xf numFmtId="168" fontId="25" fillId="0" borderId="1" xfId="1" applyNumberFormat="1" applyFont="1" applyBorder="1"/>
    <xf numFmtId="168" fontId="9" fillId="0" borderId="5" xfId="0" applyNumberFormat="1" applyFont="1" applyBorder="1"/>
    <xf numFmtId="168" fontId="9" fillId="0" borderId="18" xfId="0" applyNumberFormat="1" applyFont="1" applyBorder="1"/>
    <xf numFmtId="168" fontId="9" fillId="0" borderId="1" xfId="0" applyNumberFormat="1" applyFont="1" applyBorder="1"/>
    <xf numFmtId="168" fontId="25" fillId="4" borderId="5" xfId="1" applyNumberFormat="1" applyFont="1" applyFill="1" applyBorder="1"/>
    <xf numFmtId="168" fontId="25" fillId="4" borderId="18" xfId="1" applyNumberFormat="1" applyFont="1" applyFill="1" applyBorder="1"/>
    <xf numFmtId="171" fontId="10" fillId="7" borderId="5" xfId="2" applyNumberFormat="1" applyFont="1" applyFill="1" applyBorder="1"/>
    <xf numFmtId="171" fontId="10" fillId="7" borderId="18" xfId="2" applyNumberFormat="1" applyFont="1" applyFill="1" applyBorder="1"/>
    <xf numFmtId="171" fontId="10" fillId="7" borderId="1" xfId="2" applyNumberFormat="1" applyFont="1" applyFill="1" applyBorder="1"/>
    <xf numFmtId="171" fontId="9" fillId="0" borderId="5" xfId="0" applyNumberFormat="1" applyFont="1" applyBorder="1"/>
    <xf numFmtId="171" fontId="9" fillId="0" borderId="18" xfId="0" applyNumberFormat="1" applyFont="1" applyBorder="1"/>
    <xf numFmtId="171" fontId="9" fillId="0" borderId="1" xfId="0" applyNumberFormat="1" applyFont="1" applyBorder="1"/>
    <xf numFmtId="171" fontId="10" fillId="6" borderId="10" xfId="0" applyNumberFormat="1" applyFont="1" applyFill="1" applyBorder="1" applyAlignment="1">
      <alignment vertical="center"/>
    </xf>
    <xf numFmtId="171" fontId="10" fillId="6" borderId="15" xfId="0" applyNumberFormat="1" applyFont="1" applyFill="1" applyBorder="1" applyAlignment="1">
      <alignment vertical="center"/>
    </xf>
    <xf numFmtId="171" fontId="10" fillId="6" borderId="12" xfId="2" applyNumberFormat="1" applyFont="1" applyFill="1" applyBorder="1" applyAlignment="1">
      <alignment vertical="center"/>
    </xf>
    <xf numFmtId="171" fontId="10" fillId="6" borderId="5" xfId="2" applyNumberFormat="1" applyFont="1" applyFill="1" applyBorder="1"/>
    <xf numFmtId="171" fontId="10" fillId="6" borderId="18" xfId="2" applyNumberFormat="1" applyFont="1" applyFill="1" applyBorder="1"/>
    <xf numFmtId="171" fontId="10" fillId="6" borderId="1" xfId="2" applyNumberFormat="1" applyFont="1" applyFill="1" applyBorder="1"/>
    <xf numFmtId="168" fontId="17"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25" fillId="0" borderId="5" xfId="1" quotePrefix="1" applyNumberFormat="1" applyFont="1" applyBorder="1" applyAlignment="1"/>
    <xf numFmtId="168" fontId="25" fillId="0" borderId="18" xfId="1" quotePrefix="1" applyNumberFormat="1" applyFont="1" applyBorder="1" applyAlignment="1"/>
    <xf numFmtId="0" fontId="16" fillId="4" borderId="0" xfId="0" applyFont="1" applyFill="1" applyAlignment="1">
      <alignment horizontal="center"/>
    </xf>
    <xf numFmtId="0" fontId="2" fillId="4" borderId="12" xfId="0" applyFont="1" applyFill="1" applyBorder="1" applyAlignment="1">
      <alignment horizontal="center"/>
    </xf>
    <xf numFmtId="0" fontId="16" fillId="4" borderId="0" xfId="0" applyFont="1" applyFill="1" applyAlignment="1">
      <alignment horizontal="center"/>
    </xf>
    <xf numFmtId="0" fontId="2" fillId="4" borderId="12" xfId="0" applyFont="1" applyFill="1" applyBorder="1" applyAlignment="1">
      <alignment horizontal="center"/>
    </xf>
    <xf numFmtId="168" fontId="9" fillId="0" borderId="8" xfId="1" applyNumberFormat="1" applyFont="1" applyBorder="1"/>
    <xf numFmtId="0" fontId="9" fillId="6" borderId="5" xfId="0" applyFont="1" applyFill="1" applyBorder="1"/>
    <xf numFmtId="0" fontId="25" fillId="6" borderId="0" xfId="0" applyFont="1" applyFill="1" applyBorder="1" applyAlignment="1">
      <alignment horizontal="left" indent="2"/>
    </xf>
    <xf numFmtId="0" fontId="25" fillId="6" borderId="0" xfId="0" applyFont="1" applyFill="1" applyBorder="1"/>
    <xf numFmtId="168" fontId="25" fillId="6" borderId="8" xfId="0" applyNumberFormat="1" applyFont="1" applyFill="1" applyBorder="1"/>
    <xf numFmtId="168" fontId="25" fillId="6" borderId="0" xfId="0" applyNumberFormat="1" applyFont="1" applyFill="1" applyBorder="1"/>
    <xf numFmtId="165" fontId="10" fillId="0" borderId="0" xfId="0" applyNumberFormat="1" applyFont="1" applyFill="1" applyBorder="1" applyAlignment="1">
      <alignment vertical="center"/>
    </xf>
    <xf numFmtId="0" fontId="10" fillId="0" borderId="0" xfId="0" applyNumberFormat="1" applyFont="1" applyFill="1" applyBorder="1" applyAlignment="1">
      <alignment vertical="center"/>
    </xf>
    <xf numFmtId="171" fontId="10" fillId="0" borderId="0" xfId="0" applyNumberFormat="1" applyFont="1" applyFill="1" applyBorder="1" applyAlignment="1">
      <alignment vertical="center"/>
    </xf>
    <xf numFmtId="171" fontId="10" fillId="0" borderId="0" xfId="2" applyNumberFormat="1" applyFont="1" applyFill="1" applyBorder="1" applyAlignment="1">
      <alignment vertical="center"/>
    </xf>
    <xf numFmtId="165" fontId="9" fillId="0" borderId="0" xfId="0" applyNumberFormat="1" applyFont="1" applyFill="1"/>
    <xf numFmtId="165" fontId="10" fillId="0" borderId="0" xfId="0" applyNumberFormat="1" applyFont="1" applyFill="1" applyAlignment="1">
      <alignment vertical="center"/>
    </xf>
    <xf numFmtId="164" fontId="0" fillId="4" borderId="10" xfId="0" quotePrefix="1" applyNumberFormat="1" applyFill="1" applyBorder="1" applyAlignment="1"/>
    <xf numFmtId="0" fontId="20" fillId="6" borderId="0" xfId="0" applyFont="1" applyFill="1" applyBorder="1" applyAlignment="1">
      <alignment horizontal="left" indent="2"/>
    </xf>
    <xf numFmtId="165" fontId="25" fillId="4" borderId="0" xfId="0" applyNumberFormat="1" applyFont="1" applyFill="1" applyBorder="1"/>
    <xf numFmtId="168" fontId="25" fillId="4" borderId="1" xfId="1" applyNumberFormat="1" applyFont="1" applyFill="1" applyBorder="1"/>
    <xf numFmtId="0" fontId="31" fillId="4" borderId="0" xfId="0" applyFont="1" applyFill="1" applyAlignment="1">
      <alignment horizontal="center"/>
    </xf>
    <xf numFmtId="172" fontId="14" fillId="0" borderId="0" xfId="1" applyNumberFormat="1" applyFont="1" applyAlignment="1">
      <alignment horizontal="right"/>
    </xf>
    <xf numFmtId="173" fontId="0" fillId="0" borderId="0" xfId="0" applyNumberFormat="1"/>
    <xf numFmtId="0" fontId="29" fillId="0" borderId="27" xfId="0" applyFont="1" applyBorder="1" applyAlignment="1">
      <alignment horizontal="left" vertical="top" wrapText="1"/>
    </xf>
    <xf numFmtId="0" fontId="29" fillId="0" borderId="27" xfId="0" applyFont="1" applyBorder="1" applyAlignment="1">
      <alignment horizontal="left" vertical="top" wrapText="1"/>
    </xf>
    <xf numFmtId="0" fontId="29" fillId="0" borderId="27" xfId="0" applyFont="1" applyBorder="1" applyAlignment="1">
      <alignment vertical="top" wrapText="1"/>
    </xf>
    <xf numFmtId="0" fontId="29" fillId="0" borderId="27" xfId="0" applyFont="1" applyBorder="1" applyAlignment="1">
      <alignment vertical="top" wrapText="1"/>
    </xf>
    <xf numFmtId="0" fontId="29" fillId="0" borderId="27" xfId="0" applyFont="1" applyBorder="1" applyAlignment="1">
      <alignment horizontal="left" vertical="top" wrapText="1"/>
    </xf>
    <xf numFmtId="167" fontId="17" fillId="0" borderId="5" xfId="3" applyNumberFormat="1" applyFont="1" applyFill="1" applyBorder="1" applyAlignment="1">
      <alignment horizontal="right" vertical="top"/>
    </xf>
    <xf numFmtId="168" fontId="9" fillId="0" borderId="5" xfId="1" quotePrefix="1" applyNumberFormat="1" applyFont="1" applyFill="1" applyBorder="1" applyAlignment="1"/>
    <xf numFmtId="168" fontId="9" fillId="0" borderId="1" xfId="1" applyNumberFormat="1" applyFont="1" applyFill="1" applyBorder="1"/>
    <xf numFmtId="168" fontId="9" fillId="0" borderId="18" xfId="1" quotePrefix="1" applyNumberFormat="1" applyFont="1" applyFill="1" applyBorder="1" applyAlignment="1"/>
    <xf numFmtId="0" fontId="29" fillId="0" borderId="27" xfId="0" applyFont="1" applyFill="1" applyBorder="1" applyAlignment="1">
      <alignment horizontal="left" vertical="top" wrapText="1"/>
    </xf>
    <xf numFmtId="0" fontId="29" fillId="0" borderId="27" xfId="0" applyFont="1" applyFill="1" applyBorder="1" applyAlignment="1">
      <alignment horizontal="left" vertical="top" wrapText="1"/>
    </xf>
    <xf numFmtId="0" fontId="29" fillId="0" borderId="27" xfId="0" applyFont="1" applyFill="1" applyBorder="1" applyAlignment="1">
      <alignment horizontal="left" vertical="top" wrapText="1"/>
    </xf>
    <xf numFmtId="0" fontId="29" fillId="0" borderId="27" xfId="0" applyFont="1" applyFill="1" applyBorder="1" applyAlignment="1">
      <alignment horizontal="left" vertical="top" wrapText="1"/>
    </xf>
    <xf numFmtId="0" fontId="29" fillId="0" borderId="27" xfId="0" applyFont="1" applyFill="1" applyBorder="1" applyAlignment="1">
      <alignment horizontal="left" vertical="top" wrapText="1"/>
    </xf>
    <xf numFmtId="0" fontId="29" fillId="0" borderId="27" xfId="0" applyFont="1" applyFill="1" applyBorder="1" applyAlignment="1">
      <alignment horizontal="left" vertical="top" wrapText="1"/>
    </xf>
    <xf numFmtId="0" fontId="29" fillId="0" borderId="27" xfId="0" applyFont="1" applyFill="1" applyBorder="1" applyAlignment="1">
      <alignment horizontal="left" vertical="top" wrapText="1"/>
    </xf>
    <xf numFmtId="0" fontId="17" fillId="0" borderId="0" xfId="0" applyFont="1"/>
    <xf numFmtId="0" fontId="9" fillId="6" borderId="0" xfId="0" applyFont="1" applyFill="1" applyBorder="1"/>
    <xf numFmtId="165" fontId="9" fillId="0" borderId="5" xfId="0" applyNumberFormat="1" applyFont="1" applyBorder="1"/>
    <xf numFmtId="0" fontId="0" fillId="0" borderId="0" xfId="0" applyAlignment="1">
      <alignment vertical="top"/>
    </xf>
    <xf numFmtId="0" fontId="29" fillId="0" borderId="27" xfId="0" applyFont="1" applyBorder="1" applyAlignment="1">
      <alignment horizontal="left" vertical="top" wrapText="1"/>
    </xf>
    <xf numFmtId="0" fontId="29" fillId="0" borderId="27" xfId="0" applyFont="1" applyBorder="1" applyAlignment="1">
      <alignment vertical="top" wrapText="1"/>
    </xf>
    <xf numFmtId="167" fontId="17" fillId="0" borderId="5" xfId="3" applyNumberFormat="1" applyFont="1" applyBorder="1" applyAlignment="1">
      <alignment horizontal="right" vertical="top"/>
    </xf>
    <xf numFmtId="0" fontId="29" fillId="0" borderId="27" xfId="0" applyFont="1" applyFill="1" applyBorder="1" applyAlignment="1">
      <alignment horizontal="left" vertical="top" wrapText="1"/>
    </xf>
    <xf numFmtId="0" fontId="0" fillId="0" borderId="1" xfId="0" applyFill="1" applyBorder="1" applyAlignment="1">
      <alignment vertical="top"/>
    </xf>
    <xf numFmtId="0" fontId="0" fillId="0" borderId="0" xfId="0" applyFill="1" applyAlignment="1">
      <alignment vertical="top"/>
    </xf>
    <xf numFmtId="167" fontId="0" fillId="0" borderId="0" xfId="3" applyNumberFormat="1" applyFont="1" applyFill="1" applyBorder="1" applyAlignment="1">
      <alignment horizontal="center" vertical="top"/>
    </xf>
    <xf numFmtId="167" fontId="1" fillId="0" borderId="0" xfId="3" applyNumberFormat="1" applyFont="1" applyFill="1" applyBorder="1" applyAlignment="1">
      <alignment horizontal="center" vertical="top"/>
    </xf>
    <xf numFmtId="168" fontId="9" fillId="0" borderId="8" xfId="0" applyNumberFormat="1" applyFont="1" applyFill="1" applyBorder="1"/>
    <xf numFmtId="0" fontId="17" fillId="0" borderId="0" xfId="0" applyFont="1" applyFill="1"/>
    <xf numFmtId="0" fontId="21" fillId="0" borderId="0" xfId="0" applyFont="1" applyAlignment="1">
      <alignment horizontal="center"/>
    </xf>
    <xf numFmtId="0" fontId="22" fillId="0" borderId="0" xfId="0" applyFont="1" applyAlignment="1">
      <alignment horizontal="center"/>
    </xf>
    <xf numFmtId="17" fontId="13" fillId="0" borderId="0" xfId="0" applyNumberFormat="1" applyFont="1" applyAlignment="1">
      <alignment horizontal="center"/>
    </xf>
    <xf numFmtId="0" fontId="13" fillId="0" borderId="0" xfId="0" applyFont="1" applyAlignment="1">
      <alignment horizontal="center"/>
    </xf>
    <xf numFmtId="17" fontId="23" fillId="0" borderId="0" xfId="0" applyNumberFormat="1" applyFont="1" applyAlignment="1">
      <alignment horizontal="center"/>
    </xf>
    <xf numFmtId="0" fontId="23" fillId="0" borderId="0" xfId="0" applyFont="1" applyAlignment="1">
      <alignment horizontal="center"/>
    </xf>
    <xf numFmtId="0" fontId="12" fillId="6" borderId="10"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18" fillId="0" borderId="0" xfId="0" applyFont="1" applyAlignment="1">
      <alignment horizontal="center"/>
    </xf>
    <xf numFmtId="0" fontId="16" fillId="4" borderId="0" xfId="0" applyFont="1" applyFill="1" applyAlignment="1">
      <alignment horizont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10" fillId="0" borderId="7" xfId="0" applyFont="1" applyBorder="1" applyAlignment="1">
      <alignment horizontal="right" vertical="center"/>
    </xf>
    <xf numFmtId="0" fontId="10" fillId="0" borderId="9" xfId="0" applyFont="1" applyBorder="1" applyAlignment="1">
      <alignment horizontal="right" vertical="center"/>
    </xf>
    <xf numFmtId="0" fontId="10" fillId="0" borderId="13" xfId="0" applyFont="1" applyBorder="1" applyAlignment="1">
      <alignment horizontal="right" vertical="center"/>
    </xf>
    <xf numFmtId="0" fontId="10" fillId="0" borderId="14" xfId="0" applyFont="1" applyBorder="1" applyAlignment="1">
      <alignment horizontal="right" vertical="center"/>
    </xf>
    <xf numFmtId="0" fontId="0" fillId="0" borderId="0" xfId="0" applyAlignment="1">
      <alignment horizont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30" fillId="8" borderId="33" xfId="0" applyFont="1" applyFill="1" applyBorder="1" applyAlignment="1">
      <alignment horizontal="left" vertical="center" wrapText="1"/>
    </xf>
    <xf numFmtId="0" fontId="30" fillId="8" borderId="34" xfId="0" applyFont="1" applyFill="1" applyBorder="1" applyAlignment="1">
      <alignment horizontal="left" vertical="center" wrapText="1"/>
    </xf>
    <xf numFmtId="166" fontId="30" fillId="8" borderId="25" xfId="0" applyNumberFormat="1" applyFont="1" applyFill="1" applyBorder="1" applyAlignment="1">
      <alignment horizontal="center" vertical="center" wrapText="1"/>
    </xf>
    <xf numFmtId="166" fontId="30" fillId="8" borderId="26" xfId="0" applyNumberFormat="1" applyFont="1" applyFill="1" applyBorder="1" applyAlignment="1">
      <alignment horizontal="center" vertical="center" wrapText="1"/>
    </xf>
    <xf numFmtId="166" fontId="30" fillId="8" borderId="14" xfId="0" applyNumberFormat="1" applyFont="1" applyFill="1" applyBorder="1" applyAlignment="1">
      <alignment horizontal="center" vertical="center" wrapText="1"/>
    </xf>
    <xf numFmtId="166" fontId="30" fillId="8" borderId="4" xfId="0" applyNumberFormat="1" applyFont="1" applyFill="1" applyBorder="1" applyAlignment="1">
      <alignment horizontal="center" vertical="center" wrapText="1"/>
    </xf>
    <xf numFmtId="0" fontId="30" fillId="8" borderId="25"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12" fillId="8" borderId="20" xfId="0" applyFont="1" applyFill="1" applyBorder="1" applyAlignment="1">
      <alignment horizontal="center" vertical="center"/>
    </xf>
    <xf numFmtId="0" fontId="12" fillId="8" borderId="21" xfId="0" applyFont="1" applyFill="1" applyBorder="1" applyAlignment="1">
      <alignment horizontal="center" vertical="center"/>
    </xf>
    <xf numFmtId="0" fontId="30" fillId="8" borderId="23" xfId="0" applyFont="1" applyFill="1" applyBorder="1" applyAlignment="1">
      <alignment horizontal="left" vertical="center" wrapText="1"/>
    </xf>
    <xf numFmtId="0" fontId="30" fillId="8" borderId="24" xfId="0" applyFont="1" applyFill="1" applyBorder="1" applyAlignment="1">
      <alignment horizontal="left" vertical="center" wrapText="1"/>
    </xf>
    <xf numFmtId="0" fontId="10" fillId="0" borderId="3" xfId="0" applyFont="1" applyBorder="1" applyAlignment="1">
      <alignment horizontal="right" vertical="center"/>
    </xf>
    <xf numFmtId="0" fontId="10" fillId="0" borderId="4" xfId="0" applyFont="1" applyBorder="1" applyAlignment="1">
      <alignment horizontal="right" vertical="center"/>
    </xf>
    <xf numFmtId="0" fontId="10" fillId="0" borderId="16" xfId="0" applyFont="1" applyBorder="1" applyAlignment="1">
      <alignment horizontal="right" vertical="center"/>
    </xf>
    <xf numFmtId="0" fontId="10" fillId="0" borderId="17" xfId="0" applyFont="1" applyBorder="1" applyAlignment="1">
      <alignment horizontal="right"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170" fontId="0" fillId="0" borderId="2" xfId="0" applyNumberFormat="1" applyBorder="1" applyAlignment="1">
      <alignment horizontal="center"/>
    </xf>
    <xf numFmtId="17" fontId="13" fillId="0" borderId="0" xfId="0" applyNumberFormat="1" applyFont="1" applyBorder="1" applyAlignment="1">
      <alignment horizontal="center"/>
    </xf>
    <xf numFmtId="170" fontId="30" fillId="8" borderId="25" xfId="0" applyNumberFormat="1" applyFont="1" applyFill="1" applyBorder="1" applyAlignment="1">
      <alignment horizontal="center" vertical="center" wrapText="1"/>
    </xf>
    <xf numFmtId="170" fontId="30" fillId="8" borderId="26" xfId="0" applyNumberFormat="1" applyFont="1" applyFill="1" applyBorder="1" applyAlignment="1">
      <alignment horizontal="center" vertical="center" wrapText="1"/>
    </xf>
    <xf numFmtId="170" fontId="30" fillId="8" borderId="14" xfId="0" applyNumberFormat="1" applyFont="1" applyFill="1" applyBorder="1" applyAlignment="1">
      <alignment horizontal="center" vertical="center" wrapText="1"/>
    </xf>
    <xf numFmtId="170" fontId="30" fillId="8"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3092">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0</xdr:row>
          <xdr:rowOff>133350</xdr:rowOff>
        </xdr:from>
        <xdr:to>
          <xdr:col>14</xdr:col>
          <xdr:colOff>266700</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190500</xdr:rowOff>
        </xdr:from>
        <xdr:to>
          <xdr:col>14</xdr:col>
          <xdr:colOff>257175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0</xdr:row>
          <xdr:rowOff>133350</xdr:rowOff>
        </xdr:from>
        <xdr:to>
          <xdr:col>10</xdr:col>
          <xdr:colOff>1295400</xdr:colOff>
          <xdr:row>1</xdr:row>
          <xdr:rowOff>276225</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2</xdr:row>
          <xdr:rowOff>209550</xdr:rowOff>
        </xdr:from>
        <xdr:to>
          <xdr:col>10</xdr:col>
          <xdr:colOff>1314450</xdr:colOff>
          <xdr:row>4</xdr:row>
          <xdr:rowOff>180975</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27</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600075</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0</xdr:row>
          <xdr:rowOff>152400</xdr:rowOff>
        </xdr:from>
        <xdr:to>
          <xdr:col>10</xdr:col>
          <xdr:colOff>1276350</xdr:colOff>
          <xdr:row>2</xdr:row>
          <xdr:rowOff>133350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9525</xdr:colOff>
          <xdr:row>3</xdr:row>
          <xdr:rowOff>9525</xdr:rowOff>
        </xdr:from>
        <xdr:to>
          <xdr:col>10</xdr:col>
          <xdr:colOff>1295400</xdr:colOff>
          <xdr:row>5</xdr:row>
          <xdr:rowOff>104775</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10" Type="http://schemas.openxmlformats.org/officeDocument/2006/relationships/ctrlProp" Target="../ctrlProps/ctrlProp9.xml"/><Relationship Id="rId4" Type="http://schemas.openxmlformats.org/officeDocument/2006/relationships/control" Target="../activeX/activeX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9.9978637043366805E-2"/>
  </sheetPr>
  <dimension ref="A1:AP80"/>
  <sheetViews>
    <sheetView tabSelected="1" zoomScale="80" zoomScaleNormal="80" workbookViewId="0">
      <selection activeCell="A2" sqref="A2:J2"/>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 min="27" max="27" width="7.42578125" hidden="1" customWidth="1"/>
    <col min="28" max="28" width="12.140625" hidden="1" customWidth="1"/>
    <col min="29" max="30" width="9.140625" hidden="1" customWidth="1"/>
    <col min="31" max="42" width="0" hidden="1" customWidth="1"/>
  </cols>
  <sheetData>
    <row r="1" spans="1:42" ht="25.5" customHeight="1" x14ac:dyDescent="0.45">
      <c r="A1" s="227" t="s">
        <v>0</v>
      </c>
      <c r="B1" s="227"/>
      <c r="C1" s="227"/>
      <c r="D1" s="227"/>
      <c r="E1" s="227"/>
      <c r="F1" s="227"/>
      <c r="G1" s="227"/>
      <c r="H1" s="227"/>
      <c r="I1" s="227"/>
      <c r="J1" s="227"/>
      <c r="K1" s="227"/>
      <c r="AA1" s="6"/>
      <c r="AB1" s="174"/>
      <c r="AC1" s="7"/>
      <c r="AD1" s="7"/>
      <c r="AE1" s="7"/>
      <c r="AF1" s="7"/>
      <c r="AG1" s="7"/>
      <c r="AH1" s="7"/>
      <c r="AI1" s="7"/>
      <c r="AJ1" s="7"/>
      <c r="AK1" s="7"/>
      <c r="AL1" s="7"/>
      <c r="AM1" s="7"/>
      <c r="AN1" s="7"/>
      <c r="AO1" s="7"/>
      <c r="AP1" s="6"/>
    </row>
    <row r="2" spans="1:42" ht="22.5" customHeight="1" x14ac:dyDescent="0.4">
      <c r="A2" s="236" t="s">
        <v>139</v>
      </c>
      <c r="B2" s="236"/>
      <c r="C2" s="236"/>
      <c r="D2" s="236"/>
      <c r="E2" s="236"/>
      <c r="F2" s="236"/>
      <c r="G2" s="236"/>
      <c r="H2" s="236"/>
      <c r="I2" s="236"/>
      <c r="J2" s="236"/>
      <c r="K2" s="92"/>
      <c r="AA2" s="237" t="s">
        <v>72</v>
      </c>
      <c r="AB2" s="237"/>
      <c r="AC2" s="237"/>
      <c r="AD2" s="237"/>
      <c r="AE2" s="237"/>
      <c r="AF2" s="237"/>
      <c r="AG2" s="237"/>
      <c r="AH2" s="237"/>
      <c r="AI2" s="237"/>
      <c r="AJ2" s="237"/>
      <c r="AK2" s="237"/>
      <c r="AL2" s="237"/>
      <c r="AM2" s="237"/>
      <c r="AN2" s="237"/>
      <c r="AO2" s="237"/>
      <c r="AP2" s="237"/>
    </row>
    <row r="3" spans="1:42" ht="22.5" customHeight="1" x14ac:dyDescent="0.4">
      <c r="A3" s="228" t="s">
        <v>82</v>
      </c>
      <c r="B3" s="228"/>
      <c r="C3" s="228"/>
      <c r="D3" s="228"/>
      <c r="E3" s="228"/>
      <c r="F3" s="228"/>
      <c r="G3" s="228"/>
      <c r="H3" s="228"/>
      <c r="I3" s="228"/>
      <c r="J3" s="228"/>
      <c r="K3" s="228"/>
      <c r="AA3" s="6"/>
      <c r="AB3" s="7"/>
      <c r="AC3" s="6"/>
      <c r="AD3" s="6"/>
      <c r="AE3" s="6"/>
      <c r="AF3" s="6"/>
      <c r="AG3" s="6"/>
      <c r="AH3" s="6"/>
      <c r="AI3" s="6"/>
      <c r="AJ3" s="6"/>
      <c r="AK3" s="6"/>
      <c r="AL3" s="6"/>
      <c r="AM3" s="6"/>
      <c r="AN3" s="6"/>
      <c r="AO3" s="6"/>
      <c r="AP3" s="6"/>
    </row>
    <row r="4" spans="1:42" ht="21" customHeight="1" x14ac:dyDescent="0.35">
      <c r="A4" s="229" t="s">
        <v>140</v>
      </c>
      <c r="B4" s="230"/>
      <c r="C4" s="230"/>
      <c r="D4" s="230"/>
      <c r="E4" s="230"/>
      <c r="F4" s="230"/>
      <c r="G4" s="230"/>
      <c r="H4" s="230"/>
      <c r="I4" s="230"/>
      <c r="J4" s="230"/>
      <c r="K4" s="230"/>
      <c r="AA4" s="6"/>
      <c r="AB4" s="8"/>
      <c r="AC4" s="238" t="s">
        <v>77</v>
      </c>
      <c r="AD4" s="239"/>
      <c r="AE4" s="239"/>
      <c r="AF4" s="239"/>
      <c r="AG4" s="239"/>
      <c r="AH4" s="239"/>
      <c r="AI4" s="239"/>
      <c r="AJ4" s="239"/>
      <c r="AK4" s="239"/>
      <c r="AL4" s="239"/>
      <c r="AM4" s="239"/>
      <c r="AN4" s="239"/>
      <c r="AO4" s="239"/>
      <c r="AP4" s="240"/>
    </row>
    <row r="5" spans="1:42" ht="21" x14ac:dyDescent="0.35">
      <c r="A5" s="231" t="s">
        <v>7</v>
      </c>
      <c r="B5" s="232"/>
      <c r="C5" s="232"/>
      <c r="D5" s="232"/>
      <c r="E5" s="232"/>
      <c r="F5" s="232"/>
      <c r="G5" s="232"/>
      <c r="H5" s="232"/>
      <c r="I5" s="232"/>
      <c r="J5" s="232"/>
      <c r="K5" s="232"/>
      <c r="AA5" s="6"/>
      <c r="AB5" s="8"/>
      <c r="AC5" s="241" t="s">
        <v>73</v>
      </c>
      <c r="AD5" s="242"/>
      <c r="AE5" s="242"/>
      <c r="AF5" s="242"/>
      <c r="AG5" s="242"/>
      <c r="AH5" s="242"/>
      <c r="AI5" s="242"/>
      <c r="AJ5" s="242"/>
      <c r="AK5" s="242"/>
      <c r="AL5" s="242"/>
      <c r="AM5" s="242"/>
      <c r="AN5" s="243"/>
      <c r="AO5" s="175" t="s">
        <v>80</v>
      </c>
      <c r="AP5" s="9" t="s">
        <v>74</v>
      </c>
    </row>
    <row r="6" spans="1:42" ht="17.25" customHeight="1" x14ac:dyDescent="0.25">
      <c r="AA6" s="6"/>
      <c r="AB6" s="8"/>
      <c r="AC6" s="7" t="s">
        <v>57</v>
      </c>
      <c r="AD6" s="7" t="s">
        <v>58</v>
      </c>
      <c r="AE6" s="7" t="s">
        <v>59</v>
      </c>
      <c r="AF6" s="7" t="s">
        <v>60</v>
      </c>
      <c r="AG6" s="7" t="s">
        <v>2</v>
      </c>
      <c r="AH6" s="7" t="s">
        <v>61</v>
      </c>
      <c r="AI6" s="7" t="s">
        <v>62</v>
      </c>
      <c r="AJ6" s="7" t="s">
        <v>63</v>
      </c>
      <c r="AK6" s="7" t="s">
        <v>64</v>
      </c>
      <c r="AL6" s="7" t="s">
        <v>65</v>
      </c>
      <c r="AM6" s="7" t="s">
        <v>66</v>
      </c>
      <c r="AN6" s="7" t="s">
        <v>67</v>
      </c>
      <c r="AO6" s="7" t="s">
        <v>1</v>
      </c>
      <c r="AP6" s="7" t="s">
        <v>74</v>
      </c>
    </row>
    <row r="7" spans="1:42" ht="17.25" customHeight="1" x14ac:dyDescent="0.3">
      <c r="AA7" s="6"/>
      <c r="AB7" s="7" t="s">
        <v>102</v>
      </c>
      <c r="AC7" s="19" t="s">
        <v>68</v>
      </c>
      <c r="AD7" s="10" t="str">
        <f>IF(RIGHT(AC7)="Z",CHAR(CODE(LEFT(AC7))+1),LEFT(AC7))&amp;IF(RIGHT(AC7)&lt;&gt;"Z",CHAR(CODE(RIGHT(AC7))+1),CHAR(65))</f>
        <v>DV</v>
      </c>
      <c r="AE7" s="10" t="str">
        <f t="shared" ref="AE7:AP8" si="0">IF(RIGHT(AD7)="Z",CHAR(CODE(LEFT(AD7))+1),LEFT(AD7))&amp;IF(RIGHT(AD7)&lt;&gt;"Z",CHAR(CODE(RIGHT(AD7))+1),CHAR(65))</f>
        <v>DW</v>
      </c>
      <c r="AF7" s="10" t="str">
        <f t="shared" si="0"/>
        <v>DX</v>
      </c>
      <c r="AG7" s="10" t="str">
        <f t="shared" si="0"/>
        <v>DY</v>
      </c>
      <c r="AH7" s="10" t="str">
        <f t="shared" si="0"/>
        <v>DZ</v>
      </c>
      <c r="AI7" s="10" t="str">
        <f t="shared" si="0"/>
        <v>EA</v>
      </c>
      <c r="AJ7" s="10" t="str">
        <f t="shared" si="0"/>
        <v>EB</v>
      </c>
      <c r="AK7" s="10" t="str">
        <f t="shared" si="0"/>
        <v>EC</v>
      </c>
      <c r="AL7" s="10" t="str">
        <f t="shared" si="0"/>
        <v>ED</v>
      </c>
      <c r="AM7" s="10" t="str">
        <f t="shared" si="0"/>
        <v>EE</v>
      </c>
      <c r="AN7" s="10" t="str">
        <f t="shared" si="0"/>
        <v>EF</v>
      </c>
      <c r="AO7" s="10" t="str">
        <f t="shared" si="0"/>
        <v>EG</v>
      </c>
      <c r="AP7" s="10" t="str">
        <f t="shared" si="0"/>
        <v>EH</v>
      </c>
    </row>
    <row r="8" spans="1:42" s="24" customFormat="1" ht="20.25" customHeight="1" x14ac:dyDescent="0.3">
      <c r="A8" s="28"/>
      <c r="B8" s="29"/>
      <c r="C8" s="30"/>
      <c r="D8" s="233" t="s">
        <v>11</v>
      </c>
      <c r="E8" s="234"/>
      <c r="F8" s="234"/>
      <c r="G8" s="31"/>
      <c r="H8" s="233" t="s">
        <v>12</v>
      </c>
      <c r="I8" s="234"/>
      <c r="J8" s="235"/>
      <c r="AA8" s="6"/>
      <c r="AB8" s="7" t="s">
        <v>79</v>
      </c>
      <c r="AC8" s="19" t="s">
        <v>71</v>
      </c>
      <c r="AD8" s="10" t="str">
        <f>IF(RIGHT(AC8)="Z",CHAR(CODE(LEFT(AC8))+1),LEFT(AC8))&amp;IF(RIGHT(AC8)&lt;&gt;"Z",CHAR(CODE(RIGHT(AC8))+1),CHAR(65))</f>
        <v>AB</v>
      </c>
      <c r="AE8" s="10" t="str">
        <f t="shared" si="0"/>
        <v>AC</v>
      </c>
      <c r="AF8" s="10" t="str">
        <f t="shared" si="0"/>
        <v>AD</v>
      </c>
      <c r="AG8" s="10" t="str">
        <f t="shared" si="0"/>
        <v>AE</v>
      </c>
      <c r="AH8" s="10" t="str">
        <f t="shared" si="0"/>
        <v>AF</v>
      </c>
      <c r="AI8" s="10" t="str">
        <f t="shared" si="0"/>
        <v>AG</v>
      </c>
      <c r="AJ8" s="10" t="str">
        <f t="shared" si="0"/>
        <v>AH</v>
      </c>
      <c r="AK8" s="10" t="str">
        <f t="shared" si="0"/>
        <v>AI</v>
      </c>
      <c r="AL8" s="10" t="str">
        <f t="shared" si="0"/>
        <v>AJ</v>
      </c>
      <c r="AM8" s="10" t="str">
        <f t="shared" si="0"/>
        <v>AK</v>
      </c>
      <c r="AN8" s="10" t="str">
        <f t="shared" si="0"/>
        <v>AL</v>
      </c>
      <c r="AO8" s="10" t="str">
        <f t="shared" si="0"/>
        <v>AM</v>
      </c>
      <c r="AP8" s="10" t="str">
        <f t="shared" si="0"/>
        <v>AN</v>
      </c>
    </row>
    <row r="9" spans="1:42" s="24" customFormat="1" ht="17.25" customHeight="1" x14ac:dyDescent="0.3">
      <c r="A9" s="32"/>
      <c r="B9" s="33"/>
      <c r="C9" s="33"/>
      <c r="D9" s="34" t="s">
        <v>141</v>
      </c>
      <c r="E9" s="244" t="s">
        <v>97</v>
      </c>
      <c r="F9" s="246" t="s">
        <v>6</v>
      </c>
      <c r="G9" s="35"/>
      <c r="H9" s="36" t="s">
        <v>141</v>
      </c>
      <c r="I9" s="244" t="s">
        <v>97</v>
      </c>
      <c r="J9" s="244" t="s">
        <v>6</v>
      </c>
      <c r="AA9" s="6"/>
      <c r="AB9" s="7"/>
      <c r="AC9" s="6"/>
      <c r="AD9" s="6"/>
      <c r="AE9" s="6"/>
      <c r="AF9" s="6"/>
      <c r="AG9" s="6"/>
      <c r="AH9" s="6"/>
      <c r="AI9" s="6"/>
      <c r="AJ9" s="6"/>
      <c r="AK9" s="6"/>
      <c r="AL9" s="6"/>
      <c r="AM9" s="6"/>
      <c r="AN9" s="6"/>
      <c r="AO9" s="6"/>
      <c r="AP9" s="6"/>
    </row>
    <row r="10" spans="1:42" s="24" customFormat="1" ht="14.25" customHeight="1" x14ac:dyDescent="0.3">
      <c r="A10" s="32"/>
      <c r="B10" s="33"/>
      <c r="C10" s="33"/>
      <c r="D10" s="37" t="s">
        <v>142</v>
      </c>
      <c r="E10" s="245"/>
      <c r="F10" s="247"/>
      <c r="G10" s="35"/>
      <c r="H10" s="37" t="s">
        <v>142</v>
      </c>
      <c r="I10" s="245"/>
      <c r="J10" s="245"/>
      <c r="AA10" s="6"/>
      <c r="AB10" s="7" t="s">
        <v>75</v>
      </c>
      <c r="AC10" s="11" t="e">
        <f ca="1">IF(LEFT(#REF!,3)=$AC$6,INDIRECT("'Subsidy Data - Hyperion'!"&amp;$AC$7&amp;$AA13),IF(LEFT(#REF!,3)=$AD$6,INDIRECT("'Subsidy Data - Hyperion'!"&amp;$AD$7&amp;$AA13),IF(LEFT(#REF!,3)=$AE$6,INDIRECT("'Subsidy Data - Hyperion'!"&amp;$AE$7&amp;$AA13),IF(LEFT(#REF!,3)=$AF$6,INDIRECT("'Subsidy Data - Hyperion'!"&amp;$AF$7&amp;$AA13),IF(LEFT(#REF!,3)=$AG$6,INDIRECT("'Subsidy Data - Hyperion'!"&amp;$AG$7&amp;$AA13),IF(LEFT(#REF!,3)=$AH$6,INDIRECT("'Subsidy Data - Hyperion'!"&amp;$AH$7&amp;$AA13),IF(LEFT(#REF!,3)=$AI$6,INDIRECT("'Subsidy Data - Hyperion'!"&amp;$AI$7&amp;$AA13),IF(LEFT(#REF!,3)=$AJ$6,INDIRECT("'Subsidy Data - Hyperion'!"&amp;$AJ$7&amp;$AA13),IF(LEFT(#REF!,3)=$AK$6,INDIRECT("'Subsidy Data - Hyperion'!"&amp;$AK$7&amp;$AA13),IF(LEFT(#REF!,3)=$AL$6,INDIRECT("'Subsidy Data - Hyperion'!"&amp;$AL$7&amp;$AA13),IF(LEFT(#REF!,3)=$AM$6,INDIRECT("'Subsidy Data - Hyperion'!"&amp;$AM$7&amp;$AA13),INDIRECT("'Subsidy Data - Hyperion'!"&amp;$AN$7&amp;$AA13))))))))))))</f>
        <v>#REF!</v>
      </c>
      <c r="AD10" s="12"/>
      <c r="AE10" s="12"/>
      <c r="AF10" s="12"/>
      <c r="AG10" s="12"/>
      <c r="AH10" s="12"/>
      <c r="AI10" s="12"/>
      <c r="AJ10" s="12"/>
      <c r="AK10" s="12"/>
      <c r="AL10" s="12"/>
      <c r="AM10" s="12"/>
      <c r="AN10" s="12"/>
      <c r="AO10" s="12"/>
      <c r="AP10" s="13"/>
    </row>
    <row r="11" spans="1:42" s="24" customFormat="1" ht="17.25" customHeight="1" x14ac:dyDescent="0.3">
      <c r="A11" s="32"/>
      <c r="B11" s="33"/>
      <c r="C11" s="33"/>
      <c r="D11" s="38"/>
      <c r="E11" s="38"/>
      <c r="F11" s="38"/>
      <c r="G11" s="39"/>
      <c r="H11" s="38"/>
      <c r="I11" s="38"/>
      <c r="J11" s="38"/>
      <c r="AA11" s="6"/>
      <c r="AB11" s="7"/>
      <c r="AC11" s="6" t="s">
        <v>76</v>
      </c>
      <c r="AD11" s="6"/>
      <c r="AE11" s="6"/>
      <c r="AF11" s="6"/>
      <c r="AG11" s="6"/>
      <c r="AH11" s="6"/>
      <c r="AI11" s="6"/>
      <c r="AJ11" s="6"/>
      <c r="AK11" s="6"/>
      <c r="AL11" s="6"/>
      <c r="AM11" s="6"/>
      <c r="AN11" s="6"/>
      <c r="AO11" s="6"/>
      <c r="AP11" s="6"/>
    </row>
    <row r="12" spans="1:42" s="24" customFormat="1" ht="17.25" customHeight="1" x14ac:dyDescent="0.3">
      <c r="A12" s="32"/>
      <c r="B12" s="40" t="s">
        <v>3</v>
      </c>
      <c r="C12" s="33"/>
      <c r="D12" s="41"/>
      <c r="E12" s="41"/>
      <c r="F12" s="41"/>
      <c r="G12" s="39"/>
      <c r="H12" s="41"/>
      <c r="I12" s="41"/>
      <c r="J12" s="41"/>
      <c r="AA12" s="6"/>
      <c r="AB12" s="14"/>
      <c r="AC12" s="6"/>
      <c r="AD12" s="6"/>
      <c r="AE12" s="6"/>
      <c r="AF12" s="6"/>
      <c r="AG12" s="6"/>
      <c r="AH12" s="6"/>
      <c r="AI12" s="6"/>
      <c r="AJ12" s="6"/>
      <c r="AK12" s="6"/>
      <c r="AL12" s="6"/>
      <c r="AM12" s="6"/>
      <c r="AN12" s="6"/>
      <c r="AO12" s="6"/>
      <c r="AP12" s="6"/>
    </row>
    <row r="13" spans="1:42" s="24" customFormat="1" ht="17.25" customHeight="1" x14ac:dyDescent="0.3">
      <c r="A13" s="32"/>
      <c r="B13" s="52" t="s">
        <v>4</v>
      </c>
      <c r="C13" s="33"/>
      <c r="D13" s="123">
        <v>169.56224284799998</v>
      </c>
      <c r="E13" s="123">
        <v>247.27751699999999</v>
      </c>
      <c r="F13" s="123">
        <f t="shared" ref="F13:F20" si="1">E13-D13</f>
        <v>77.715274152000006</v>
      </c>
      <c r="G13" s="124"/>
      <c r="H13" s="178">
        <v>499.25712484799999</v>
      </c>
      <c r="I13" s="178">
        <v>576.972399</v>
      </c>
      <c r="J13" s="123">
        <f t="shared" ref="J13:J20" si="2">I13-H13</f>
        <v>77.715274152000006</v>
      </c>
      <c r="AA13" s="8">
        <v>148</v>
      </c>
      <c r="AB13" s="14"/>
      <c r="AC13" s="6"/>
      <c r="AD13" s="6"/>
      <c r="AE13" s="6"/>
      <c r="AF13" s="6"/>
      <c r="AG13" s="6"/>
      <c r="AH13" s="6"/>
      <c r="AI13" s="6"/>
      <c r="AJ13" s="6"/>
      <c r="AK13" s="6"/>
      <c r="AL13" s="6"/>
      <c r="AM13" s="6"/>
      <c r="AN13" s="6"/>
      <c r="AO13" s="6"/>
      <c r="AP13" s="6"/>
    </row>
    <row r="14" spans="1:42" s="24" customFormat="1" ht="17.25" customHeight="1" x14ac:dyDescent="0.3">
      <c r="A14" s="32"/>
      <c r="B14" s="52" t="s">
        <v>5</v>
      </c>
      <c r="C14" s="33"/>
      <c r="D14" s="123">
        <v>-12.671430283597802</v>
      </c>
      <c r="E14" s="123">
        <v>39.934219999999996</v>
      </c>
      <c r="F14" s="123">
        <f t="shared" si="1"/>
        <v>52.605650283597797</v>
      </c>
      <c r="G14" s="124"/>
      <c r="H14" s="178">
        <v>182.3812069094387</v>
      </c>
      <c r="I14" s="178">
        <v>167.15299999999999</v>
      </c>
      <c r="J14" s="123">
        <f t="shared" si="2"/>
        <v>-15.228206909438711</v>
      </c>
      <c r="AA14" s="8">
        <f>AA13+1</f>
        <v>149</v>
      </c>
      <c r="AB14" s="6"/>
      <c r="AC14" s="6"/>
      <c r="AD14" s="6"/>
      <c r="AE14" s="6"/>
      <c r="AF14" s="6"/>
      <c r="AG14" s="6"/>
      <c r="AH14" s="6"/>
      <c r="AI14" s="6"/>
      <c r="AJ14" s="6"/>
      <c r="AK14" s="6"/>
      <c r="AL14" s="6"/>
      <c r="AM14" s="6"/>
      <c r="AN14" s="6"/>
      <c r="AO14" s="6"/>
      <c r="AP14" s="6"/>
    </row>
    <row r="15" spans="1:42" s="24" customFormat="1" ht="17.25" customHeight="1" x14ac:dyDescent="0.3">
      <c r="A15" s="32"/>
      <c r="B15" s="52" t="s">
        <v>88</v>
      </c>
      <c r="C15" s="33"/>
      <c r="D15" s="123">
        <v>16.813735293384767</v>
      </c>
      <c r="E15" s="123">
        <v>34.564007350000004</v>
      </c>
      <c r="F15" s="123">
        <f t="shared" si="1"/>
        <v>17.750272056615238</v>
      </c>
      <c r="G15" s="124"/>
      <c r="H15" s="178">
        <v>84.068676466923833</v>
      </c>
      <c r="I15" s="178">
        <v>158.70144968</v>
      </c>
      <c r="J15" s="123">
        <f t="shared" si="2"/>
        <v>74.632773213076163</v>
      </c>
      <c r="AA15" s="8">
        <f>AA14+13</f>
        <v>162</v>
      </c>
      <c r="AB15" s="6"/>
      <c r="AC15" s="14"/>
      <c r="AD15" s="14"/>
      <c r="AE15" s="14"/>
      <c r="AF15" s="14"/>
      <c r="AG15" s="14"/>
      <c r="AH15" s="14"/>
      <c r="AI15" s="14"/>
      <c r="AJ15" s="14"/>
      <c r="AK15" s="14"/>
      <c r="AL15" s="14"/>
      <c r="AM15" s="14"/>
      <c r="AN15" s="14"/>
      <c r="AO15" s="14"/>
      <c r="AP15" s="14"/>
    </row>
    <row r="16" spans="1:42" s="24" customFormat="1" ht="17.25" customHeight="1" x14ac:dyDescent="0.3">
      <c r="A16" s="32"/>
      <c r="B16" s="52" t="s">
        <v>89</v>
      </c>
      <c r="C16" s="33"/>
      <c r="D16" s="123">
        <v>7.1898977218633178</v>
      </c>
      <c r="E16" s="123">
        <v>20.029042890000003</v>
      </c>
      <c r="F16" s="123">
        <f t="shared" si="1"/>
        <v>12.839145168136685</v>
      </c>
      <c r="G16" s="124"/>
      <c r="H16" s="178">
        <v>35.949488609316589</v>
      </c>
      <c r="I16" s="178">
        <v>97.336533180000004</v>
      </c>
      <c r="J16" s="123">
        <f t="shared" si="2"/>
        <v>61.387044570683415</v>
      </c>
      <c r="AA16" s="8">
        <f>AA15+15</f>
        <v>177</v>
      </c>
      <c r="AB16" s="14"/>
      <c r="AC16" s="6"/>
      <c r="AD16" s="6"/>
      <c r="AE16" s="6"/>
      <c r="AF16" s="6"/>
      <c r="AG16" s="6"/>
      <c r="AH16" s="6"/>
      <c r="AI16" s="6"/>
      <c r="AJ16" s="6"/>
      <c r="AK16" s="6"/>
      <c r="AL16" s="6"/>
      <c r="AM16" s="6"/>
      <c r="AN16" s="6"/>
      <c r="AO16" s="6"/>
      <c r="AP16" s="6"/>
    </row>
    <row r="17" spans="1:42" s="24" customFormat="1" ht="17.25" customHeight="1" x14ac:dyDescent="0.3">
      <c r="A17" s="32"/>
      <c r="B17" s="52" t="s">
        <v>8</v>
      </c>
      <c r="C17" s="33"/>
      <c r="D17" s="123">
        <v>0</v>
      </c>
      <c r="E17" s="123">
        <v>0</v>
      </c>
      <c r="F17" s="123">
        <f t="shared" si="1"/>
        <v>0</v>
      </c>
      <c r="G17" s="124"/>
      <c r="H17" s="178">
        <v>0</v>
      </c>
      <c r="I17" s="178">
        <v>0</v>
      </c>
      <c r="J17" s="123">
        <f t="shared" si="2"/>
        <v>0</v>
      </c>
      <c r="AA17" s="8">
        <f>AA16+6</f>
        <v>183</v>
      </c>
      <c r="AB17" s="14"/>
      <c r="AC17" s="6"/>
      <c r="AD17" s="6"/>
      <c r="AE17" s="6"/>
      <c r="AF17" s="6"/>
      <c r="AG17" s="6"/>
      <c r="AH17" s="6"/>
      <c r="AI17" s="6"/>
      <c r="AJ17" s="6"/>
      <c r="AK17" s="6"/>
      <c r="AL17" s="6"/>
      <c r="AM17" s="6"/>
      <c r="AN17" s="6"/>
      <c r="AO17" s="6"/>
      <c r="AP17" s="6"/>
    </row>
    <row r="18" spans="1:42" s="24" customFormat="1" ht="17.25" customHeight="1" x14ac:dyDescent="0.3">
      <c r="A18" s="32"/>
      <c r="B18" s="52" t="s">
        <v>9</v>
      </c>
      <c r="C18" s="33"/>
      <c r="D18" s="123">
        <v>26.623036381579642</v>
      </c>
      <c r="E18" s="123">
        <v>29.998277099999999</v>
      </c>
      <c r="F18" s="123">
        <f t="shared" si="1"/>
        <v>3.3752407184203577</v>
      </c>
      <c r="G18" s="124"/>
      <c r="H18" s="178">
        <v>133.1151819078982</v>
      </c>
      <c r="I18" s="178">
        <v>139.27431329999999</v>
      </c>
      <c r="J18" s="123">
        <f t="shared" si="2"/>
        <v>6.1591313921017843</v>
      </c>
      <c r="AA18" s="8">
        <f>AA17+5</f>
        <v>188</v>
      </c>
      <c r="AB18" s="14"/>
      <c r="AC18" s="6"/>
      <c r="AD18" s="6"/>
      <c r="AE18" s="6"/>
      <c r="AF18" s="6"/>
      <c r="AG18" s="6"/>
      <c r="AH18" s="6"/>
      <c r="AI18" s="6"/>
      <c r="AJ18" s="6"/>
      <c r="AK18" s="6"/>
      <c r="AL18" s="6"/>
      <c r="AM18" s="6"/>
      <c r="AN18" s="6"/>
      <c r="AO18" s="6"/>
      <c r="AP18" s="6"/>
    </row>
    <row r="19" spans="1:42" s="24" customFormat="1" ht="17.25" customHeight="1" x14ac:dyDescent="0.3">
      <c r="A19" s="32"/>
      <c r="B19" s="52" t="s">
        <v>10</v>
      </c>
      <c r="C19" s="33"/>
      <c r="D19" s="123">
        <v>0</v>
      </c>
      <c r="E19" s="123">
        <v>0</v>
      </c>
      <c r="F19" s="123">
        <f t="shared" si="1"/>
        <v>0</v>
      </c>
      <c r="G19" s="124"/>
      <c r="H19" s="178">
        <v>0.33994832499999994</v>
      </c>
      <c r="I19" s="178">
        <v>0</v>
      </c>
      <c r="J19" s="123">
        <f t="shared" si="2"/>
        <v>-0.33994832499999994</v>
      </c>
      <c r="AA19" s="8">
        <f>AA18+22</f>
        <v>210</v>
      </c>
      <c r="AB19" s="14"/>
      <c r="AC19" s="6"/>
      <c r="AD19" s="6"/>
      <c r="AE19" s="6"/>
      <c r="AF19" s="6"/>
      <c r="AG19" s="6"/>
      <c r="AH19" s="6"/>
      <c r="AI19" s="6"/>
      <c r="AJ19" s="6"/>
      <c r="AK19" s="6"/>
      <c r="AL19" s="6"/>
      <c r="AM19" s="6"/>
      <c r="AN19" s="6"/>
      <c r="AO19" s="6"/>
      <c r="AP19" s="6"/>
    </row>
    <row r="20" spans="1:42" s="24" customFormat="1" ht="17.25" customHeight="1" x14ac:dyDescent="0.3">
      <c r="A20" s="32"/>
      <c r="B20" s="33"/>
      <c r="C20" s="33"/>
      <c r="D20" s="127">
        <f>SUM(D13:D19)</f>
        <v>207.51748196122992</v>
      </c>
      <c r="E20" s="127">
        <f>SUM(E13:E19)</f>
        <v>371.80306433999999</v>
      </c>
      <c r="F20" s="127">
        <f t="shared" si="1"/>
        <v>164.28558237877007</v>
      </c>
      <c r="G20" s="128"/>
      <c r="H20" s="127">
        <f>SUM(H13:H19)</f>
        <v>935.1116270665774</v>
      </c>
      <c r="I20" s="127">
        <f>SUM(I13:I19)</f>
        <v>1139.43769516</v>
      </c>
      <c r="J20" s="127">
        <f t="shared" si="2"/>
        <v>204.32606809342258</v>
      </c>
      <c r="K20" s="25">
        <f>SUM(D20:J20)</f>
        <v>3022.4815189999999</v>
      </c>
      <c r="AA20" s="8"/>
      <c r="AB20" s="6"/>
      <c r="AC20" s="6"/>
      <c r="AD20" s="6"/>
      <c r="AE20" s="6"/>
      <c r="AF20" s="6"/>
      <c r="AG20" s="6"/>
      <c r="AH20" s="6"/>
      <c r="AI20" s="6"/>
      <c r="AJ20" s="6"/>
      <c r="AK20" s="6"/>
      <c r="AL20" s="6"/>
      <c r="AM20" s="6"/>
      <c r="AN20" s="6"/>
      <c r="AO20" s="6"/>
      <c r="AP20" s="6"/>
    </row>
    <row r="21" spans="1:42" s="24" customFormat="1" ht="17.25" customHeight="1" x14ac:dyDescent="0.3">
      <c r="A21" s="32"/>
      <c r="B21" s="33"/>
      <c r="C21" s="33"/>
      <c r="D21" s="41"/>
      <c r="E21" s="41"/>
      <c r="F21" s="43"/>
      <c r="G21" s="39"/>
      <c r="H21" s="41"/>
      <c r="I21" s="41"/>
      <c r="J21" s="43"/>
      <c r="AA21" s="8"/>
      <c r="AB21" s="6"/>
      <c r="AC21" s="6"/>
      <c r="AD21" s="6"/>
      <c r="AE21" s="6"/>
      <c r="AF21" s="6"/>
      <c r="AG21" s="6"/>
      <c r="AH21" s="6"/>
      <c r="AI21" s="6"/>
      <c r="AJ21" s="6"/>
      <c r="AK21" s="6"/>
      <c r="AL21" s="6"/>
      <c r="AM21" s="6"/>
      <c r="AN21" s="6"/>
      <c r="AO21" s="6"/>
      <c r="AP21" s="6"/>
    </row>
    <row r="22" spans="1:42" s="24" customFormat="1" ht="17.25" customHeight="1" x14ac:dyDescent="0.3">
      <c r="A22" s="32"/>
      <c r="B22" s="40" t="s">
        <v>13</v>
      </c>
      <c r="C22" s="33"/>
      <c r="D22" s="41"/>
      <c r="E22" s="41"/>
      <c r="F22" s="43"/>
      <c r="G22" s="39"/>
      <c r="H22" s="41"/>
      <c r="I22" s="41"/>
      <c r="J22" s="43"/>
      <c r="AA22" s="8"/>
      <c r="AB22" s="14"/>
      <c r="AC22" s="6"/>
      <c r="AD22" s="6"/>
      <c r="AE22" s="6"/>
      <c r="AF22" s="6"/>
      <c r="AG22" s="6"/>
      <c r="AH22" s="6"/>
      <c r="AI22" s="6"/>
      <c r="AJ22" s="6"/>
      <c r="AK22" s="6"/>
      <c r="AL22" s="6"/>
      <c r="AM22" s="6"/>
      <c r="AN22" s="6"/>
      <c r="AO22" s="6"/>
      <c r="AP22" s="6"/>
    </row>
    <row r="23" spans="1:42" s="24" customFormat="1" ht="17.25" customHeight="1" x14ac:dyDescent="0.3">
      <c r="A23" s="32"/>
      <c r="B23" s="52" t="s">
        <v>14</v>
      </c>
      <c r="C23" s="33"/>
      <c r="D23" s="225">
        <v>111.27357810448308</v>
      </c>
      <c r="E23" s="225">
        <v>155.88128415999998</v>
      </c>
      <c r="F23" s="225">
        <f>E23-D23</f>
        <v>44.6077060555169</v>
      </c>
      <c r="G23" s="214"/>
      <c r="H23" s="225">
        <v>432.088902406204</v>
      </c>
      <c r="I23" s="225">
        <v>694.62188328999991</v>
      </c>
      <c r="J23" s="225">
        <f>I23-H23</f>
        <v>262.53298088379591</v>
      </c>
      <c r="K23" s="226"/>
      <c r="L23" s="226"/>
      <c r="M23" s="226"/>
      <c r="N23" s="226"/>
      <c r="O23" s="226"/>
      <c r="P23" s="226"/>
      <c r="Q23" s="226"/>
      <c r="R23" s="226"/>
      <c r="S23" s="226"/>
      <c r="T23" s="226"/>
      <c r="U23" s="226"/>
      <c r="AA23" s="8">
        <f>AA19+3</f>
        <v>213</v>
      </c>
      <c r="AB23" s="6"/>
      <c r="AC23" s="6"/>
      <c r="AD23" s="6"/>
      <c r="AE23" s="6"/>
      <c r="AF23" s="6"/>
      <c r="AG23" s="6"/>
      <c r="AH23" s="6"/>
      <c r="AI23" s="6"/>
      <c r="AJ23" s="6"/>
      <c r="AK23" s="6"/>
      <c r="AL23" s="6"/>
      <c r="AM23" s="6"/>
      <c r="AN23" s="6"/>
      <c r="AO23" s="6"/>
      <c r="AP23" s="6"/>
    </row>
    <row r="24" spans="1:42" s="24" customFormat="1" ht="17.25" customHeight="1" x14ac:dyDescent="0.3">
      <c r="A24" s="32"/>
      <c r="B24" s="52" t="s">
        <v>15</v>
      </c>
      <c r="C24" s="33"/>
      <c r="D24" s="225">
        <v>46.33954</v>
      </c>
      <c r="E24" s="225">
        <v>56.455386999999995</v>
      </c>
      <c r="F24" s="225">
        <f>E24-D24</f>
        <v>10.115846999999995</v>
      </c>
      <c r="G24" s="214"/>
      <c r="H24" s="225">
        <v>87.584152999999986</v>
      </c>
      <c r="I24" s="225">
        <v>97.699999999999989</v>
      </c>
      <c r="J24" s="225">
        <f>I24-H24</f>
        <v>10.115847000000002</v>
      </c>
      <c r="K24" s="226"/>
      <c r="L24" s="226"/>
      <c r="M24" s="226"/>
      <c r="N24" s="226"/>
      <c r="O24" s="226"/>
      <c r="P24" s="226"/>
      <c r="Q24" s="226"/>
      <c r="R24" s="226"/>
      <c r="S24" s="226"/>
      <c r="T24" s="226"/>
      <c r="U24" s="226"/>
      <c r="AA24" s="8">
        <f>AA23+1</f>
        <v>214</v>
      </c>
      <c r="AB24" s="6"/>
      <c r="AC24" s="6"/>
      <c r="AD24" s="6"/>
      <c r="AE24" s="6"/>
      <c r="AF24" s="6"/>
      <c r="AG24" s="6"/>
      <c r="AH24" s="6"/>
      <c r="AI24" s="6"/>
      <c r="AJ24" s="6"/>
      <c r="AK24" s="6"/>
      <c r="AL24" s="6"/>
      <c r="AM24" s="6"/>
      <c r="AN24" s="6"/>
      <c r="AO24" s="6"/>
      <c r="AP24" s="6"/>
    </row>
    <row r="25" spans="1:42" s="24" customFormat="1" ht="17.25" customHeight="1" x14ac:dyDescent="0.3">
      <c r="A25" s="32"/>
      <c r="B25" s="52" t="s">
        <v>16</v>
      </c>
      <c r="C25" s="33"/>
      <c r="D25" s="123">
        <v>0</v>
      </c>
      <c r="E25" s="123">
        <v>0</v>
      </c>
      <c r="F25" s="123">
        <f>E25-D25</f>
        <v>0</v>
      </c>
      <c r="G25" s="214"/>
      <c r="H25" s="123">
        <v>31.269741398202441</v>
      </c>
      <c r="I25" s="123">
        <v>32.430445899999995</v>
      </c>
      <c r="J25" s="123">
        <f>I25-H25</f>
        <v>1.1607045017975537</v>
      </c>
      <c r="AA25" s="8">
        <f>AA24+1</f>
        <v>215</v>
      </c>
      <c r="AB25" s="6"/>
      <c r="AC25" s="6"/>
      <c r="AD25" s="6"/>
      <c r="AE25" s="6"/>
      <c r="AF25" s="6"/>
      <c r="AG25" s="6"/>
      <c r="AH25" s="6"/>
      <c r="AI25" s="6"/>
      <c r="AJ25" s="6"/>
      <c r="AK25" s="6"/>
      <c r="AL25" s="6"/>
      <c r="AM25" s="6"/>
      <c r="AN25" s="6"/>
      <c r="AO25" s="6"/>
      <c r="AP25" s="6"/>
    </row>
    <row r="26" spans="1:42" s="24" customFormat="1" ht="17.25" customHeight="1" x14ac:dyDescent="0.3">
      <c r="A26" s="32"/>
      <c r="B26" s="33"/>
      <c r="C26" s="33"/>
      <c r="D26" s="127">
        <f>SUM(D23:D25)</f>
        <v>157.61311810448308</v>
      </c>
      <c r="E26" s="127">
        <f>SUM(E23:E25)</f>
        <v>212.33667115999998</v>
      </c>
      <c r="F26" s="127">
        <f>E26-D26</f>
        <v>54.723553055516902</v>
      </c>
      <c r="G26" s="128"/>
      <c r="H26" s="127">
        <f>SUM(H23:H25)</f>
        <v>550.94279680440638</v>
      </c>
      <c r="I26" s="127">
        <f>SUM(I23:I25)</f>
        <v>824.75232918999995</v>
      </c>
      <c r="J26" s="127">
        <f>I26-H26</f>
        <v>273.80953238559357</v>
      </c>
      <c r="K26" s="25">
        <f>SUM(D26:J26)</f>
        <v>2074.1780006999998</v>
      </c>
      <c r="AA26" s="8"/>
      <c r="AB26" s="6"/>
      <c r="AC26" s="6"/>
      <c r="AD26" s="6"/>
      <c r="AE26" s="6"/>
      <c r="AF26" s="6"/>
      <c r="AG26" s="6"/>
      <c r="AH26" s="6"/>
      <c r="AI26" s="6"/>
      <c r="AJ26" s="6"/>
      <c r="AK26" s="6"/>
      <c r="AL26" s="6"/>
      <c r="AM26" s="6"/>
      <c r="AN26" s="6"/>
      <c r="AO26" s="6"/>
      <c r="AP26" s="6"/>
    </row>
    <row r="27" spans="1:42" s="24" customFormat="1" ht="17.25" customHeight="1" x14ac:dyDescent="0.3">
      <c r="A27" s="32"/>
      <c r="B27" s="33"/>
      <c r="C27" s="33"/>
      <c r="D27" s="41"/>
      <c r="E27" s="41"/>
      <c r="F27" s="43"/>
      <c r="G27" s="39"/>
      <c r="H27" s="41"/>
      <c r="I27" s="41"/>
      <c r="J27" s="43"/>
      <c r="AA27" s="8"/>
      <c r="AB27" s="6"/>
      <c r="AC27" s="6"/>
      <c r="AD27" s="6"/>
      <c r="AE27" s="6"/>
      <c r="AF27" s="6"/>
      <c r="AG27" s="6"/>
      <c r="AH27" s="6"/>
      <c r="AI27" s="6"/>
      <c r="AJ27" s="6"/>
      <c r="AK27" s="6"/>
      <c r="AL27" s="6"/>
      <c r="AM27" s="6"/>
      <c r="AN27" s="6"/>
      <c r="AO27" s="6"/>
      <c r="AP27" s="6"/>
    </row>
    <row r="28" spans="1:42" s="24" customFormat="1" ht="17.25" customHeight="1" x14ac:dyDescent="0.3">
      <c r="A28" s="32"/>
      <c r="B28" s="40" t="s">
        <v>17</v>
      </c>
      <c r="C28" s="33"/>
      <c r="D28" s="41"/>
      <c r="E28" s="41"/>
      <c r="F28" s="43"/>
      <c r="G28" s="39"/>
      <c r="H28" s="41"/>
      <c r="I28" s="41"/>
      <c r="J28" s="43"/>
      <c r="AA28" s="8"/>
      <c r="AB28" s="6"/>
      <c r="AC28" s="6"/>
      <c r="AD28" s="6"/>
      <c r="AE28" s="6"/>
      <c r="AF28" s="6"/>
      <c r="AG28" s="6"/>
      <c r="AH28" s="6"/>
      <c r="AI28" s="6"/>
      <c r="AJ28" s="6"/>
      <c r="AK28" s="6"/>
      <c r="AL28" s="6"/>
      <c r="AM28" s="6"/>
      <c r="AN28" s="6"/>
      <c r="AO28" s="6"/>
      <c r="AP28" s="6"/>
    </row>
    <row r="29" spans="1:42" s="24" customFormat="1" ht="17.25" customHeight="1" x14ac:dyDescent="0.3">
      <c r="A29" s="32"/>
      <c r="B29" s="53" t="s">
        <v>20</v>
      </c>
      <c r="C29" s="33"/>
      <c r="D29" s="41"/>
      <c r="E29" s="41"/>
      <c r="F29" s="43"/>
      <c r="G29" s="39"/>
      <c r="H29" s="41"/>
      <c r="I29" s="41"/>
      <c r="J29" s="43"/>
      <c r="AA29" s="8"/>
      <c r="AB29" s="6"/>
      <c r="AC29" s="6"/>
      <c r="AD29" s="6"/>
      <c r="AE29" s="6"/>
      <c r="AF29" s="6"/>
      <c r="AG29" s="6"/>
      <c r="AH29" s="6"/>
      <c r="AI29" s="6"/>
      <c r="AJ29" s="6"/>
      <c r="AK29" s="6"/>
      <c r="AL29" s="6"/>
      <c r="AM29" s="6"/>
      <c r="AN29" s="6"/>
      <c r="AO29" s="6"/>
      <c r="AP29" s="6"/>
    </row>
    <row r="30" spans="1:42" s="24" customFormat="1" ht="17.25" customHeight="1" x14ac:dyDescent="0.3">
      <c r="A30" s="32"/>
      <c r="B30" s="42" t="s">
        <v>18</v>
      </c>
      <c r="C30" s="33"/>
      <c r="D30" s="123">
        <v>22.401775000000001</v>
      </c>
      <c r="E30" s="123">
        <v>17.76916971</v>
      </c>
      <c r="F30" s="123">
        <f t="shared" ref="F30:F35" si="3">E30-D30</f>
        <v>-4.6326052900000008</v>
      </c>
      <c r="G30" s="124"/>
      <c r="H30" s="123">
        <v>113.258875</v>
      </c>
      <c r="I30" s="123">
        <v>73.717755030000006</v>
      </c>
      <c r="J30" s="123">
        <f t="shared" ref="J30:J35" si="4">I30-H30</f>
        <v>-39.541119969999997</v>
      </c>
      <c r="AA30" s="8"/>
      <c r="AB30" s="6"/>
      <c r="AC30" s="6"/>
      <c r="AD30" s="6"/>
      <c r="AE30" s="6"/>
      <c r="AF30" s="6"/>
      <c r="AG30" s="6"/>
      <c r="AH30" s="6"/>
      <c r="AI30" s="6"/>
      <c r="AJ30" s="6"/>
      <c r="AK30" s="6"/>
      <c r="AL30" s="6"/>
      <c r="AM30" s="6"/>
      <c r="AN30" s="6"/>
      <c r="AO30" s="6"/>
      <c r="AP30" s="6"/>
    </row>
    <row r="31" spans="1:42" s="26" customFormat="1" ht="17.25" customHeight="1" x14ac:dyDescent="0.3">
      <c r="A31" s="45"/>
      <c r="B31" s="54" t="s">
        <v>21</v>
      </c>
      <c r="C31" s="46"/>
      <c r="D31" s="125">
        <v>22.401775000000001</v>
      </c>
      <c r="E31" s="125">
        <v>17.76916971</v>
      </c>
      <c r="F31" s="125">
        <f t="shared" si="3"/>
        <v>-4.6326052900000008</v>
      </c>
      <c r="G31" s="126"/>
      <c r="H31" s="125">
        <v>112.633875</v>
      </c>
      <c r="I31" s="125">
        <v>73.02253687000001</v>
      </c>
      <c r="J31" s="125">
        <f t="shared" si="4"/>
        <v>-39.611338129999993</v>
      </c>
      <c r="AA31" s="8">
        <v>222</v>
      </c>
      <c r="AB31" s="15"/>
      <c r="AC31" s="15"/>
      <c r="AD31" s="15"/>
      <c r="AE31" s="15"/>
      <c r="AF31" s="15"/>
      <c r="AG31" s="15"/>
      <c r="AH31" s="15"/>
      <c r="AI31" s="15"/>
      <c r="AJ31" s="15"/>
      <c r="AK31" s="15"/>
      <c r="AL31" s="15"/>
      <c r="AM31" s="15"/>
      <c r="AN31" s="15"/>
      <c r="AO31" s="15"/>
      <c r="AP31" s="15"/>
    </row>
    <row r="32" spans="1:42" s="26" customFormat="1" ht="17.25" customHeight="1" x14ac:dyDescent="0.3">
      <c r="A32" s="45"/>
      <c r="B32" s="54" t="s">
        <v>22</v>
      </c>
      <c r="C32" s="46"/>
      <c r="D32" s="125">
        <v>0</v>
      </c>
      <c r="E32" s="125">
        <v>0</v>
      </c>
      <c r="F32" s="125">
        <f t="shared" si="3"/>
        <v>0</v>
      </c>
      <c r="G32" s="126"/>
      <c r="H32" s="125">
        <v>0</v>
      </c>
      <c r="I32" s="125">
        <v>0</v>
      </c>
      <c r="J32" s="125">
        <f t="shared" si="4"/>
        <v>0</v>
      </c>
      <c r="AA32" s="8">
        <f>AA31+1</f>
        <v>223</v>
      </c>
      <c r="AB32" s="15"/>
      <c r="AC32" s="15"/>
      <c r="AD32" s="15"/>
      <c r="AE32" s="15"/>
      <c r="AF32" s="15"/>
      <c r="AG32" s="15"/>
      <c r="AH32" s="15"/>
      <c r="AI32" s="15"/>
      <c r="AJ32" s="15"/>
      <c r="AK32" s="15"/>
      <c r="AL32" s="15"/>
      <c r="AM32" s="15"/>
      <c r="AN32" s="15"/>
      <c r="AO32" s="15"/>
      <c r="AP32" s="15"/>
    </row>
    <row r="33" spans="1:42" s="26" customFormat="1" ht="17.25" customHeight="1" x14ac:dyDescent="0.3">
      <c r="A33" s="45"/>
      <c r="B33" s="54" t="s">
        <v>23</v>
      </c>
      <c r="C33" s="46"/>
      <c r="D33" s="125">
        <v>0</v>
      </c>
      <c r="E33" s="125">
        <v>0</v>
      </c>
      <c r="F33" s="125">
        <f t="shared" si="3"/>
        <v>0</v>
      </c>
      <c r="G33" s="126"/>
      <c r="H33" s="125">
        <v>0</v>
      </c>
      <c r="I33" s="125">
        <v>0</v>
      </c>
      <c r="J33" s="125">
        <f t="shared" si="4"/>
        <v>0</v>
      </c>
      <c r="AA33" s="8">
        <f>AA32+1</f>
        <v>224</v>
      </c>
      <c r="AB33" s="15"/>
      <c r="AC33" s="15"/>
      <c r="AD33" s="15"/>
      <c r="AE33" s="15"/>
      <c r="AF33" s="15"/>
      <c r="AG33" s="15"/>
      <c r="AH33" s="15"/>
      <c r="AI33" s="15"/>
      <c r="AJ33" s="15"/>
      <c r="AK33" s="15"/>
      <c r="AL33" s="15"/>
      <c r="AM33" s="15"/>
      <c r="AN33" s="15"/>
      <c r="AO33" s="15"/>
      <c r="AP33" s="15"/>
    </row>
    <row r="34" spans="1:42" s="26" customFormat="1" ht="17.25" customHeight="1" x14ac:dyDescent="0.3">
      <c r="A34" s="45"/>
      <c r="B34" s="54" t="s">
        <v>24</v>
      </c>
      <c r="C34" s="46"/>
      <c r="D34" s="125">
        <v>0</v>
      </c>
      <c r="E34" s="125">
        <v>0</v>
      </c>
      <c r="F34" s="125">
        <f t="shared" si="3"/>
        <v>0</v>
      </c>
      <c r="G34" s="126"/>
      <c r="H34" s="125">
        <v>0.625</v>
      </c>
      <c r="I34" s="125">
        <v>0.69521816000000003</v>
      </c>
      <c r="J34" s="125">
        <f t="shared" si="4"/>
        <v>7.0218160000000029E-2</v>
      </c>
      <c r="AA34" s="8">
        <f>AA33+1</f>
        <v>225</v>
      </c>
      <c r="AB34" s="15"/>
      <c r="AC34" s="15"/>
      <c r="AD34" s="15"/>
      <c r="AE34" s="15"/>
      <c r="AF34" s="15"/>
      <c r="AG34" s="15"/>
      <c r="AH34" s="15"/>
      <c r="AI34" s="15"/>
      <c r="AJ34" s="15"/>
      <c r="AK34" s="15"/>
      <c r="AL34" s="15"/>
      <c r="AM34" s="15"/>
      <c r="AN34" s="15"/>
      <c r="AO34" s="15"/>
      <c r="AP34" s="15"/>
    </row>
    <row r="35" spans="1:42" s="26" customFormat="1" ht="17.25" customHeight="1" x14ac:dyDescent="0.3">
      <c r="A35" s="45"/>
      <c r="B35" s="54" t="s">
        <v>25</v>
      </c>
      <c r="C35" s="46"/>
      <c r="D35" s="125">
        <v>0</v>
      </c>
      <c r="E35" s="125">
        <v>0</v>
      </c>
      <c r="F35" s="125">
        <f t="shared" si="3"/>
        <v>0</v>
      </c>
      <c r="G35" s="126"/>
      <c r="H35" s="125">
        <v>0</v>
      </c>
      <c r="I35" s="125">
        <v>0</v>
      </c>
      <c r="J35" s="125">
        <f t="shared" si="4"/>
        <v>0</v>
      </c>
      <c r="AA35" s="8">
        <f>AA34+1</f>
        <v>226</v>
      </c>
      <c r="AB35" s="15"/>
      <c r="AC35" s="15"/>
      <c r="AD35" s="15"/>
      <c r="AE35" s="15"/>
      <c r="AF35" s="15"/>
      <c r="AG35" s="15"/>
      <c r="AH35" s="15"/>
      <c r="AI35" s="15"/>
      <c r="AJ35" s="15"/>
      <c r="AK35" s="15"/>
      <c r="AL35" s="15"/>
      <c r="AM35" s="15"/>
      <c r="AN35" s="15"/>
      <c r="AO35" s="15"/>
      <c r="AP35" s="15"/>
    </row>
    <row r="36" spans="1:42" s="24" customFormat="1" ht="17.25" customHeight="1" x14ac:dyDescent="0.3">
      <c r="A36" s="32"/>
      <c r="B36" s="53" t="s">
        <v>26</v>
      </c>
      <c r="C36" s="33"/>
      <c r="D36" s="123">
        <v>43.712895551184914</v>
      </c>
      <c r="E36" s="123">
        <v>0</v>
      </c>
      <c r="F36" s="123">
        <f>SUM(F37:F40)</f>
        <v>-43.712895551184921</v>
      </c>
      <c r="G36" s="124"/>
      <c r="H36" s="123">
        <v>218.56447775592457</v>
      </c>
      <c r="I36" s="123">
        <v>0</v>
      </c>
      <c r="J36" s="123">
        <f>SUM(J37:J40)</f>
        <v>-218.56447775592454</v>
      </c>
      <c r="AA36" s="8">
        <f>AA35+1</f>
        <v>227</v>
      </c>
      <c r="AB36" s="6"/>
      <c r="AC36" s="6"/>
      <c r="AD36" s="6"/>
      <c r="AE36" s="6"/>
      <c r="AF36" s="6"/>
      <c r="AG36" s="6"/>
      <c r="AH36" s="6"/>
      <c r="AI36" s="6"/>
      <c r="AJ36" s="6"/>
      <c r="AK36" s="6"/>
      <c r="AL36" s="6"/>
      <c r="AM36" s="6"/>
      <c r="AN36" s="6"/>
      <c r="AO36" s="6"/>
      <c r="AP36" s="6"/>
    </row>
    <row r="37" spans="1:42" s="24" customFormat="1" ht="17.25" customHeight="1" x14ac:dyDescent="0.3">
      <c r="A37" s="32"/>
      <c r="B37" s="54" t="s">
        <v>19</v>
      </c>
      <c r="C37" s="46"/>
      <c r="D37" s="125">
        <v>0</v>
      </c>
      <c r="E37" s="125">
        <v>0</v>
      </c>
      <c r="F37" s="125">
        <f>E37-D37</f>
        <v>0</v>
      </c>
      <c r="G37" s="126"/>
      <c r="H37" s="125">
        <v>0</v>
      </c>
      <c r="I37" s="125">
        <v>0</v>
      </c>
      <c r="J37" s="125">
        <f>I37-H37</f>
        <v>0</v>
      </c>
      <c r="AA37" s="8">
        <f>AA35+2</f>
        <v>228</v>
      </c>
      <c r="AB37" s="6"/>
      <c r="AC37" s="6"/>
      <c r="AD37" s="6"/>
      <c r="AE37" s="6"/>
      <c r="AF37" s="6"/>
      <c r="AG37" s="6"/>
      <c r="AH37" s="6"/>
      <c r="AI37" s="6"/>
      <c r="AJ37" s="6"/>
      <c r="AK37" s="6"/>
      <c r="AL37" s="6"/>
      <c r="AM37" s="6"/>
      <c r="AN37" s="6"/>
      <c r="AO37" s="6"/>
      <c r="AP37" s="6"/>
    </row>
    <row r="38" spans="1:42" s="24" customFormat="1" ht="17.25" customHeight="1" x14ac:dyDescent="0.3">
      <c r="A38" s="32"/>
      <c r="B38" s="54" t="s">
        <v>27</v>
      </c>
      <c r="C38" s="46"/>
      <c r="D38" s="125">
        <v>15.478021738684919</v>
      </c>
      <c r="E38" s="125">
        <v>20.172649910000001</v>
      </c>
      <c r="F38" s="125">
        <f>E38-D38</f>
        <v>4.694628171315081</v>
      </c>
      <c r="G38" s="126"/>
      <c r="H38" s="125">
        <v>77.390108693424594</v>
      </c>
      <c r="I38" s="125">
        <v>101.48143468000001</v>
      </c>
      <c r="J38" s="125">
        <f>I38-H38</f>
        <v>24.091325986575413</v>
      </c>
      <c r="AA38" s="8">
        <f>AA37+1</f>
        <v>229</v>
      </c>
      <c r="AB38" s="6"/>
      <c r="AC38" s="6"/>
      <c r="AD38" s="6"/>
      <c r="AE38" s="6"/>
      <c r="AF38" s="6"/>
      <c r="AG38" s="6"/>
      <c r="AH38" s="6"/>
      <c r="AI38" s="6"/>
      <c r="AJ38" s="6"/>
      <c r="AK38" s="6"/>
      <c r="AL38" s="6"/>
      <c r="AM38" s="6"/>
      <c r="AN38" s="6"/>
      <c r="AO38" s="6"/>
      <c r="AP38" s="6"/>
    </row>
    <row r="39" spans="1:42" s="24" customFormat="1" ht="17.25" customHeight="1" x14ac:dyDescent="0.3">
      <c r="A39" s="32"/>
      <c r="B39" s="54" t="s">
        <v>28</v>
      </c>
      <c r="C39" s="46"/>
      <c r="D39" s="125">
        <v>28.234873812499998</v>
      </c>
      <c r="E39" s="125">
        <v>17.295656999999999</v>
      </c>
      <c r="F39" s="125">
        <f>E39-D39</f>
        <v>-10.9392168125</v>
      </c>
      <c r="G39" s="126"/>
      <c r="H39" s="125">
        <v>141.17436906249998</v>
      </c>
      <c r="I39" s="125">
        <v>142.05833337999999</v>
      </c>
      <c r="J39" s="125">
        <f>I39-H39</f>
        <v>0.88396431750001625</v>
      </c>
      <c r="AA39" s="8">
        <f>AA38+1</f>
        <v>230</v>
      </c>
      <c r="AB39" s="6"/>
      <c r="AC39" s="6"/>
      <c r="AD39" s="6"/>
      <c r="AE39" s="6"/>
      <c r="AF39" s="6"/>
      <c r="AG39" s="6"/>
      <c r="AH39" s="6"/>
      <c r="AI39" s="6"/>
      <c r="AJ39" s="6"/>
      <c r="AK39" s="6"/>
      <c r="AL39" s="6"/>
      <c r="AM39" s="6"/>
      <c r="AN39" s="6"/>
      <c r="AO39" s="6"/>
      <c r="AP39" s="6"/>
    </row>
    <row r="40" spans="1:42" s="24" customFormat="1" ht="17.25" customHeight="1" x14ac:dyDescent="0.3">
      <c r="A40" s="32"/>
      <c r="B40" s="54" t="s">
        <v>29</v>
      </c>
      <c r="C40" s="46"/>
      <c r="D40" s="125">
        <v>0</v>
      </c>
      <c r="E40" s="125">
        <v>-37.468306910000003</v>
      </c>
      <c r="F40" s="125">
        <f>E40-D40</f>
        <v>-37.468306910000003</v>
      </c>
      <c r="G40" s="126"/>
      <c r="H40" s="125">
        <v>0</v>
      </c>
      <c r="I40" s="125">
        <v>-243.53976805999997</v>
      </c>
      <c r="J40" s="125">
        <f>I40-H40</f>
        <v>-243.53976805999997</v>
      </c>
      <c r="AA40" s="8">
        <f>AA39+1</f>
        <v>231</v>
      </c>
      <c r="AB40" s="6"/>
      <c r="AC40" s="6"/>
      <c r="AD40" s="6"/>
      <c r="AE40" s="6"/>
      <c r="AF40" s="6"/>
      <c r="AG40" s="6"/>
      <c r="AH40" s="6"/>
      <c r="AI40" s="6"/>
      <c r="AJ40" s="6"/>
      <c r="AK40" s="6"/>
      <c r="AL40" s="6"/>
      <c r="AM40" s="6"/>
      <c r="AN40" s="6"/>
      <c r="AO40" s="6"/>
      <c r="AP40" s="6"/>
    </row>
    <row r="41" spans="1:42" s="24" customFormat="1" ht="17.25" customHeight="1" x14ac:dyDescent="0.3">
      <c r="A41" s="32"/>
      <c r="B41" s="42"/>
      <c r="C41" s="33"/>
      <c r="D41" s="127">
        <f>SUM(D30,D36)</f>
        <v>66.114670551184915</v>
      </c>
      <c r="E41" s="127">
        <f>SUM(E30,E36)</f>
        <v>17.76916971</v>
      </c>
      <c r="F41" s="127">
        <f>SUM(F30,F36)</f>
        <v>-48.345500841184922</v>
      </c>
      <c r="G41" s="128"/>
      <c r="H41" s="127">
        <f>SUM(H30,H36)</f>
        <v>331.82335275592459</v>
      </c>
      <c r="I41" s="127">
        <f>SUM(I30,I36)</f>
        <v>73.717755030000006</v>
      </c>
      <c r="J41" s="127">
        <f>SUM(J30,J36)</f>
        <v>-258.10559772592455</v>
      </c>
      <c r="AA41" s="8"/>
      <c r="AB41" s="6"/>
      <c r="AC41" s="6"/>
      <c r="AD41" s="6"/>
      <c r="AE41" s="6"/>
      <c r="AF41" s="6"/>
      <c r="AG41" s="6"/>
      <c r="AH41" s="6"/>
      <c r="AI41" s="6"/>
      <c r="AJ41" s="6"/>
      <c r="AK41" s="6"/>
      <c r="AL41" s="6"/>
      <c r="AM41" s="6"/>
      <c r="AN41" s="6"/>
      <c r="AO41" s="6"/>
      <c r="AP41" s="6"/>
    </row>
    <row r="42" spans="1:42" s="24" customFormat="1" ht="17.25" customHeight="1" x14ac:dyDescent="0.3">
      <c r="A42" s="32"/>
      <c r="B42" s="42"/>
      <c r="C42" s="33"/>
      <c r="D42" s="47"/>
      <c r="E42" s="47"/>
      <c r="F42" s="47"/>
      <c r="G42" s="48"/>
      <c r="H42" s="47"/>
      <c r="I42" s="47"/>
      <c r="J42" s="47">
        <f>I42-H42</f>
        <v>0</v>
      </c>
      <c r="AA42" s="8"/>
      <c r="AB42" s="6"/>
      <c r="AC42" s="6"/>
      <c r="AD42" s="6"/>
      <c r="AE42" s="6"/>
      <c r="AF42" s="6"/>
      <c r="AG42" s="6"/>
      <c r="AH42" s="6"/>
      <c r="AI42" s="6"/>
      <c r="AJ42" s="6"/>
      <c r="AK42" s="6"/>
      <c r="AL42" s="6"/>
      <c r="AM42" s="6"/>
      <c r="AN42" s="6"/>
      <c r="AO42" s="6"/>
      <c r="AP42" s="6"/>
    </row>
    <row r="43" spans="1:42" s="24" customFormat="1" ht="17.25" customHeight="1" x14ac:dyDescent="0.3">
      <c r="A43" s="32"/>
      <c r="B43" s="40" t="s">
        <v>30</v>
      </c>
      <c r="C43" s="33"/>
      <c r="D43" s="41"/>
      <c r="E43" s="41"/>
      <c r="F43" s="43"/>
      <c r="G43" s="39"/>
      <c r="H43" s="41"/>
      <c r="I43" s="41"/>
      <c r="J43" s="43">
        <f>I43-H43</f>
        <v>0</v>
      </c>
      <c r="AA43" s="8"/>
      <c r="AB43" s="6"/>
      <c r="AC43" s="6"/>
      <c r="AD43" s="6"/>
      <c r="AE43" s="6"/>
      <c r="AF43" s="6"/>
      <c r="AG43" s="6"/>
      <c r="AH43" s="6"/>
      <c r="AI43" s="6"/>
      <c r="AJ43" s="6"/>
      <c r="AK43" s="6"/>
      <c r="AL43" s="6"/>
      <c r="AM43" s="6"/>
      <c r="AN43" s="6"/>
      <c r="AO43" s="6"/>
      <c r="AP43" s="6"/>
    </row>
    <row r="44" spans="1:42" s="24" customFormat="1" ht="17.25" customHeight="1" x14ac:dyDescent="0.3">
      <c r="A44" s="32"/>
      <c r="B44" s="52" t="s">
        <v>31</v>
      </c>
      <c r="C44" s="33"/>
      <c r="D44" s="123">
        <v>0</v>
      </c>
      <c r="E44" s="123">
        <v>39.046274999999994</v>
      </c>
      <c r="F44" s="123">
        <f>E44-D44</f>
        <v>39.046274999999994</v>
      </c>
      <c r="G44" s="124"/>
      <c r="H44" s="123">
        <v>187.92400000000004</v>
      </c>
      <c r="I44" s="123">
        <v>39.046274999999994</v>
      </c>
      <c r="J44" s="123">
        <f>I44-H44</f>
        <v>-148.87772500000005</v>
      </c>
      <c r="AA44" s="8">
        <f>AA40+3</f>
        <v>234</v>
      </c>
      <c r="AB44" s="6"/>
      <c r="AC44" s="6"/>
      <c r="AD44" s="6"/>
      <c r="AE44" s="6"/>
      <c r="AF44" s="6"/>
      <c r="AG44" s="6"/>
      <c r="AH44" s="6"/>
      <c r="AI44" s="6"/>
      <c r="AJ44" s="6"/>
      <c r="AK44" s="6"/>
      <c r="AL44" s="6"/>
      <c r="AM44" s="6"/>
      <c r="AN44" s="6"/>
      <c r="AO44" s="6"/>
      <c r="AP44" s="6"/>
    </row>
    <row r="45" spans="1:42" s="24" customFormat="1" ht="17.25" customHeight="1" x14ac:dyDescent="0.3">
      <c r="A45" s="32"/>
      <c r="B45" s="52" t="s">
        <v>32</v>
      </c>
      <c r="C45" s="33"/>
      <c r="D45" s="123"/>
      <c r="E45" s="123"/>
      <c r="F45" s="123"/>
      <c r="G45" s="124"/>
      <c r="H45" s="123"/>
      <c r="I45" s="123"/>
      <c r="J45" s="123">
        <f>I247-H247</f>
        <v>0</v>
      </c>
      <c r="AA45" s="8"/>
      <c r="AB45" s="6"/>
      <c r="AC45" s="6"/>
      <c r="AD45" s="6"/>
      <c r="AE45" s="6"/>
      <c r="AF45" s="6"/>
      <c r="AG45" s="6"/>
      <c r="AH45" s="6"/>
      <c r="AI45" s="6"/>
      <c r="AJ45" s="6"/>
      <c r="AK45" s="6"/>
      <c r="AL45" s="6"/>
      <c r="AM45" s="6"/>
      <c r="AN45" s="6"/>
      <c r="AO45" s="6"/>
      <c r="AP45" s="6"/>
    </row>
    <row r="46" spans="1:42" s="24" customFormat="1" ht="17.25" customHeight="1" x14ac:dyDescent="0.3">
      <c r="A46" s="179"/>
      <c r="B46" s="180" t="s">
        <v>101</v>
      </c>
      <c r="C46" s="181"/>
      <c r="D46" s="182">
        <v>0</v>
      </c>
      <c r="E46" s="182">
        <v>0</v>
      </c>
      <c r="F46" s="182">
        <f t="shared" ref="F46:F51" si="5">E46-D46</f>
        <v>0</v>
      </c>
      <c r="G46" s="183"/>
      <c r="H46" s="182">
        <v>0</v>
      </c>
      <c r="I46" s="182">
        <v>0</v>
      </c>
      <c r="J46" s="182">
        <f t="shared" ref="J46:J51" si="6">I46-H46</f>
        <v>0</v>
      </c>
      <c r="AA46" s="16">
        <f>AA44+1</f>
        <v>235</v>
      </c>
      <c r="AB46" s="15"/>
      <c r="AC46" s="15"/>
      <c r="AD46" s="15"/>
      <c r="AE46" s="15"/>
      <c r="AF46" s="15"/>
      <c r="AG46" s="15"/>
      <c r="AH46" s="15"/>
      <c r="AI46" s="15"/>
      <c r="AJ46" s="15"/>
      <c r="AK46" s="15"/>
      <c r="AL46" s="15"/>
      <c r="AM46" s="15"/>
      <c r="AN46" s="15"/>
      <c r="AO46" s="15"/>
      <c r="AP46" s="15"/>
    </row>
    <row r="47" spans="1:42" s="24" customFormat="1" ht="17.25" customHeight="1" x14ac:dyDescent="0.3">
      <c r="A47" s="179"/>
      <c r="B47" s="180" t="s">
        <v>100</v>
      </c>
      <c r="C47" s="181"/>
      <c r="D47" s="182">
        <v>0</v>
      </c>
      <c r="E47" s="182">
        <v>0</v>
      </c>
      <c r="F47" s="182">
        <f t="shared" si="5"/>
        <v>0</v>
      </c>
      <c r="G47" s="183"/>
      <c r="H47" s="182">
        <v>0</v>
      </c>
      <c r="I47" s="182">
        <v>0</v>
      </c>
      <c r="J47" s="182">
        <f t="shared" si="6"/>
        <v>0</v>
      </c>
      <c r="AA47" s="16">
        <f>AA46+1</f>
        <v>236</v>
      </c>
      <c r="AB47" s="15"/>
      <c r="AC47" s="15"/>
      <c r="AD47" s="15"/>
      <c r="AE47" s="15"/>
      <c r="AF47" s="15"/>
      <c r="AG47" s="15"/>
      <c r="AH47" s="15"/>
      <c r="AI47" s="15"/>
      <c r="AJ47" s="15"/>
      <c r="AK47" s="15"/>
      <c r="AL47" s="15"/>
      <c r="AM47" s="15"/>
      <c r="AN47" s="15"/>
      <c r="AO47" s="15"/>
      <c r="AP47" s="15"/>
    </row>
    <row r="48" spans="1:42" s="24" customFormat="1" ht="17.25" customHeight="1" x14ac:dyDescent="0.3">
      <c r="A48" s="179"/>
      <c r="B48" s="180" t="s">
        <v>99</v>
      </c>
      <c r="C48" s="181"/>
      <c r="D48" s="182">
        <v>0</v>
      </c>
      <c r="E48" s="182">
        <v>0.7485255999999999</v>
      </c>
      <c r="F48" s="182">
        <f t="shared" si="5"/>
        <v>0.7485255999999999</v>
      </c>
      <c r="G48" s="183"/>
      <c r="H48" s="182">
        <v>1.872128</v>
      </c>
      <c r="I48" s="182">
        <v>0.7485255999999999</v>
      </c>
      <c r="J48" s="182">
        <f t="shared" si="6"/>
        <v>-1.1236024000000002</v>
      </c>
      <c r="AA48" s="16">
        <f>AA47+1</f>
        <v>237</v>
      </c>
      <c r="AB48" s="15"/>
      <c r="AC48" s="15"/>
      <c r="AD48" s="15"/>
      <c r="AE48" s="15"/>
      <c r="AF48" s="15"/>
      <c r="AG48" s="15"/>
      <c r="AH48" s="15"/>
      <c r="AI48" s="15"/>
      <c r="AJ48" s="15"/>
      <c r="AK48" s="15"/>
      <c r="AL48" s="15"/>
      <c r="AM48" s="15"/>
      <c r="AN48" s="15"/>
      <c r="AO48" s="15"/>
      <c r="AP48" s="15"/>
    </row>
    <row r="49" spans="1:42" s="24" customFormat="1" ht="17.25" customHeight="1" x14ac:dyDescent="0.3">
      <c r="A49" s="179"/>
      <c r="B49" s="180" t="s">
        <v>98</v>
      </c>
      <c r="C49" s="181"/>
      <c r="D49" s="182">
        <v>0</v>
      </c>
      <c r="E49" s="182">
        <v>0</v>
      </c>
      <c r="F49" s="182">
        <f t="shared" si="5"/>
        <v>0</v>
      </c>
      <c r="G49" s="183"/>
      <c r="H49" s="182">
        <v>0</v>
      </c>
      <c r="I49" s="182">
        <v>0</v>
      </c>
      <c r="J49" s="182">
        <f t="shared" si="6"/>
        <v>0</v>
      </c>
      <c r="AA49" s="16">
        <v>245</v>
      </c>
      <c r="AB49" s="15"/>
      <c r="AC49" s="15"/>
      <c r="AD49" s="15"/>
      <c r="AE49" s="15"/>
      <c r="AF49" s="15"/>
      <c r="AG49" s="15"/>
      <c r="AH49" s="15"/>
      <c r="AI49" s="15"/>
      <c r="AJ49" s="15"/>
      <c r="AK49" s="15"/>
      <c r="AL49" s="15"/>
      <c r="AM49" s="15"/>
      <c r="AN49" s="15"/>
      <c r="AO49" s="15"/>
      <c r="AP49" s="15"/>
    </row>
    <row r="50" spans="1:42" s="24" customFormat="1" ht="17.25" customHeight="1" x14ac:dyDescent="0.3">
      <c r="A50" s="32"/>
      <c r="B50" s="42" t="s">
        <v>33</v>
      </c>
      <c r="C50" s="33"/>
      <c r="D50" s="123">
        <v>0</v>
      </c>
      <c r="E50" s="123">
        <v>0.7485255999999999</v>
      </c>
      <c r="F50" s="123">
        <f t="shared" si="5"/>
        <v>0.7485255999999999</v>
      </c>
      <c r="G50" s="124"/>
      <c r="H50" s="123">
        <v>1.872128</v>
      </c>
      <c r="I50" s="123">
        <v>0.7485255999999999</v>
      </c>
      <c r="J50" s="123">
        <f t="shared" si="6"/>
        <v>-1.1236024000000002</v>
      </c>
      <c r="AA50" s="8"/>
      <c r="AB50" s="6"/>
      <c r="AC50" s="6"/>
      <c r="AD50" s="6"/>
      <c r="AE50" s="6"/>
      <c r="AF50" s="6"/>
      <c r="AG50" s="6"/>
      <c r="AH50" s="6"/>
      <c r="AI50" s="6"/>
      <c r="AJ50" s="6"/>
      <c r="AK50" s="6"/>
      <c r="AL50" s="6"/>
      <c r="AM50" s="6"/>
      <c r="AN50" s="6"/>
      <c r="AO50" s="6"/>
      <c r="AP50" s="6"/>
    </row>
    <row r="51" spans="1:42" s="24" customFormat="1" ht="17.25" customHeight="1" x14ac:dyDescent="0.3">
      <c r="A51" s="32"/>
      <c r="B51" s="42" t="s">
        <v>34</v>
      </c>
      <c r="C51" s="33"/>
      <c r="D51" s="123">
        <v>0</v>
      </c>
      <c r="E51" s="123">
        <v>4.6334999999999997</v>
      </c>
      <c r="F51" s="123">
        <f t="shared" si="5"/>
        <v>4.6334999999999997</v>
      </c>
      <c r="G51" s="124"/>
      <c r="H51" s="123">
        <v>11.583791999999999</v>
      </c>
      <c r="I51" s="123">
        <v>4.6334999999999997</v>
      </c>
      <c r="J51" s="123">
        <f t="shared" si="6"/>
        <v>-6.9502919999999992</v>
      </c>
      <c r="AA51" s="8">
        <v>238</v>
      </c>
      <c r="AB51" s="6"/>
      <c r="AC51" s="6"/>
      <c r="AD51" s="6"/>
      <c r="AE51" s="6"/>
      <c r="AF51" s="6"/>
      <c r="AG51" s="6"/>
      <c r="AH51" s="6"/>
      <c r="AI51" s="6"/>
      <c r="AJ51" s="6"/>
      <c r="AK51" s="6"/>
      <c r="AL51" s="6"/>
      <c r="AM51" s="6"/>
      <c r="AN51" s="6"/>
      <c r="AO51" s="6"/>
      <c r="AP51" s="6"/>
    </row>
    <row r="52" spans="1:42" s="24" customFormat="1" ht="17.25" customHeight="1" x14ac:dyDescent="0.3">
      <c r="A52" s="32"/>
      <c r="B52" s="42" t="s">
        <v>35</v>
      </c>
      <c r="C52" s="33"/>
      <c r="D52" s="123">
        <v>0</v>
      </c>
      <c r="E52" s="123">
        <v>2.2552499999999998</v>
      </c>
      <c r="F52" s="123">
        <f t="shared" ref="F52:F59" si="7">E52-D52</f>
        <v>2.2552499999999998</v>
      </c>
      <c r="G52" s="124"/>
      <c r="H52" s="123">
        <v>7.5177639999999997</v>
      </c>
      <c r="I52" s="123">
        <v>2.2552499999999998</v>
      </c>
      <c r="J52" s="123">
        <f t="shared" ref="J52:J59" si="8">I52-H52</f>
        <v>-5.2625139999999995</v>
      </c>
      <c r="AA52" s="8">
        <f t="shared" ref="AA52:AA57" si="9">AA51+1</f>
        <v>239</v>
      </c>
      <c r="AB52" s="6"/>
      <c r="AC52" s="6"/>
      <c r="AD52" s="6"/>
      <c r="AE52" s="6"/>
      <c r="AF52" s="6"/>
      <c r="AG52" s="6"/>
      <c r="AH52" s="6"/>
      <c r="AI52" s="6"/>
      <c r="AJ52" s="6"/>
      <c r="AK52" s="6"/>
      <c r="AL52" s="6"/>
      <c r="AM52" s="6"/>
      <c r="AN52" s="6"/>
      <c r="AO52" s="6"/>
      <c r="AP52" s="6"/>
    </row>
    <row r="53" spans="1:42" s="24" customFormat="1" ht="17.25" customHeight="1" x14ac:dyDescent="0.3">
      <c r="A53" s="32"/>
      <c r="B53" s="42" t="s">
        <v>36</v>
      </c>
      <c r="C53" s="33"/>
      <c r="D53" s="123">
        <v>0</v>
      </c>
      <c r="E53" s="123">
        <v>0</v>
      </c>
      <c r="F53" s="123">
        <f t="shared" si="7"/>
        <v>0</v>
      </c>
      <c r="G53" s="124"/>
      <c r="H53" s="123">
        <v>7.3422519999999993</v>
      </c>
      <c r="I53" s="123">
        <v>0</v>
      </c>
      <c r="J53" s="123">
        <f t="shared" si="8"/>
        <v>-7.3422519999999993</v>
      </c>
      <c r="AA53" s="8">
        <f t="shared" si="9"/>
        <v>240</v>
      </c>
      <c r="AB53" s="6"/>
      <c r="AC53" s="6"/>
      <c r="AD53" s="6"/>
      <c r="AE53" s="6"/>
      <c r="AF53" s="6"/>
      <c r="AG53" s="6"/>
      <c r="AH53" s="6"/>
      <c r="AI53" s="6"/>
      <c r="AJ53" s="6"/>
      <c r="AK53" s="6"/>
      <c r="AL53" s="6"/>
      <c r="AM53" s="6"/>
      <c r="AN53" s="6"/>
      <c r="AO53" s="6"/>
      <c r="AP53" s="6"/>
    </row>
    <row r="54" spans="1:42" s="24" customFormat="1" ht="17.25" customHeight="1" x14ac:dyDescent="0.3">
      <c r="A54" s="32"/>
      <c r="B54" s="42" t="s">
        <v>37</v>
      </c>
      <c r="C54" s="33"/>
      <c r="D54" s="123">
        <v>0</v>
      </c>
      <c r="E54" s="123">
        <v>0.17105519999999999</v>
      </c>
      <c r="F54" s="123">
        <f t="shared" si="7"/>
        <v>0.17105519999999999</v>
      </c>
      <c r="G54" s="124"/>
      <c r="H54" s="123">
        <v>0.380276</v>
      </c>
      <c r="I54" s="123">
        <v>0.17105519999999999</v>
      </c>
      <c r="J54" s="123">
        <f t="shared" si="8"/>
        <v>-0.20922080000000001</v>
      </c>
      <c r="AA54" s="8">
        <f t="shared" si="9"/>
        <v>241</v>
      </c>
      <c r="AB54" s="6"/>
      <c r="AC54" s="6"/>
      <c r="AD54" s="6"/>
      <c r="AE54" s="6"/>
      <c r="AF54" s="6"/>
      <c r="AG54" s="6"/>
      <c r="AH54" s="6"/>
      <c r="AI54" s="6"/>
      <c r="AJ54" s="6"/>
      <c r="AK54" s="6"/>
      <c r="AL54" s="6"/>
      <c r="AM54" s="6"/>
      <c r="AN54" s="6"/>
      <c r="AO54" s="6"/>
      <c r="AP54" s="6"/>
    </row>
    <row r="55" spans="1:42" s="24" customFormat="1" ht="17.25" customHeight="1" x14ac:dyDescent="0.3">
      <c r="A55" s="32"/>
      <c r="B55" s="42" t="s">
        <v>38</v>
      </c>
      <c r="C55" s="33"/>
      <c r="D55" s="123">
        <v>0</v>
      </c>
      <c r="E55" s="123">
        <v>0.1520552</v>
      </c>
      <c r="F55" s="123">
        <f t="shared" si="7"/>
        <v>0.1520552</v>
      </c>
      <c r="G55" s="124"/>
      <c r="H55" s="123">
        <v>0.380276</v>
      </c>
      <c r="I55" s="123">
        <v>0.1520552</v>
      </c>
      <c r="J55" s="123">
        <f t="shared" si="8"/>
        <v>-0.2282208</v>
      </c>
      <c r="AA55" s="8">
        <f t="shared" si="9"/>
        <v>242</v>
      </c>
      <c r="AB55" s="6"/>
      <c r="AC55" s="6"/>
      <c r="AD55" s="6"/>
      <c r="AE55" s="6"/>
      <c r="AF55" s="6"/>
      <c r="AG55" s="6"/>
      <c r="AH55" s="6"/>
      <c r="AI55" s="6"/>
      <c r="AJ55" s="6"/>
      <c r="AK55" s="6"/>
      <c r="AL55" s="6"/>
      <c r="AM55" s="6"/>
      <c r="AN55" s="6"/>
      <c r="AO55" s="6"/>
      <c r="AP55" s="6"/>
    </row>
    <row r="56" spans="1:42" s="24" customFormat="1" ht="17.25" customHeight="1" x14ac:dyDescent="0.3">
      <c r="A56" s="32"/>
      <c r="B56" s="42" t="s">
        <v>39</v>
      </c>
      <c r="C56" s="33"/>
      <c r="D56" s="123">
        <v>0</v>
      </c>
      <c r="E56" s="123">
        <v>7.2776740000000006E-2</v>
      </c>
      <c r="F56" s="123">
        <f t="shared" si="7"/>
        <v>7.2776740000000006E-2</v>
      </c>
      <c r="G56" s="124"/>
      <c r="H56" s="123">
        <v>0.14626</v>
      </c>
      <c r="I56" s="123">
        <v>7.2776740000000006E-2</v>
      </c>
      <c r="J56" s="123">
        <f t="shared" si="8"/>
        <v>-7.3483259999999995E-2</v>
      </c>
      <c r="AA56" s="8">
        <f t="shared" si="9"/>
        <v>243</v>
      </c>
      <c r="AB56" s="6"/>
      <c r="AC56" s="6"/>
      <c r="AD56" s="6"/>
      <c r="AE56" s="6"/>
      <c r="AF56" s="6"/>
      <c r="AG56" s="6"/>
      <c r="AH56" s="6"/>
      <c r="AI56" s="6"/>
      <c r="AJ56" s="6"/>
      <c r="AK56" s="6"/>
      <c r="AL56" s="6"/>
      <c r="AM56" s="6"/>
      <c r="AN56" s="6"/>
      <c r="AO56" s="6"/>
      <c r="AP56" s="6"/>
    </row>
    <row r="57" spans="1:42" s="24" customFormat="1" ht="17.25" customHeight="1" x14ac:dyDescent="0.3">
      <c r="A57" s="32"/>
      <c r="B57" s="42" t="s">
        <v>40</v>
      </c>
      <c r="C57" s="33"/>
      <c r="D57" s="123">
        <v>0</v>
      </c>
      <c r="E57" s="123">
        <v>1.84508E-2</v>
      </c>
      <c r="F57" s="123">
        <f t="shared" si="7"/>
        <v>1.84508E-2</v>
      </c>
      <c r="G57" s="124"/>
      <c r="H57" s="123">
        <v>2.9252E-2</v>
      </c>
      <c r="I57" s="123">
        <v>1.84508E-2</v>
      </c>
      <c r="J57" s="123">
        <f t="shared" si="8"/>
        <v>-1.08012E-2</v>
      </c>
      <c r="AA57" s="8">
        <f t="shared" si="9"/>
        <v>244</v>
      </c>
      <c r="AB57" s="6"/>
      <c r="AC57" s="6"/>
      <c r="AD57" s="6"/>
      <c r="AE57" s="6"/>
      <c r="AF57" s="6"/>
      <c r="AG57" s="6"/>
      <c r="AH57" s="6"/>
      <c r="AI57" s="6"/>
      <c r="AJ57" s="6"/>
      <c r="AK57" s="6"/>
      <c r="AL57" s="6"/>
      <c r="AM57" s="6"/>
      <c r="AN57" s="6"/>
      <c r="AO57" s="6"/>
      <c r="AP57" s="6"/>
    </row>
    <row r="58" spans="1:42" s="24" customFormat="1" ht="17.25" customHeight="1" x14ac:dyDescent="0.3">
      <c r="A58" s="32"/>
      <c r="B58" s="52" t="s">
        <v>41</v>
      </c>
      <c r="C58" s="33"/>
      <c r="D58" s="123">
        <v>15.239493411030988</v>
      </c>
      <c r="E58" s="123">
        <v>14.570314999999999</v>
      </c>
      <c r="F58" s="123">
        <f t="shared" si="7"/>
        <v>-0.6691784110309893</v>
      </c>
      <c r="G58" s="124"/>
      <c r="H58" s="123">
        <v>75.28778298763028</v>
      </c>
      <c r="I58" s="123">
        <v>72.851574999999997</v>
      </c>
      <c r="J58" s="123">
        <f t="shared" si="8"/>
        <v>-2.4362079876302829</v>
      </c>
      <c r="AA58" s="8">
        <f>AA57+3</f>
        <v>247</v>
      </c>
      <c r="AB58" s="6"/>
      <c r="AC58" s="6"/>
      <c r="AD58" s="6"/>
      <c r="AE58" s="6"/>
      <c r="AF58" s="6"/>
      <c r="AG58" s="6"/>
      <c r="AH58" s="6"/>
      <c r="AI58" s="6"/>
      <c r="AJ58" s="6"/>
      <c r="AK58" s="6"/>
      <c r="AL58" s="6"/>
      <c r="AM58" s="6"/>
      <c r="AN58" s="6"/>
      <c r="AO58" s="6"/>
      <c r="AP58" s="6"/>
    </row>
    <row r="59" spans="1:42" s="24" customFormat="1" ht="17.25" customHeight="1" x14ac:dyDescent="0.3">
      <c r="A59" s="32"/>
      <c r="B59" s="44"/>
      <c r="C59" s="33"/>
      <c r="D59" s="127">
        <f>SUM(D44,D50:D58)</f>
        <v>15.239493411030988</v>
      </c>
      <c r="E59" s="127">
        <f>SUM(E44,E50:E58)</f>
        <v>61.668203539999986</v>
      </c>
      <c r="F59" s="127">
        <f t="shared" si="7"/>
        <v>46.428710128969001</v>
      </c>
      <c r="G59" s="128"/>
      <c r="H59" s="127">
        <f>SUM(H44,H50:H58)</f>
        <v>292.46378298763034</v>
      </c>
      <c r="I59" s="127">
        <f>SUM(I44,I50:I58)</f>
        <v>119.94946353999998</v>
      </c>
      <c r="J59" s="127">
        <f t="shared" si="8"/>
        <v>-172.51431944763036</v>
      </c>
      <c r="AA59" s="8"/>
      <c r="AB59" s="6"/>
      <c r="AC59" s="6"/>
      <c r="AD59" s="6"/>
      <c r="AE59" s="6"/>
      <c r="AF59" s="6"/>
      <c r="AG59" s="6"/>
      <c r="AH59" s="6"/>
      <c r="AI59" s="6"/>
      <c r="AJ59" s="6"/>
      <c r="AK59" s="6"/>
      <c r="AL59" s="6"/>
      <c r="AM59" s="6"/>
      <c r="AN59" s="6"/>
      <c r="AO59" s="6"/>
      <c r="AP59" s="6"/>
    </row>
    <row r="60" spans="1:42" s="24" customFormat="1" ht="17.25" customHeight="1" x14ac:dyDescent="0.3">
      <c r="A60" s="32"/>
      <c r="B60" s="44"/>
      <c r="C60" s="33"/>
      <c r="D60" s="129"/>
      <c r="E60" s="129"/>
      <c r="F60" s="129"/>
      <c r="G60" s="128"/>
      <c r="H60" s="129"/>
      <c r="I60" s="129"/>
      <c r="J60" s="129"/>
      <c r="AA60" s="8"/>
      <c r="AB60" s="6"/>
      <c r="AC60" s="6"/>
      <c r="AD60" s="6"/>
      <c r="AE60" s="6"/>
      <c r="AF60" s="6"/>
      <c r="AG60" s="6"/>
      <c r="AH60" s="6"/>
      <c r="AI60" s="6"/>
      <c r="AJ60" s="6"/>
      <c r="AK60" s="6"/>
      <c r="AL60" s="6"/>
      <c r="AM60" s="6"/>
      <c r="AN60" s="6"/>
      <c r="AO60" s="6"/>
      <c r="AP60" s="6"/>
    </row>
    <row r="61" spans="1:42" s="24" customFormat="1" ht="17.25" customHeight="1" x14ac:dyDescent="0.3">
      <c r="A61" s="32"/>
      <c r="B61" s="49" t="s">
        <v>42</v>
      </c>
      <c r="C61" s="33"/>
      <c r="D61" s="130">
        <f>SUM(D59,D41,D26,D20)</f>
        <v>446.48476402792892</v>
      </c>
      <c r="E61" s="130">
        <f>SUM(E59,E41,E26,E20)</f>
        <v>663.57710874999998</v>
      </c>
      <c r="F61" s="130">
        <f>E61-D61</f>
        <v>217.09234472207106</v>
      </c>
      <c r="G61" s="128"/>
      <c r="H61" s="130">
        <f>SUM(H59,H41,H26,H20)</f>
        <v>2110.3415596145387</v>
      </c>
      <c r="I61" s="130">
        <f>SUM(I59,I41,I26,I20)</f>
        <v>2157.8572429199999</v>
      </c>
      <c r="J61" s="130">
        <f>I61-H61</f>
        <v>47.515683305461152</v>
      </c>
      <c r="AA61" s="8"/>
      <c r="AB61" s="6"/>
      <c r="AC61" s="6"/>
      <c r="AD61" s="6"/>
      <c r="AE61" s="6"/>
      <c r="AF61" s="6"/>
      <c r="AG61" s="6"/>
      <c r="AH61" s="6"/>
      <c r="AI61" s="6"/>
      <c r="AJ61" s="6"/>
      <c r="AK61" s="6"/>
      <c r="AL61" s="6"/>
      <c r="AM61" s="6"/>
      <c r="AN61" s="6"/>
      <c r="AO61" s="6"/>
      <c r="AP61" s="6"/>
    </row>
    <row r="62" spans="1:42" s="24" customFormat="1" ht="17.25" customHeight="1" x14ac:dyDescent="0.3">
      <c r="A62" s="32"/>
      <c r="B62" s="44"/>
      <c r="C62" s="33"/>
      <c r="D62" s="41"/>
      <c r="E62" s="41"/>
      <c r="F62" s="43"/>
      <c r="G62" s="39"/>
      <c r="H62" s="41"/>
      <c r="I62" s="41"/>
      <c r="J62" s="43"/>
      <c r="AA62" s="8"/>
      <c r="AB62" s="6"/>
      <c r="AC62" s="6"/>
      <c r="AD62" s="6"/>
      <c r="AE62" s="6"/>
      <c r="AF62" s="6"/>
      <c r="AG62" s="6"/>
      <c r="AH62" s="6"/>
      <c r="AI62" s="6"/>
      <c r="AJ62" s="6"/>
      <c r="AK62" s="6"/>
      <c r="AL62" s="6"/>
      <c r="AM62" s="6"/>
      <c r="AN62" s="6"/>
      <c r="AO62" s="6"/>
      <c r="AP62" s="6"/>
    </row>
    <row r="63" spans="1:42" s="24" customFormat="1" ht="17.25" customHeight="1" x14ac:dyDescent="0.3">
      <c r="A63" s="32"/>
      <c r="B63" s="40" t="s">
        <v>43</v>
      </c>
      <c r="C63" s="33"/>
      <c r="D63" s="41"/>
      <c r="E63" s="41"/>
      <c r="F63" s="43"/>
      <c r="G63" s="39"/>
      <c r="H63" s="41"/>
      <c r="I63" s="41"/>
      <c r="J63" s="43"/>
      <c r="AA63" s="8"/>
      <c r="AB63" s="6"/>
      <c r="AC63" s="6"/>
      <c r="AD63" s="6"/>
      <c r="AE63" s="6"/>
      <c r="AF63" s="6"/>
      <c r="AG63" s="6"/>
      <c r="AH63" s="6"/>
      <c r="AI63" s="6"/>
      <c r="AJ63" s="6"/>
      <c r="AK63" s="6"/>
      <c r="AL63" s="6"/>
      <c r="AM63" s="6"/>
      <c r="AN63" s="6"/>
      <c r="AO63" s="6"/>
      <c r="AP63" s="6"/>
    </row>
    <row r="64" spans="1:42" s="24" customFormat="1" ht="17.25" customHeight="1" x14ac:dyDescent="0.3">
      <c r="A64" s="32"/>
      <c r="B64" s="52" t="s">
        <v>44</v>
      </c>
      <c r="C64" s="33"/>
      <c r="D64" s="123">
        <v>50.543831112744421</v>
      </c>
      <c r="E64" s="123">
        <v>35.455680430000001</v>
      </c>
      <c r="F64" s="123">
        <f t="shared" ref="F64:F69" si="10">E64-D64</f>
        <v>-15.08815068274442</v>
      </c>
      <c r="G64" s="124"/>
      <c r="H64" s="123">
        <v>327.46700592255695</v>
      </c>
      <c r="I64" s="123">
        <v>223.74320895999998</v>
      </c>
      <c r="J64" s="123">
        <f t="shared" ref="J64:J69" si="11">I64-H64</f>
        <v>-103.72379696255697</v>
      </c>
      <c r="AA64" s="8">
        <f>AA58+8</f>
        <v>255</v>
      </c>
      <c r="AB64" s="6"/>
      <c r="AC64" s="6"/>
      <c r="AD64" s="6"/>
      <c r="AE64" s="6"/>
      <c r="AF64" s="6"/>
      <c r="AG64" s="6"/>
      <c r="AH64" s="6"/>
      <c r="AI64" s="6"/>
      <c r="AJ64" s="6"/>
      <c r="AK64" s="6"/>
      <c r="AL64" s="6"/>
      <c r="AM64" s="6"/>
      <c r="AN64" s="6"/>
      <c r="AO64" s="6"/>
      <c r="AP64" s="6"/>
    </row>
    <row r="65" spans="1:42" s="24" customFormat="1" ht="17.25" customHeight="1" x14ac:dyDescent="0.3">
      <c r="A65" s="32"/>
      <c r="B65" s="52" t="s">
        <v>45</v>
      </c>
      <c r="C65" s="33"/>
      <c r="D65" s="123">
        <v>8.9889303475401423</v>
      </c>
      <c r="E65" s="123">
        <v>3.8281105899999996</v>
      </c>
      <c r="F65" s="123">
        <f t="shared" si="10"/>
        <v>-5.1608197575401427</v>
      </c>
      <c r="G65" s="124"/>
      <c r="H65" s="123">
        <v>28.847127784841575</v>
      </c>
      <c r="I65" s="123">
        <v>23.178497329999999</v>
      </c>
      <c r="J65" s="123">
        <f t="shared" si="11"/>
        <v>-5.6686304548415762</v>
      </c>
      <c r="AA65" s="8">
        <f>AA64+1</f>
        <v>256</v>
      </c>
      <c r="AB65" s="6"/>
      <c r="AC65" s="6"/>
      <c r="AD65" s="6"/>
      <c r="AE65" s="6"/>
      <c r="AF65" s="6"/>
      <c r="AG65" s="6"/>
      <c r="AH65" s="6"/>
      <c r="AI65" s="6"/>
      <c r="AJ65" s="6"/>
      <c r="AK65" s="6"/>
      <c r="AL65" s="6"/>
      <c r="AM65" s="6"/>
      <c r="AN65" s="6"/>
      <c r="AO65" s="6"/>
      <c r="AP65" s="6"/>
    </row>
    <row r="66" spans="1:42" s="24" customFormat="1" ht="17.25" customHeight="1" x14ac:dyDescent="0.3">
      <c r="A66" s="32"/>
      <c r="B66" s="52" t="s">
        <v>46</v>
      </c>
      <c r="C66" s="33"/>
      <c r="D66" s="123">
        <v>23.091792234622048</v>
      </c>
      <c r="E66" s="123">
        <v>23.30467466</v>
      </c>
      <c r="F66" s="123">
        <f t="shared" si="10"/>
        <v>0.21288242537795199</v>
      </c>
      <c r="G66" s="124"/>
      <c r="H66" s="123">
        <v>124.21196425308895</v>
      </c>
      <c r="I66" s="123">
        <v>156.85401262999997</v>
      </c>
      <c r="J66" s="123">
        <f t="shared" si="11"/>
        <v>32.642048376911021</v>
      </c>
      <c r="AA66" s="8">
        <f>AA65+1</f>
        <v>257</v>
      </c>
      <c r="AB66" s="6"/>
      <c r="AC66" s="6"/>
      <c r="AD66" s="6"/>
      <c r="AE66" s="6"/>
      <c r="AF66" s="6"/>
      <c r="AG66" s="6"/>
      <c r="AH66" s="6"/>
      <c r="AI66" s="6"/>
      <c r="AJ66" s="6"/>
      <c r="AK66" s="6"/>
      <c r="AL66" s="6"/>
      <c r="AM66" s="6"/>
      <c r="AN66" s="6"/>
      <c r="AO66" s="6"/>
      <c r="AP66" s="6"/>
    </row>
    <row r="67" spans="1:42" s="24" customFormat="1" ht="17.25" customHeight="1" x14ac:dyDescent="0.3">
      <c r="A67" s="32"/>
      <c r="B67" s="44"/>
      <c r="C67" s="33"/>
      <c r="D67" s="127">
        <f>SUM(D64:D66)</f>
        <v>82.624553694906609</v>
      </c>
      <c r="E67" s="127">
        <f>SUM(E64:E66)</f>
        <v>62.588465679999999</v>
      </c>
      <c r="F67" s="127">
        <f t="shared" si="10"/>
        <v>-20.036088014906611</v>
      </c>
      <c r="G67" s="128"/>
      <c r="H67" s="127">
        <f>SUM(H64:H66)</f>
        <v>480.5260979604875</v>
      </c>
      <c r="I67" s="127">
        <f>SUM(I64:I66)</f>
        <v>403.77571891999992</v>
      </c>
      <c r="J67" s="127">
        <f t="shared" si="11"/>
        <v>-76.750379040487587</v>
      </c>
      <c r="K67" s="25">
        <f>SUM(D67:J67)</f>
        <v>932.72836919999986</v>
      </c>
      <c r="AA67" s="8"/>
      <c r="AB67" s="6"/>
      <c r="AC67" s="6"/>
      <c r="AD67" s="6"/>
      <c r="AE67" s="6"/>
      <c r="AF67" s="6"/>
      <c r="AG67" s="6"/>
      <c r="AH67" s="6"/>
      <c r="AI67" s="6"/>
      <c r="AJ67" s="6"/>
      <c r="AK67" s="6"/>
      <c r="AL67" s="6"/>
      <c r="AM67" s="6"/>
      <c r="AN67" s="6"/>
      <c r="AO67" s="6"/>
      <c r="AP67" s="6"/>
    </row>
    <row r="68" spans="1:42" s="24" customFormat="1" ht="17.25" customHeight="1" x14ac:dyDescent="0.3">
      <c r="A68" s="32"/>
      <c r="B68" s="44"/>
      <c r="C68" s="33"/>
      <c r="D68" s="129"/>
      <c r="E68" s="129"/>
      <c r="F68" s="129"/>
      <c r="G68" s="128"/>
      <c r="H68" s="129"/>
      <c r="I68" s="129"/>
      <c r="J68" s="129"/>
      <c r="AA68" s="8"/>
      <c r="AB68" s="6"/>
      <c r="AC68" s="6"/>
      <c r="AD68" s="6"/>
      <c r="AE68" s="6"/>
      <c r="AF68" s="6"/>
      <c r="AG68" s="6"/>
      <c r="AH68" s="6"/>
      <c r="AI68" s="6"/>
      <c r="AJ68" s="6"/>
      <c r="AK68" s="6"/>
      <c r="AL68" s="6"/>
      <c r="AM68" s="6"/>
      <c r="AN68" s="6"/>
      <c r="AO68" s="6"/>
      <c r="AP68" s="6"/>
    </row>
    <row r="69" spans="1:42" s="24" customFormat="1" ht="17.25" customHeight="1" x14ac:dyDescent="0.3">
      <c r="A69" s="32"/>
      <c r="B69" s="49" t="s">
        <v>47</v>
      </c>
      <c r="C69" s="33"/>
      <c r="D69" s="130">
        <f>SUM(D67,D61)</f>
        <v>529.1093177228355</v>
      </c>
      <c r="E69" s="130">
        <f>SUM(E67,E61)</f>
        <v>726.16557442999999</v>
      </c>
      <c r="F69" s="130">
        <f t="shared" si="10"/>
        <v>197.05625670716449</v>
      </c>
      <c r="G69" s="128"/>
      <c r="H69" s="130">
        <f>SUM(H67,H61)</f>
        <v>2590.867657575026</v>
      </c>
      <c r="I69" s="130">
        <f>SUM(I67,I61)</f>
        <v>2561.6329618399996</v>
      </c>
      <c r="J69" s="130">
        <f t="shared" si="11"/>
        <v>-29.234695735026435</v>
      </c>
      <c r="AA69" s="8"/>
      <c r="AB69" s="6"/>
      <c r="AC69" s="6"/>
      <c r="AD69" s="6"/>
      <c r="AE69" s="6"/>
      <c r="AF69" s="6"/>
      <c r="AG69" s="6"/>
      <c r="AH69" s="6"/>
      <c r="AI69" s="6"/>
      <c r="AJ69" s="6"/>
      <c r="AK69" s="6"/>
      <c r="AL69" s="6"/>
      <c r="AM69" s="6"/>
      <c r="AN69" s="6"/>
      <c r="AO69" s="6"/>
      <c r="AP69" s="6"/>
    </row>
    <row r="70" spans="1:42" s="24" customFormat="1" ht="17.25" customHeight="1" x14ac:dyDescent="0.3">
      <c r="A70" s="32"/>
      <c r="B70" s="44"/>
      <c r="C70" s="33"/>
      <c r="D70" s="41"/>
      <c r="E70" s="41"/>
      <c r="F70" s="43"/>
      <c r="G70" s="39"/>
      <c r="H70" s="41"/>
      <c r="I70" s="41"/>
      <c r="J70" s="43"/>
      <c r="M70" s="213"/>
      <c r="AA70" s="8"/>
      <c r="AB70" s="6"/>
      <c r="AC70" s="6"/>
      <c r="AD70" s="6"/>
      <c r="AE70" s="6"/>
      <c r="AF70" s="6"/>
      <c r="AG70" s="6"/>
      <c r="AH70" s="6"/>
      <c r="AI70" s="6"/>
      <c r="AJ70" s="6"/>
      <c r="AK70" s="6"/>
      <c r="AL70" s="6"/>
      <c r="AM70" s="6"/>
      <c r="AN70" s="6"/>
      <c r="AO70" s="6"/>
      <c r="AP70" s="6"/>
    </row>
    <row r="71" spans="1:42" s="24" customFormat="1" ht="17.25" customHeight="1" x14ac:dyDescent="0.3">
      <c r="A71" s="32"/>
      <c r="B71" s="40" t="s">
        <v>48</v>
      </c>
      <c r="C71" s="33"/>
      <c r="D71" s="41"/>
      <c r="E71" s="41"/>
      <c r="F71" s="43"/>
      <c r="G71" s="39"/>
      <c r="H71" s="41"/>
      <c r="I71" s="41"/>
      <c r="J71" s="43"/>
      <c r="AA71" s="8"/>
      <c r="AB71" s="6"/>
      <c r="AC71" s="6"/>
      <c r="AD71" s="6"/>
      <c r="AE71" s="6"/>
      <c r="AF71" s="6"/>
      <c r="AG71" s="6"/>
      <c r="AH71" s="6"/>
      <c r="AI71" s="6"/>
      <c r="AJ71" s="6"/>
      <c r="AK71" s="6"/>
      <c r="AL71" s="6"/>
      <c r="AM71" s="6"/>
      <c r="AN71" s="6"/>
      <c r="AO71" s="6"/>
      <c r="AP71" s="6"/>
    </row>
    <row r="72" spans="1:42" s="24" customFormat="1" ht="17.25" customHeight="1" x14ac:dyDescent="0.3">
      <c r="A72" s="32"/>
      <c r="B72" s="52" t="s">
        <v>49</v>
      </c>
      <c r="C72" s="33"/>
      <c r="D72" s="123">
        <v>16.787268443369999</v>
      </c>
      <c r="E72" s="123">
        <v>96.252843438000042</v>
      </c>
      <c r="F72" s="123">
        <f>E72-D72</f>
        <v>79.465574994630046</v>
      </c>
      <c r="G72" s="124"/>
      <c r="H72" s="123">
        <v>-26.756470648629996</v>
      </c>
      <c r="I72" s="123">
        <v>331.78209733000006</v>
      </c>
      <c r="J72" s="123">
        <f>I72-H72</f>
        <v>358.53856797863006</v>
      </c>
      <c r="AA72" s="8">
        <f>AA66+5</f>
        <v>262</v>
      </c>
      <c r="AB72" s="6"/>
      <c r="AC72" s="6"/>
      <c r="AD72" s="6"/>
      <c r="AE72" s="6"/>
      <c r="AF72" s="6"/>
      <c r="AG72" s="6"/>
      <c r="AH72" s="6"/>
      <c r="AI72" s="6"/>
      <c r="AJ72" s="6"/>
      <c r="AK72" s="6"/>
      <c r="AL72" s="6"/>
      <c r="AM72" s="6"/>
      <c r="AN72" s="6"/>
      <c r="AO72" s="6"/>
      <c r="AP72" s="6"/>
    </row>
    <row r="73" spans="1:42" s="24" customFormat="1" ht="17.25" customHeight="1" x14ac:dyDescent="0.3">
      <c r="A73" s="32"/>
      <c r="B73" s="33"/>
      <c r="C73" s="33"/>
      <c r="D73" s="127">
        <f>SUM(D72)</f>
        <v>16.787268443369999</v>
      </c>
      <c r="E73" s="127">
        <f>SUM(E72)</f>
        <v>96.252843438000042</v>
      </c>
      <c r="F73" s="127">
        <f>E73-D73</f>
        <v>79.465574994630046</v>
      </c>
      <c r="G73" s="128"/>
      <c r="H73" s="127">
        <f>SUM(H72)</f>
        <v>-26.756470648629996</v>
      </c>
      <c r="I73" s="127">
        <f>SUM(I72)</f>
        <v>331.78209733000006</v>
      </c>
      <c r="J73" s="127">
        <f>I73-H73</f>
        <v>358.53856797863006</v>
      </c>
      <c r="AA73" s="8"/>
      <c r="AB73" s="6"/>
      <c r="AC73" s="6"/>
      <c r="AD73" s="6"/>
      <c r="AE73" s="6"/>
      <c r="AF73" s="6"/>
      <c r="AG73" s="6"/>
      <c r="AH73" s="6"/>
      <c r="AI73" s="6"/>
      <c r="AJ73" s="6"/>
      <c r="AK73" s="6"/>
      <c r="AL73" s="6"/>
      <c r="AM73" s="6"/>
      <c r="AN73" s="6"/>
      <c r="AO73" s="6"/>
      <c r="AP73" s="6"/>
    </row>
    <row r="74" spans="1:42" s="24" customFormat="1" ht="17.25" customHeight="1" x14ac:dyDescent="0.3">
      <c r="A74" s="32"/>
      <c r="B74" s="33"/>
      <c r="C74" s="33"/>
      <c r="D74" s="129"/>
      <c r="E74" s="129"/>
      <c r="F74" s="129"/>
      <c r="G74" s="128"/>
      <c r="H74" s="129"/>
      <c r="I74" s="129"/>
      <c r="J74" s="129"/>
      <c r="AA74"/>
      <c r="AB74"/>
      <c r="AC74"/>
      <c r="AD74"/>
      <c r="AE74"/>
      <c r="AF74"/>
      <c r="AG74"/>
      <c r="AH74"/>
      <c r="AI74"/>
      <c r="AJ74"/>
      <c r="AK74"/>
      <c r="AL74"/>
      <c r="AM74"/>
      <c r="AN74"/>
      <c r="AO74"/>
      <c r="AP74"/>
    </row>
    <row r="75" spans="1:42" s="27" customFormat="1" ht="18" customHeight="1" x14ac:dyDescent="0.25">
      <c r="A75" s="50"/>
      <c r="B75" s="51" t="s">
        <v>50</v>
      </c>
      <c r="C75" s="51"/>
      <c r="D75" s="131">
        <f>SUM(D73,D69)</f>
        <v>545.89658616620545</v>
      </c>
      <c r="E75" s="131">
        <f>SUM(E73,E69)</f>
        <v>822.41841786800001</v>
      </c>
      <c r="F75" s="132">
        <f>E75-D75</f>
        <v>276.52183170179455</v>
      </c>
      <c r="G75" s="133"/>
      <c r="H75" s="131">
        <f>SUM(H73,H69)</f>
        <v>2564.1111869263959</v>
      </c>
      <c r="I75" s="131">
        <f>SUM(I73,I69)</f>
        <v>2893.4150591699995</v>
      </c>
      <c r="J75" s="132">
        <f>I75-H75</f>
        <v>329.30387224360356</v>
      </c>
      <c r="K75" s="24"/>
      <c r="L75" s="24"/>
      <c r="AA75" s="2"/>
      <c r="AB75" s="2"/>
      <c r="AC75" s="2"/>
      <c r="AD75" s="2"/>
      <c r="AE75" s="2"/>
      <c r="AF75" s="2"/>
      <c r="AG75" s="2"/>
      <c r="AH75" s="2"/>
      <c r="AI75" s="2"/>
      <c r="AJ75" s="2"/>
      <c r="AK75" s="2"/>
      <c r="AL75" s="2"/>
      <c r="AM75" s="2"/>
      <c r="AN75" s="2"/>
      <c r="AO75" s="2"/>
      <c r="AP75" s="2"/>
    </row>
    <row r="76" spans="1:42" ht="18.75" x14ac:dyDescent="0.3">
      <c r="A76" s="1"/>
      <c r="B76" s="1"/>
      <c r="C76" s="1"/>
      <c r="D76" s="1"/>
      <c r="E76" s="1"/>
      <c r="F76" s="1"/>
      <c r="G76" s="1"/>
      <c r="H76" s="1"/>
      <c r="I76" s="1"/>
      <c r="J76" s="1"/>
    </row>
    <row r="78" spans="1:42" x14ac:dyDescent="0.25">
      <c r="D78" s="4"/>
      <c r="E78" s="4"/>
      <c r="F78" s="5"/>
      <c r="G78" s="5"/>
      <c r="H78" s="4"/>
      <c r="I78" s="4"/>
      <c r="J78" s="5"/>
    </row>
    <row r="79" spans="1:42" x14ac:dyDescent="0.25">
      <c r="D79" s="195"/>
      <c r="H79" s="4"/>
    </row>
    <row r="80" spans="1:42" x14ac:dyDescent="0.25">
      <c r="D80" s="196"/>
    </row>
  </sheetData>
  <mergeCells count="14">
    <mergeCell ref="AA2:AP2"/>
    <mergeCell ref="AC4:AP4"/>
    <mergeCell ref="AC5:AN5"/>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U82"/>
  <sheetViews>
    <sheetView topLeftCell="A58" zoomScale="80" zoomScaleNormal="80" workbookViewId="0">
      <selection activeCell="O14" sqref="O14"/>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hidden="1" customWidth="1"/>
    <col min="10" max="10" width="12.42578125" hidden="1" customWidth="1"/>
    <col min="11" max="11" width="21.28515625" style="93" hidden="1" customWidth="1"/>
  </cols>
  <sheetData>
    <row r="1" spans="1:11" ht="28.5" x14ac:dyDescent="0.45">
      <c r="A1" s="227" t="s">
        <v>0</v>
      </c>
      <c r="B1" s="227"/>
      <c r="C1" s="227"/>
      <c r="D1" s="227"/>
      <c r="E1" s="227"/>
      <c r="F1" s="227"/>
    </row>
    <row r="2" spans="1:11" ht="22.5" customHeight="1" x14ac:dyDescent="0.4">
      <c r="A2" s="236" t="s">
        <v>139</v>
      </c>
      <c r="B2" s="236"/>
      <c r="C2" s="236"/>
      <c r="D2" s="236"/>
      <c r="E2" s="236"/>
      <c r="F2" s="236"/>
    </row>
    <row r="3" spans="1:11" ht="22.5" customHeight="1" x14ac:dyDescent="0.4">
      <c r="A3" s="228" t="s">
        <v>82</v>
      </c>
      <c r="B3" s="228"/>
      <c r="C3" s="228"/>
      <c r="D3" s="228"/>
      <c r="E3" s="228"/>
      <c r="F3" s="228"/>
    </row>
    <row r="4" spans="1:11" ht="22.5" customHeight="1" x14ac:dyDescent="0.35">
      <c r="A4" s="230" t="s">
        <v>91</v>
      </c>
      <c r="B4" s="230"/>
      <c r="C4" s="230"/>
      <c r="D4" s="230"/>
      <c r="E4" s="230"/>
      <c r="F4" s="230"/>
    </row>
    <row r="5" spans="1:11" ht="19.5" customHeight="1" x14ac:dyDescent="0.25">
      <c r="A5" s="248" t="s">
        <v>7</v>
      </c>
      <c r="B5" s="248"/>
      <c r="C5" s="248"/>
      <c r="D5" s="248"/>
      <c r="E5" s="248"/>
      <c r="F5" s="248"/>
    </row>
    <row r="6" spans="1:11" ht="8.25" customHeight="1" x14ac:dyDescent="0.25">
      <c r="A6" s="248"/>
      <c r="B6" s="248"/>
      <c r="C6" s="248"/>
      <c r="D6" s="248"/>
      <c r="E6" s="248"/>
      <c r="F6" s="248"/>
    </row>
    <row r="7" spans="1:11" ht="30.75" customHeight="1" x14ac:dyDescent="0.35">
      <c r="A7" s="229" t="s">
        <v>143</v>
      </c>
      <c r="B7" s="229"/>
      <c r="C7" s="229"/>
      <c r="D7" s="229"/>
      <c r="E7" s="229"/>
      <c r="F7" s="229"/>
    </row>
    <row r="8" spans="1:11" ht="7.5" customHeight="1" thickBot="1" x14ac:dyDescent="0.3"/>
    <row r="9" spans="1:11" ht="17.25" customHeight="1" x14ac:dyDescent="0.25">
      <c r="A9" s="253" t="s">
        <v>84</v>
      </c>
      <c r="B9" s="255" t="s">
        <v>87</v>
      </c>
      <c r="C9" s="256"/>
      <c r="D9" s="259" t="s">
        <v>85</v>
      </c>
      <c r="E9" s="260"/>
      <c r="F9" s="263" t="s">
        <v>86</v>
      </c>
      <c r="J9" s="100" t="s">
        <v>90</v>
      </c>
      <c r="K9" s="104" t="s">
        <v>90</v>
      </c>
    </row>
    <row r="10" spans="1:11" ht="17.25" customHeight="1" x14ac:dyDescent="0.25">
      <c r="A10" s="254"/>
      <c r="B10" s="257"/>
      <c r="C10" s="258"/>
      <c r="D10" s="261"/>
      <c r="E10" s="262"/>
      <c r="F10" s="264"/>
      <c r="J10" s="101" t="s">
        <v>75</v>
      </c>
      <c r="K10" s="105" t="s">
        <v>75</v>
      </c>
    </row>
    <row r="11" spans="1:11" ht="9" customHeight="1" x14ac:dyDescent="0.25">
      <c r="A11" s="97"/>
      <c r="B11" s="249"/>
      <c r="C11" s="250"/>
      <c r="D11" s="251"/>
      <c r="E11" s="252"/>
      <c r="F11" s="98"/>
      <c r="J11" s="102"/>
      <c r="K11" s="108"/>
    </row>
    <row r="12" spans="1:11" s="95" customFormat="1" ht="61.5" customHeight="1" x14ac:dyDescent="0.25">
      <c r="A12" s="99" t="s">
        <v>4</v>
      </c>
      <c r="B12" s="137">
        <v>77.715274152000006</v>
      </c>
      <c r="C12" s="139"/>
      <c r="D12" s="117">
        <v>0.45832888765021823</v>
      </c>
      <c r="E12" s="118"/>
      <c r="F12" s="201" t="s">
        <v>135</v>
      </c>
      <c r="J12" s="103">
        <f>IF(EXACT(A12,'May Cons Subsidies-ACCRUAL'!$B$13)=TRUE,IF(ISERROR('May Cons Subsidies-ACCRUAL'!$F13/'May Cons Subsidies-ACCRUAL'!$D13),"NO VAR",'May Cons Subsidies-ACCRUAL'!$F13/'May Cons Subsidies-ACCRUAL'!$D13))</f>
        <v>0.45832888765021823</v>
      </c>
      <c r="K12" s="109" t="str">
        <f t="shared" ref="K12:K17" si="0">IF(J12="NO VAR","NO VAR",(IF(J12=FALSE,"INCORRECT LINE BEING PICKED UP","OK")))</f>
        <v>OK</v>
      </c>
    </row>
    <row r="13" spans="1:11" s="95" customFormat="1" ht="30" customHeight="1" x14ac:dyDescent="0.25">
      <c r="A13" s="99" t="s">
        <v>5</v>
      </c>
      <c r="B13" s="137">
        <v>52.605650283597797</v>
      </c>
      <c r="C13" s="139"/>
      <c r="D13" s="117" t="s">
        <v>144</v>
      </c>
      <c r="E13" s="118"/>
      <c r="F13" s="106" t="s">
        <v>117</v>
      </c>
      <c r="J13" s="103">
        <f>IF(EXACT(A13,'May Cons Subsidies-ACCRUAL'!$B$14)=TRUE,IF(ISERROR('May Cons Subsidies-ACCRUAL'!$F14/'May Cons Subsidies-ACCRUAL'!$D14),"NO VAR",'May Cons Subsidies-ACCRUAL'!$F14/'May Cons Subsidies-ACCRUAL'!$D14))</f>
        <v>-4.1515163723618311</v>
      </c>
      <c r="K13" s="109" t="str">
        <f t="shared" si="0"/>
        <v>OK</v>
      </c>
    </row>
    <row r="14" spans="1:11" s="95" customFormat="1" ht="19.5" customHeight="1" x14ac:dyDescent="0.25">
      <c r="A14" s="99" t="s">
        <v>88</v>
      </c>
      <c r="B14" s="137">
        <v>17.750272056615238</v>
      </c>
      <c r="C14" s="139"/>
      <c r="D14" s="117" t="s">
        <v>145</v>
      </c>
      <c r="E14" s="118"/>
      <c r="F14" s="106" t="s">
        <v>118</v>
      </c>
      <c r="J14" s="103">
        <f>IF(EXACT(A14,'May Cons Subsidies-ACCRUAL'!$B$15)=TRUE,IF(ISERROR('May Cons Subsidies-ACCRUAL'!$F15/'May Cons Subsidies-ACCRUAL'!$D15),"NO VAR",'May Cons Subsidies-ACCRUAL'!$F15/'May Cons Subsidies-ACCRUAL'!$D15))</f>
        <v>1.0557006962991111</v>
      </c>
      <c r="K14" s="109" t="str">
        <f t="shared" si="0"/>
        <v>OK</v>
      </c>
    </row>
    <row r="15" spans="1:11" s="95" customFormat="1" ht="18.75" customHeight="1" x14ac:dyDescent="0.25">
      <c r="A15" s="99" t="s">
        <v>89</v>
      </c>
      <c r="B15" s="137">
        <v>12.839145168136685</v>
      </c>
      <c r="C15" s="139"/>
      <c r="D15" s="117" t="s">
        <v>145</v>
      </c>
      <c r="E15" s="118"/>
      <c r="F15" s="106" t="s">
        <v>119</v>
      </c>
      <c r="J15" s="103">
        <f>IF(EXACT(A15,'May Cons Subsidies-ACCRUAL'!$B$16)=TRUE,IF(ISERROR('May Cons Subsidies-ACCRUAL'!$F16/'May Cons Subsidies-ACCRUAL'!$D16),"NO VAR",'May Cons Subsidies-ACCRUAL'!$F16/'May Cons Subsidies-ACCRUAL'!$D16))</f>
        <v>1.7857201402316083</v>
      </c>
      <c r="K15" s="109" t="str">
        <f t="shared" si="0"/>
        <v>OK</v>
      </c>
    </row>
    <row r="16" spans="1:11" s="95" customFormat="1" ht="30" hidden="1" customHeight="1" x14ac:dyDescent="0.25">
      <c r="A16" s="99" t="s">
        <v>8</v>
      </c>
      <c r="B16" s="137">
        <v>0</v>
      </c>
      <c r="C16" s="139"/>
      <c r="D16" s="117" t="s">
        <v>146</v>
      </c>
      <c r="E16" s="118"/>
      <c r="F16" s="106"/>
      <c r="J16" s="103" t="str">
        <f>IF(EXACT(A16,'May Cons Subsidies-ACCRUAL'!$B$17)=TRUE,IF(ISERROR('May Cons Subsidies-ACCRUAL'!$F17/'May Cons Subsidies-ACCRUAL'!$D17),"NO VAR",'May Cons Subsidies-ACCRUAL'!$F17/'May Cons Subsidies-ACCRUAL'!$D17))</f>
        <v>NO VAR</v>
      </c>
      <c r="K16" s="109" t="str">
        <f t="shared" si="0"/>
        <v>NO VAR</v>
      </c>
    </row>
    <row r="17" spans="1:21" s="95" customFormat="1" ht="32.25" customHeight="1" x14ac:dyDescent="0.25">
      <c r="A17" s="99" t="s">
        <v>9</v>
      </c>
      <c r="B17" s="137">
        <v>3.3752407184203577</v>
      </c>
      <c r="C17" s="139"/>
      <c r="D17" s="117">
        <v>0.12677895451307994</v>
      </c>
      <c r="E17" s="118"/>
      <c r="F17" s="106" t="s">
        <v>120</v>
      </c>
      <c r="J17" s="103">
        <f>IF(EXACT(A17,'May Cons Subsidies-ACCRUAL'!$B$18)=TRUE,IF(ISERROR('May Cons Subsidies-ACCRUAL'!$F18/'May Cons Subsidies-ACCRUAL'!$D18),"NO VAR",'May Cons Subsidies-ACCRUAL'!$F18/'May Cons Subsidies-ACCRUAL'!$D18))</f>
        <v>0.12677895451307994</v>
      </c>
      <c r="K17" s="109" t="str">
        <f t="shared" si="0"/>
        <v>OK</v>
      </c>
    </row>
    <row r="18" spans="1:21" s="95" customFormat="1" ht="32.25" customHeight="1" x14ac:dyDescent="0.25">
      <c r="A18" s="99" t="s">
        <v>14</v>
      </c>
      <c r="B18" s="137">
        <v>44.6077060555169</v>
      </c>
      <c r="C18" s="139"/>
      <c r="D18" s="117">
        <v>0.40088318193229477</v>
      </c>
      <c r="E18" s="118"/>
      <c r="F18" s="106" t="s">
        <v>128</v>
      </c>
      <c r="J18" s="103">
        <f>IF(EXACT(A18,'May Cons Subsidies-ACCRUAL'!$B$23)=TRUE,IF(ISERROR('May Cons Subsidies-ACCRUAL'!$F23/'May Cons Subsidies-ACCRUAL'!$D23),"NO VAR",'May Cons Subsidies-ACCRUAL'!$F23/'May Cons Subsidies-ACCRUAL'!$D23))</f>
        <v>0.40088318193229477</v>
      </c>
      <c r="K18" s="109" t="str">
        <f t="shared" ref="K18:K43" si="1">IF(J18="NO VAR","NO VAR",(IF(J18=FALSE,"INCORRECT LINE BEING PICKED UP","OK")))</f>
        <v>OK</v>
      </c>
    </row>
    <row r="19" spans="1:21" s="95" customFormat="1" ht="74.25" customHeight="1" x14ac:dyDescent="0.25">
      <c r="A19" s="99" t="s">
        <v>15</v>
      </c>
      <c r="B19" s="137">
        <v>10.115846999999995</v>
      </c>
      <c r="C19" s="139"/>
      <c r="D19" s="117">
        <v>0.21829839053214589</v>
      </c>
      <c r="E19" s="118"/>
      <c r="F19" s="106" t="s">
        <v>138</v>
      </c>
      <c r="J19" s="103">
        <f>IF(EXACT(A19,'May Cons Subsidies-ACCRUAL'!$B$24)=TRUE,IF(ISERROR('May Cons Subsidies-ACCRUAL'!$F24/'May Cons Subsidies-ACCRUAL'!$D24),"NO VAR",'May Cons Subsidies-ACCRUAL'!$F24/'May Cons Subsidies-ACCRUAL'!$D24))</f>
        <v>0.21829839053214589</v>
      </c>
      <c r="K19" s="109" t="str">
        <f t="shared" si="1"/>
        <v>OK</v>
      </c>
    </row>
    <row r="20" spans="1:21" s="95" customFormat="1" ht="30" hidden="1" customHeight="1" x14ac:dyDescent="0.25">
      <c r="A20" s="99" t="s">
        <v>16</v>
      </c>
      <c r="B20" s="137">
        <v>0</v>
      </c>
      <c r="C20" s="139"/>
      <c r="D20" s="117" t="s">
        <v>146</v>
      </c>
      <c r="E20" s="118"/>
      <c r="F20" s="106" t="s">
        <v>121</v>
      </c>
      <c r="J20" s="103" t="str">
        <f>IF(EXACT(A20,'May Cons Subsidies-ACCRUAL'!$B$25)=TRUE,IF(ISERROR('May Cons Subsidies-ACCRUAL'!$F25/'May Cons Subsidies-ACCRUAL'!$D25),"NO VAR",'May Cons Subsidies-ACCRUAL'!$F25/'May Cons Subsidies-ACCRUAL'!$D25))</f>
        <v>NO VAR</v>
      </c>
      <c r="K20" s="109" t="str">
        <f t="shared" si="1"/>
        <v>NO VAR</v>
      </c>
    </row>
    <row r="21" spans="1:21" s="95" customFormat="1" ht="22.5" customHeight="1" x14ac:dyDescent="0.25">
      <c r="A21" s="99" t="s">
        <v>21</v>
      </c>
      <c r="B21" s="138">
        <v>-4.6326052900000008</v>
      </c>
      <c r="C21" s="139"/>
      <c r="D21" s="117">
        <v>-0.20679634939642064</v>
      </c>
      <c r="E21" s="118"/>
      <c r="F21" s="106" t="s">
        <v>122</v>
      </c>
      <c r="J21" s="103">
        <f>IF(EXACT(A21,'May Cons Subsidies-ACCRUAL'!$B$31)=TRUE,IF(ISERROR('May Cons Subsidies-ACCRUAL'!$F31/'May Cons Subsidies-ACCRUAL'!$D31),"NO VAR",'May Cons Subsidies-ACCRUAL'!$F31/'May Cons Subsidies-ACCRUAL'!$D31))</f>
        <v>-0.20679634939642064</v>
      </c>
      <c r="K21" s="109" t="str">
        <f t="shared" si="1"/>
        <v>OK</v>
      </c>
    </row>
    <row r="22" spans="1:21" s="95" customFormat="1" ht="30" hidden="1" customHeight="1" x14ac:dyDescent="0.25">
      <c r="A22" s="99" t="s">
        <v>22</v>
      </c>
      <c r="B22" s="138">
        <v>0</v>
      </c>
      <c r="C22" s="139"/>
      <c r="D22" s="117" t="s">
        <v>146</v>
      </c>
      <c r="E22" s="118"/>
      <c r="F22" s="106"/>
      <c r="J22" s="103" t="str">
        <f>IF(EXACT(A22,'May Cons Subsidies-ACCRUAL'!$B$32)=TRUE,IF(ISERROR('May Cons Subsidies-ACCRUAL'!$F32/'May Cons Subsidies-ACCRUAL'!$D32),"NO VAR",'May Cons Subsidies-ACCRUAL'!$F32/'May Cons Subsidies-ACCRUAL'!$D32))</f>
        <v>NO VAR</v>
      </c>
      <c r="K22" s="109" t="str">
        <f t="shared" si="1"/>
        <v>NO VAR</v>
      </c>
    </row>
    <row r="23" spans="1:21" s="95" customFormat="1" ht="30" hidden="1" customHeight="1" x14ac:dyDescent="0.25">
      <c r="A23" s="99" t="s">
        <v>23</v>
      </c>
      <c r="B23" s="138">
        <v>0</v>
      </c>
      <c r="C23" s="139"/>
      <c r="D23" s="202" t="s">
        <v>146</v>
      </c>
      <c r="E23" s="221"/>
      <c r="F23" s="220"/>
      <c r="G23" s="216"/>
      <c r="H23" s="222"/>
      <c r="I23" s="222"/>
      <c r="J23" s="223" t="str">
        <f>IF(EXACT(A23,'May Cons Subsidies-ACCRUAL'!$B$33)=TRUE,IF(ISERROR('May Cons Subsidies-ACCRUAL'!$F33/'May Cons Subsidies-ACCRUAL'!$D33),"NO VAR",'May Cons Subsidies-ACCRUAL'!$F33/'May Cons Subsidies-ACCRUAL'!$D33))</f>
        <v>NO VAR</v>
      </c>
      <c r="K23" s="224" t="str">
        <f>IF(J26="NO VAR","NO VAR",(IF(J26=FALSE,"INCORRECT LINE BEING PICKED UP","OK")))</f>
        <v>NO VAR</v>
      </c>
      <c r="L23" s="223"/>
      <c r="M23" s="222"/>
      <c r="N23" s="222"/>
      <c r="O23" s="222"/>
      <c r="P23" s="222"/>
      <c r="Q23" s="222"/>
      <c r="R23" s="222"/>
      <c r="S23" s="222"/>
      <c r="T23" s="222"/>
      <c r="U23" s="222"/>
    </row>
    <row r="24" spans="1:21" s="95" customFormat="1" ht="30" hidden="1" customHeight="1" x14ac:dyDescent="0.25">
      <c r="A24" s="99" t="s">
        <v>24</v>
      </c>
      <c r="B24" s="138">
        <v>0</v>
      </c>
      <c r="C24" s="139"/>
      <c r="D24" s="202" t="s">
        <v>146</v>
      </c>
      <c r="E24" s="221"/>
      <c r="F24" s="220"/>
      <c r="G24" s="216"/>
      <c r="H24" s="222"/>
      <c r="I24" s="222"/>
      <c r="J24" s="223" t="str">
        <f>IF(EXACT(A24,'May Cons Subsidies-ACCRUAL'!$B$34)=TRUE,IF(ISERROR('May Cons Subsidies-ACCRUAL'!$F34/'May Cons Subsidies-ACCRUAL'!$D34),"NO VAR",'May Cons Subsidies-ACCRUAL'!$F34/'May Cons Subsidies-ACCRUAL'!$D34))</f>
        <v>NO VAR</v>
      </c>
      <c r="K24" s="224" t="str">
        <f t="shared" si="1"/>
        <v>NO VAR</v>
      </c>
      <c r="L24" s="222"/>
      <c r="M24" s="222"/>
      <c r="N24" s="222"/>
      <c r="O24" s="222"/>
      <c r="P24" s="222"/>
      <c r="Q24" s="222"/>
      <c r="R24" s="222"/>
      <c r="S24" s="222"/>
      <c r="T24" s="222"/>
      <c r="U24" s="222"/>
    </row>
    <row r="25" spans="1:21" s="95" customFormat="1" ht="30" hidden="1" customHeight="1" x14ac:dyDescent="0.25">
      <c r="A25" s="99" t="s">
        <v>25</v>
      </c>
      <c r="B25" s="138">
        <v>0</v>
      </c>
      <c r="C25" s="139"/>
      <c r="D25" s="117" t="s">
        <v>146</v>
      </c>
      <c r="E25" s="118"/>
      <c r="F25" s="106"/>
      <c r="G25" s="216"/>
      <c r="J25" s="103" t="str">
        <f>IF(EXACT(A25,'May Cons Subsidies-ACCRUAL'!$B$35)=TRUE,IF(ISERROR('May Cons Subsidies-ACCRUAL'!$F35/'May Cons Subsidies-ACCRUAL'!$D35),"NO VAR",'May Cons Subsidies-ACCRUAL'!$F35/'May Cons Subsidies-ACCRUAL'!$D35))</f>
        <v>NO VAR</v>
      </c>
      <c r="K25" s="109" t="str">
        <f t="shared" si="1"/>
        <v>NO VAR</v>
      </c>
    </row>
    <row r="26" spans="1:21" s="95" customFormat="1" ht="30" hidden="1" customHeight="1" x14ac:dyDescent="0.25">
      <c r="A26" s="99" t="s">
        <v>19</v>
      </c>
      <c r="B26" s="138">
        <v>0</v>
      </c>
      <c r="C26" s="139"/>
      <c r="D26" s="117" t="s">
        <v>146</v>
      </c>
      <c r="E26" s="118"/>
      <c r="F26" s="106"/>
      <c r="J26" s="103" t="str">
        <f>IF(EXACT(A26,'May Cons Subsidies-ACCRUAL'!$B$37)=TRUE,IF(ISERROR('May Cons Subsidies-ACCRUAL'!$F37/'May Cons Subsidies-ACCRUAL'!$D37),"NO VAR",'May Cons Subsidies-ACCRUAL'!$F37/'May Cons Subsidies-ACCRUAL'!$D37))</f>
        <v>NO VAR</v>
      </c>
      <c r="K26" s="109" t="str">
        <f t="shared" si="1"/>
        <v>NO VAR</v>
      </c>
    </row>
    <row r="27" spans="1:21" s="95" customFormat="1" ht="17.25" customHeight="1" x14ac:dyDescent="0.25">
      <c r="A27" s="99" t="s">
        <v>27</v>
      </c>
      <c r="B27" s="138">
        <v>4.694628171315081</v>
      </c>
      <c r="C27" s="139"/>
      <c r="D27" s="117">
        <v>0.30330931501288594</v>
      </c>
      <c r="E27" s="118"/>
      <c r="F27" s="106" t="s">
        <v>123</v>
      </c>
      <c r="J27" s="103">
        <f>IF(EXACT(A27,'May Cons Subsidies-ACCRUAL'!$B$38)=TRUE,IF(ISERROR('May Cons Subsidies-ACCRUAL'!$F38/'May Cons Subsidies-ACCRUAL'!$D38),"NO VAR",'May Cons Subsidies-ACCRUAL'!$F38/'May Cons Subsidies-ACCRUAL'!$D38))</f>
        <v>0.30330931501288594</v>
      </c>
      <c r="K27" s="109" t="str">
        <f t="shared" si="1"/>
        <v>OK</v>
      </c>
    </row>
    <row r="28" spans="1:21" s="95" customFormat="1" ht="30" customHeight="1" x14ac:dyDescent="0.25">
      <c r="A28" s="99" t="s">
        <v>28</v>
      </c>
      <c r="B28" s="138">
        <v>-10.9392168125</v>
      </c>
      <c r="C28" s="139"/>
      <c r="D28" s="117">
        <v>-0.38743636274574195</v>
      </c>
      <c r="E28" s="118"/>
      <c r="F28" s="106" t="s">
        <v>124</v>
      </c>
      <c r="J28" s="103">
        <f>IF(EXACT(A28,'May Cons Subsidies-ACCRUAL'!$B$39)=TRUE,IF(ISERROR('May Cons Subsidies-ACCRUAL'!$F39/'May Cons Subsidies-ACCRUAL'!$D39),"NO VAR",'May Cons Subsidies-ACCRUAL'!$F39/'May Cons Subsidies-ACCRUAL'!$D39))</f>
        <v>-0.38743636274574195</v>
      </c>
      <c r="K28" s="109" t="str">
        <f t="shared" si="1"/>
        <v>OK</v>
      </c>
    </row>
    <row r="29" spans="1:21" s="95" customFormat="1" ht="45.75" customHeight="1" x14ac:dyDescent="0.25">
      <c r="A29" s="99" t="s">
        <v>29</v>
      </c>
      <c r="B29" s="138">
        <v>-37.468306910000003</v>
      </c>
      <c r="C29" s="139"/>
      <c r="D29" s="117">
        <v>-1</v>
      </c>
      <c r="E29" s="118"/>
      <c r="F29" s="106" t="s">
        <v>115</v>
      </c>
      <c r="J29" s="103" t="str">
        <f>IF(EXACT(A29,'May Cons Subsidies-ACCRUAL'!$B$40)=TRUE,IF(ISERROR('May Cons Subsidies-ACCRUAL'!$F40/'May Cons Subsidies-ACCRUAL'!$D40),"NO VAR",'May Cons Subsidies-ACCRUAL'!$F40/'May Cons Subsidies-ACCRUAL'!$D40))</f>
        <v>NO VAR</v>
      </c>
      <c r="K29" s="109" t="str">
        <f t="shared" si="1"/>
        <v>NO VAR</v>
      </c>
    </row>
    <row r="30" spans="1:21" s="95" customFormat="1" ht="20.25" customHeight="1" x14ac:dyDescent="0.25">
      <c r="A30" s="99" t="s">
        <v>31</v>
      </c>
      <c r="B30" s="138">
        <v>39.046274999999994</v>
      </c>
      <c r="C30" s="140"/>
      <c r="D30" s="117">
        <v>1</v>
      </c>
      <c r="E30" s="118"/>
      <c r="F30" s="206" t="s">
        <v>129</v>
      </c>
      <c r="J30" s="103" t="str">
        <f>IF(EXACT(A30,'May Cons Subsidies-ACCRUAL'!$B$44)=TRUE,IF(ISERROR('May Cons Subsidies-ACCRUAL'!$F44/'May Cons Subsidies-ACCRUAL'!$D44),"NO VAR",'May Cons Subsidies-ACCRUAL'!$F44/'May Cons Subsidies-ACCRUAL'!$D44))</f>
        <v>NO VAR</v>
      </c>
      <c r="K30" s="109" t="str">
        <f t="shared" si="1"/>
        <v>NO VAR</v>
      </c>
    </row>
    <row r="31" spans="1:21" s="95" customFormat="1" ht="20.25" customHeight="1" x14ac:dyDescent="0.25">
      <c r="A31" s="99" t="s">
        <v>33</v>
      </c>
      <c r="B31" s="138">
        <v>0.7485255999999999</v>
      </c>
      <c r="C31" s="140"/>
      <c r="D31" s="117">
        <v>1</v>
      </c>
      <c r="E31" s="118"/>
      <c r="F31" s="207" t="s">
        <v>129</v>
      </c>
      <c r="J31" s="103" t="str">
        <f>IF(EXACT(A31,'May Cons Subsidies-ACCRUAL'!$B$50)=TRUE,IF(ISERROR('May Cons Subsidies-ACCRUAL'!$F50/'May Cons Subsidies-ACCRUAL'!$D50),"NO VAR",'May Cons Subsidies-ACCRUAL'!$F50/'May Cons Subsidies-ACCRUAL'!$D50))</f>
        <v>NO VAR</v>
      </c>
      <c r="K31" s="109" t="str">
        <f t="shared" si="1"/>
        <v>NO VAR</v>
      </c>
    </row>
    <row r="32" spans="1:21" s="95" customFormat="1" ht="20.25" customHeight="1" x14ac:dyDescent="0.25">
      <c r="A32" s="99" t="s">
        <v>34</v>
      </c>
      <c r="B32" s="138">
        <v>4.6334999999999997</v>
      </c>
      <c r="C32" s="140"/>
      <c r="D32" s="117">
        <v>1</v>
      </c>
      <c r="E32" s="118"/>
      <c r="F32" s="208" t="s">
        <v>129</v>
      </c>
      <c r="J32" s="103" t="str">
        <f>IF(EXACT(A32,'May Cons Subsidies-ACCRUAL'!$B$51)=TRUE,IF(ISERROR('May Cons Subsidies-ACCRUAL'!$F51/'May Cons Subsidies-ACCRUAL'!$D51),"NO VAR",'May Cons Subsidies-ACCRUAL'!$F51/'May Cons Subsidies-ACCRUAL'!$D51))</f>
        <v>NO VAR</v>
      </c>
      <c r="K32" s="109" t="str">
        <f t="shared" si="1"/>
        <v>NO VAR</v>
      </c>
    </row>
    <row r="33" spans="1:18" s="95" customFormat="1" ht="20.25" customHeight="1" x14ac:dyDescent="0.25">
      <c r="A33" s="99" t="s">
        <v>35</v>
      </c>
      <c r="B33" s="138">
        <v>2.2552499999999998</v>
      </c>
      <c r="C33" s="140"/>
      <c r="D33" s="117">
        <v>1</v>
      </c>
      <c r="E33" s="118"/>
      <c r="F33" s="209" t="s">
        <v>129</v>
      </c>
      <c r="J33" s="103" t="str">
        <f>IF(EXACT(A33,'May Cons Subsidies-ACCRUAL'!$B$52)=TRUE,IF(ISERROR('May Cons Subsidies-ACCRUAL'!$F52/'May Cons Subsidies-ACCRUAL'!$D52),"NO VAR",'May Cons Subsidies-ACCRUAL'!$F52/'May Cons Subsidies-ACCRUAL'!$D52))</f>
        <v>NO VAR</v>
      </c>
      <c r="K33" s="109" t="str">
        <f t="shared" si="1"/>
        <v>NO VAR</v>
      </c>
    </row>
    <row r="34" spans="1:18" s="95" customFormat="1" ht="20.25" hidden="1" customHeight="1" x14ac:dyDescent="0.25">
      <c r="A34" s="99" t="s">
        <v>36</v>
      </c>
      <c r="B34" s="138">
        <v>0</v>
      </c>
      <c r="C34" s="140"/>
      <c r="D34" s="117" t="s">
        <v>146</v>
      </c>
      <c r="E34" s="118"/>
      <c r="F34" s="107"/>
      <c r="J34" s="103" t="str">
        <f>IF(EXACT(A34,'May Cons Subsidies-ACCRUAL'!$B$53)=TRUE,IF(ISERROR('May Cons Subsidies-ACCRUAL'!$F53/'May Cons Subsidies-ACCRUAL'!$D53),"NO VAR",'May Cons Subsidies-ACCRUAL'!$F53/'May Cons Subsidies-ACCRUAL'!$D53))</f>
        <v>NO VAR</v>
      </c>
      <c r="K34" s="109" t="str">
        <f t="shared" si="1"/>
        <v>NO VAR</v>
      </c>
    </row>
    <row r="35" spans="1:18" s="95" customFormat="1" ht="20.25" customHeight="1" x14ac:dyDescent="0.25">
      <c r="A35" s="99" t="s">
        <v>37</v>
      </c>
      <c r="B35" s="138">
        <v>0.17105519999999999</v>
      </c>
      <c r="C35" s="140"/>
      <c r="D35" s="117">
        <v>1</v>
      </c>
      <c r="E35" s="118"/>
      <c r="F35" s="210" t="s">
        <v>129</v>
      </c>
      <c r="J35" s="103" t="str">
        <f>IF(EXACT(A35,'May Cons Subsidies-ACCRUAL'!$B$54)=TRUE,IF(ISERROR('May Cons Subsidies-ACCRUAL'!$F54/'May Cons Subsidies-ACCRUAL'!$D54),"NO VAR",'May Cons Subsidies-ACCRUAL'!$F54/'May Cons Subsidies-ACCRUAL'!$D54))</f>
        <v>NO VAR</v>
      </c>
      <c r="K35" s="109" t="str">
        <f t="shared" si="1"/>
        <v>NO VAR</v>
      </c>
    </row>
    <row r="36" spans="1:18" ht="20.25" customHeight="1" x14ac:dyDescent="0.25">
      <c r="A36" s="99" t="s">
        <v>38</v>
      </c>
      <c r="B36" s="138">
        <v>0.1520552</v>
      </c>
      <c r="C36" s="141"/>
      <c r="D36" s="117">
        <v>1</v>
      </c>
      <c r="E36" s="3"/>
      <c r="F36" s="211" t="s">
        <v>129</v>
      </c>
      <c r="J36" s="103" t="str">
        <f>IF(EXACT(A36,'May Cons Subsidies-ACCRUAL'!$B$55)=TRUE,IF(ISERROR('May Cons Subsidies-ACCRUAL'!$F55/'May Cons Subsidies-ACCRUAL'!$D55),"NO VAR",'May Cons Subsidies-ACCRUAL'!$F55/'May Cons Subsidies-ACCRUAL'!$D55))</f>
        <v>NO VAR</v>
      </c>
      <c r="K36" s="109" t="str">
        <f t="shared" si="1"/>
        <v>NO VAR</v>
      </c>
    </row>
    <row r="37" spans="1:18" ht="20.25" customHeight="1" x14ac:dyDescent="0.25">
      <c r="A37" s="99" t="s">
        <v>39</v>
      </c>
      <c r="B37" s="138">
        <v>7.2776740000000006E-2</v>
      </c>
      <c r="C37" s="141"/>
      <c r="D37" s="117">
        <v>1</v>
      </c>
      <c r="E37" s="3"/>
      <c r="F37" s="212" t="s">
        <v>129</v>
      </c>
      <c r="J37" s="103" t="str">
        <f>IF(EXACT(A37,'May Cons Subsidies-ACCRUAL'!$B$56)=TRUE,IF(ISERROR('May Cons Subsidies-ACCRUAL'!$F56/'May Cons Subsidies-ACCRUAL'!$D56),"NO VAR",'May Cons Subsidies-ACCRUAL'!$F56/'May Cons Subsidies-ACCRUAL'!$D56))</f>
        <v>NO VAR</v>
      </c>
      <c r="K37" s="109" t="str">
        <f t="shared" si="1"/>
        <v>NO VAR</v>
      </c>
    </row>
    <row r="38" spans="1:18" ht="20.25" hidden="1" customHeight="1" x14ac:dyDescent="0.25">
      <c r="A38" s="99" t="s">
        <v>40</v>
      </c>
      <c r="B38" s="138">
        <v>1.84508E-2</v>
      </c>
      <c r="C38" s="141"/>
      <c r="D38" s="117" t="s">
        <v>146</v>
      </c>
      <c r="E38" s="3"/>
      <c r="F38" s="107"/>
      <c r="J38" s="103" t="str">
        <f>IF(EXACT(A38,'May Cons Subsidies-ACCRUAL'!$B$57)=TRUE,IF(ISERROR('May Cons Subsidies-ACCRUAL'!$F57/'May Cons Subsidies-ACCRUAL'!$D57),"NO VAR",'May Cons Subsidies-ACCRUAL'!$F57/'May Cons Subsidies-ACCRUAL'!$D57))</f>
        <v>NO VAR</v>
      </c>
      <c r="K38" s="109" t="str">
        <f t="shared" si="1"/>
        <v>NO VAR</v>
      </c>
    </row>
    <row r="39" spans="1:18" ht="20.25" customHeight="1" x14ac:dyDescent="0.25">
      <c r="A39" s="99" t="s">
        <v>41</v>
      </c>
      <c r="B39" s="138">
        <v>-0.6691784110309893</v>
      </c>
      <c r="C39" s="141"/>
      <c r="D39" s="117">
        <v>-4.3910804183727635E-2</v>
      </c>
      <c r="E39" s="3"/>
      <c r="F39" s="220" t="s">
        <v>130</v>
      </c>
      <c r="J39" s="103">
        <f>IF(EXACT(A39,'May Cons Subsidies-ACCRUAL'!$B$58)=TRUE,IF(ISERROR('May Cons Subsidies-ACCRUAL'!$F58/'May Cons Subsidies-ACCRUAL'!$D58),"NO VAR",'May Cons Subsidies-ACCRUAL'!$F58/'May Cons Subsidies-ACCRUAL'!$D58))</f>
        <v>-4.3910804183727635E-2</v>
      </c>
      <c r="K39" s="109" t="str">
        <f t="shared" si="1"/>
        <v>OK</v>
      </c>
    </row>
    <row r="40" spans="1:18" ht="20.25" customHeight="1" x14ac:dyDescent="0.25">
      <c r="A40" s="99" t="s">
        <v>44</v>
      </c>
      <c r="B40" s="138">
        <v>-15.08815068274442</v>
      </c>
      <c r="C40" s="140"/>
      <c r="D40" s="117">
        <v>-0.29851616607946452</v>
      </c>
      <c r="E40" s="118"/>
      <c r="F40" s="107" t="s">
        <v>131</v>
      </c>
      <c r="G40" s="95"/>
      <c r="H40" s="95"/>
      <c r="I40" s="95"/>
      <c r="J40" s="103">
        <f>IF(EXACT(A40,'May Cons Subsidies-ACCRUAL'!$B$64)=TRUE,IF(ISERROR('May Cons Subsidies-ACCRUAL'!$F64/'May Cons Subsidies-ACCRUAL'!$D64),"NO VAR",'May Cons Subsidies-ACCRUAL'!$F64/'May Cons Subsidies-ACCRUAL'!$D64))</f>
        <v>-0.29851616607946452</v>
      </c>
      <c r="K40" s="109" t="str">
        <f t="shared" si="1"/>
        <v>OK</v>
      </c>
      <c r="L40" s="95"/>
      <c r="M40" s="95"/>
      <c r="N40" s="95"/>
      <c r="O40" s="95"/>
      <c r="P40" s="95"/>
      <c r="Q40" s="95"/>
      <c r="R40" s="95"/>
    </row>
    <row r="41" spans="1:18" ht="20.25" customHeight="1" x14ac:dyDescent="0.25">
      <c r="A41" s="99" t="s">
        <v>45</v>
      </c>
      <c r="B41" s="138">
        <v>-5.1608197575401427</v>
      </c>
      <c r="C41" s="140"/>
      <c r="D41" s="117">
        <v>-0.57413057594248929</v>
      </c>
      <c r="E41" s="118"/>
      <c r="F41" s="107" t="s">
        <v>132</v>
      </c>
      <c r="G41" s="95"/>
      <c r="H41" s="95"/>
      <c r="I41" s="95"/>
      <c r="J41" s="103">
        <f>IF(EXACT(A41,'May Cons Subsidies-ACCRUAL'!$B$65)=TRUE,IF(ISERROR('May Cons Subsidies-ACCRUAL'!$F65/'May Cons Subsidies-ACCRUAL'!$D65),"NO VAR",'May Cons Subsidies-ACCRUAL'!$F65/'May Cons Subsidies-ACCRUAL'!$D65))</f>
        <v>-0.57413057594248929</v>
      </c>
      <c r="K41" s="109" t="str">
        <f t="shared" si="1"/>
        <v>OK</v>
      </c>
      <c r="L41" s="95"/>
      <c r="M41" s="95"/>
      <c r="N41" s="95"/>
      <c r="O41" s="95"/>
      <c r="P41" s="95"/>
      <c r="Q41" s="95"/>
      <c r="R41" s="95"/>
    </row>
    <row r="42" spans="1:18" ht="20.25" customHeight="1" x14ac:dyDescent="0.25">
      <c r="A42" s="99" t="s">
        <v>46</v>
      </c>
      <c r="B42" s="138">
        <v>0.21288242537795199</v>
      </c>
      <c r="C42" s="140"/>
      <c r="D42" s="117">
        <v>9.2189650424263098E-3</v>
      </c>
      <c r="E42" s="118"/>
      <c r="F42" s="107" t="s">
        <v>133</v>
      </c>
      <c r="G42" s="95"/>
      <c r="H42" s="95"/>
      <c r="I42" s="95"/>
      <c r="J42" s="103">
        <f>IF(EXACT(A42,'May Cons Subsidies-ACCRUAL'!$B$66)=TRUE,IF(ISERROR('May Cons Subsidies-ACCRUAL'!$F66/'May Cons Subsidies-ACCRUAL'!$D66),"NO VAR",'May Cons Subsidies-ACCRUAL'!$F66/'May Cons Subsidies-ACCRUAL'!$D66))</f>
        <v>9.2189650424263098E-3</v>
      </c>
      <c r="K42" s="109" t="str">
        <f t="shared" si="1"/>
        <v>OK</v>
      </c>
      <c r="L42" s="95"/>
      <c r="M42" s="95"/>
      <c r="N42" s="95"/>
      <c r="O42" s="95"/>
      <c r="P42" s="95"/>
      <c r="Q42" s="95"/>
      <c r="R42" s="95"/>
    </row>
    <row r="43" spans="1:18" ht="19.5" customHeight="1" x14ac:dyDescent="0.25">
      <c r="A43" s="99" t="s">
        <v>49</v>
      </c>
      <c r="B43" s="138">
        <v>79.465574994630046</v>
      </c>
      <c r="C43" s="140"/>
      <c r="D43" s="117" t="s">
        <v>145</v>
      </c>
      <c r="E43" s="118"/>
      <c r="F43" s="107" t="s">
        <v>111</v>
      </c>
      <c r="G43" s="95"/>
      <c r="H43" s="95"/>
      <c r="I43" s="95"/>
      <c r="J43" s="103">
        <f>IF(EXACT(A43,'May Cons Subsidies-ACCRUAL'!$B$72)=TRUE,IF(ISERROR('May Cons Subsidies-ACCRUAL'!$F72/'May Cons Subsidies-ACCRUAL'!$D72),"NO VAR",'May Cons Subsidies-ACCRUAL'!$F72/'May Cons Subsidies-ACCRUAL'!$D72))</f>
        <v>4.7336810787709993</v>
      </c>
      <c r="K43" s="109" t="str">
        <f t="shared" si="1"/>
        <v>OK</v>
      </c>
      <c r="L43" s="95"/>
      <c r="M43" s="95"/>
      <c r="N43" s="95"/>
      <c r="O43" s="95"/>
      <c r="P43" s="95"/>
      <c r="Q43" s="95"/>
      <c r="R43" s="95"/>
    </row>
    <row r="44" spans="1:18" ht="4.5" customHeight="1" thickBot="1" x14ac:dyDescent="0.3">
      <c r="A44" s="111"/>
      <c r="B44" s="168"/>
      <c r="C44" s="169"/>
      <c r="D44" s="120"/>
      <c r="E44" s="119"/>
      <c r="F44" s="113"/>
      <c r="G44" s="95"/>
      <c r="H44" s="95"/>
      <c r="I44" s="95"/>
      <c r="J44" s="95"/>
      <c r="K44" s="96"/>
      <c r="L44" s="95"/>
      <c r="M44" s="95"/>
      <c r="N44" s="95"/>
      <c r="O44" s="95"/>
      <c r="P44" s="95"/>
      <c r="Q44" s="95"/>
      <c r="R44" s="95"/>
    </row>
    <row r="45" spans="1:18" ht="30" customHeight="1" x14ac:dyDescent="0.35">
      <c r="A45" s="229" t="s">
        <v>147</v>
      </c>
      <c r="B45" s="229"/>
      <c r="C45" s="229"/>
      <c r="D45" s="229"/>
      <c r="E45" s="229"/>
      <c r="F45" s="229"/>
    </row>
    <row r="46" spans="1:18" ht="12" customHeight="1" thickBot="1" x14ac:dyDescent="0.3"/>
    <row r="47" spans="1:18" ht="16.5" customHeight="1" x14ac:dyDescent="0.25">
      <c r="A47" s="265" t="s">
        <v>84</v>
      </c>
      <c r="B47" s="255" t="s">
        <v>87</v>
      </c>
      <c r="C47" s="256">
        <v>0</v>
      </c>
      <c r="D47" s="259" t="s">
        <v>85</v>
      </c>
      <c r="E47" s="260">
        <v>0</v>
      </c>
      <c r="F47" s="263" t="s">
        <v>86</v>
      </c>
      <c r="J47" s="100" t="s">
        <v>90</v>
      </c>
      <c r="K47" s="104" t="s">
        <v>90</v>
      </c>
    </row>
    <row r="48" spans="1:18" ht="16.5" customHeight="1" x14ac:dyDescent="0.25">
      <c r="A48" s="266"/>
      <c r="B48" s="257"/>
      <c r="C48" s="258"/>
      <c r="D48" s="261"/>
      <c r="E48" s="262"/>
      <c r="F48" s="264"/>
      <c r="J48" s="101" t="s">
        <v>75</v>
      </c>
      <c r="K48" s="105" t="s">
        <v>75</v>
      </c>
    </row>
    <row r="49" spans="1:11" ht="8.25" customHeight="1" x14ac:dyDescent="0.25">
      <c r="A49" s="97"/>
      <c r="B49" s="249"/>
      <c r="C49" s="250"/>
      <c r="D49" s="251"/>
      <c r="E49" s="252"/>
      <c r="F49" s="98"/>
      <c r="J49" s="102"/>
      <c r="K49" s="108"/>
    </row>
    <row r="50" spans="1:11" s="95" customFormat="1" ht="30" customHeight="1" x14ac:dyDescent="0.25">
      <c r="A50" s="99" t="s">
        <v>4</v>
      </c>
      <c r="B50" s="137">
        <v>77.715274152000006</v>
      </c>
      <c r="C50" s="139"/>
      <c r="D50" s="117">
        <v>0.15566182290470187</v>
      </c>
      <c r="E50" s="118"/>
      <c r="F50" s="217" t="s">
        <v>103</v>
      </c>
      <c r="J50" s="103">
        <f>IF(EXACT(A50,'May Cons Subsidies-ACCRUAL'!$B$13)=TRUE,IF(ISERROR('May Cons Subsidies-ACCRUAL'!$J$13/'May Cons Subsidies-ACCRUAL'!$H$13),"NO VAR",'May Cons Subsidies-ACCRUAL'!$J$13/'May Cons Subsidies-ACCRUAL'!$H$13))</f>
        <v>0.15566182290470187</v>
      </c>
      <c r="K50" s="109" t="str">
        <f t="shared" ref="K50:K55" si="2">IF(J50="NO VAR","NO VAR",(IF(J50=FALSE,"INCORRECT LINE BEING PICKED UP","OK")))</f>
        <v>OK</v>
      </c>
    </row>
    <row r="51" spans="1:11" s="95" customFormat="1" ht="30" customHeight="1" x14ac:dyDescent="0.25">
      <c r="A51" s="99" t="s">
        <v>5</v>
      </c>
      <c r="B51" s="137">
        <v>-15.228206909438711</v>
      </c>
      <c r="C51" s="139"/>
      <c r="D51" s="117">
        <v>-8.3496579321356665E-2</v>
      </c>
      <c r="E51" s="118"/>
      <c r="F51" s="217" t="s">
        <v>103</v>
      </c>
      <c r="J51" s="103">
        <f>IF(EXACT(A51,'May Cons Subsidies-ACCRUAL'!$B$14)=TRUE,IF(ISERROR('May Cons Subsidies-ACCRUAL'!$J$14/'May Cons Subsidies-ACCRUAL'!$H$14),"NO VAR",'May Cons Subsidies-ACCRUAL'!$J$14/'May Cons Subsidies-ACCRUAL'!$H$14))</f>
        <v>-8.3496579321356665E-2</v>
      </c>
      <c r="K51" s="109" t="str">
        <f t="shared" si="2"/>
        <v>OK</v>
      </c>
    </row>
    <row r="52" spans="1:11" s="95" customFormat="1" ht="30" customHeight="1" x14ac:dyDescent="0.25">
      <c r="A52" s="99" t="s">
        <v>88</v>
      </c>
      <c r="B52" s="137">
        <v>74.632773213076163</v>
      </c>
      <c r="C52" s="139"/>
      <c r="D52" s="117">
        <v>0.88775958358806617</v>
      </c>
      <c r="E52" s="118"/>
      <c r="F52" s="217" t="s">
        <v>103</v>
      </c>
      <c r="J52" s="103">
        <f>IF(EXACT(A52,'May Cons Subsidies-ACCRUAL'!$B$15)=TRUE,IF(ISERROR('May Cons Subsidies-ACCRUAL'!$J$15/'May Cons Subsidies-ACCRUAL'!$H$15),"NO VAR",'May Cons Subsidies-ACCRUAL'!$J$15/'May Cons Subsidies-ACCRUAL'!$H$15))</f>
        <v>0.88775958358806617</v>
      </c>
      <c r="K52" s="109" t="str">
        <f t="shared" si="2"/>
        <v>OK</v>
      </c>
    </row>
    <row r="53" spans="1:11" s="95" customFormat="1" ht="30" customHeight="1" x14ac:dyDescent="0.25">
      <c r="A53" s="99" t="s">
        <v>89</v>
      </c>
      <c r="B53" s="137">
        <v>61.387044570683415</v>
      </c>
      <c r="C53" s="139"/>
      <c r="D53" s="117" t="s">
        <v>145</v>
      </c>
      <c r="E53" s="118"/>
      <c r="F53" s="217" t="s">
        <v>103</v>
      </c>
      <c r="J53" s="103">
        <f>IF(EXACT(A53,'May Cons Subsidies-ACCRUAL'!$B$16)=TRUE,IF(ISERROR('May Cons Subsidies-ACCRUAL'!$J$16/'May Cons Subsidies-ACCRUAL'!$H$16),"NO VAR",'May Cons Subsidies-ACCRUAL'!$J$16/'May Cons Subsidies-ACCRUAL'!$H$16))</f>
        <v>1.7075915943564908</v>
      </c>
      <c r="K53" s="109" t="str">
        <f t="shared" si="2"/>
        <v>OK</v>
      </c>
    </row>
    <row r="54" spans="1:11" s="95" customFormat="1" ht="30" hidden="1" customHeight="1" x14ac:dyDescent="0.25">
      <c r="A54" s="99" t="s">
        <v>8</v>
      </c>
      <c r="B54" s="137">
        <v>0</v>
      </c>
      <c r="C54" s="139"/>
      <c r="D54" s="117" t="s">
        <v>146</v>
      </c>
      <c r="E54" s="118"/>
      <c r="F54" s="106"/>
      <c r="J54" s="103" t="str">
        <f>IF(EXACT(A54,'May Cons Subsidies-ACCRUAL'!$B$17)=TRUE,IF(ISERROR('May Cons Subsidies-ACCRUAL'!$J$17/'May Cons Subsidies-ACCRUAL'!$H$17),"NO VAR",'May Cons Subsidies-ACCRUAL'!$J$17/'May Cons Subsidies-ACCRUAL'!$H$17))</f>
        <v>NO VAR</v>
      </c>
      <c r="K54" s="109" t="str">
        <f t="shared" si="2"/>
        <v>NO VAR</v>
      </c>
    </row>
    <row r="55" spans="1:11" s="95" customFormat="1" ht="30" customHeight="1" x14ac:dyDescent="0.25">
      <c r="A55" s="99" t="s">
        <v>9</v>
      </c>
      <c r="B55" s="137">
        <v>6.1591313921017843</v>
      </c>
      <c r="C55" s="139"/>
      <c r="D55" s="117">
        <v>4.6269188110814131E-2</v>
      </c>
      <c r="E55" s="118"/>
      <c r="F55" s="106" t="s">
        <v>103</v>
      </c>
      <c r="J55" s="103">
        <f>IF(EXACT(A55,'May Cons Subsidies-ACCRUAL'!$B$18)=TRUE,IF(ISERROR('May Cons Subsidies-ACCRUAL'!$J$18/'May Cons Subsidies-ACCRUAL'!$H$18),"NO VAR",'May Cons Subsidies-ACCRUAL'!$J$18/'May Cons Subsidies-ACCRUAL'!$H$18))</f>
        <v>4.6269188110814131E-2</v>
      </c>
      <c r="K55" s="109" t="str">
        <f t="shared" si="2"/>
        <v>OK</v>
      </c>
    </row>
    <row r="56" spans="1:11" s="95" customFormat="1" ht="30" customHeight="1" x14ac:dyDescent="0.25">
      <c r="A56" s="99" t="s">
        <v>14</v>
      </c>
      <c r="B56" s="137">
        <v>262.53298088379591</v>
      </c>
      <c r="C56" s="139"/>
      <c r="D56" s="117">
        <v>0.60759019595691988</v>
      </c>
      <c r="E56" s="118"/>
      <c r="F56" s="106" t="s">
        <v>103</v>
      </c>
      <c r="J56" s="103">
        <f>IF(EXACT(A56,'May Cons Subsidies-ACCRUAL'!$B$23)=TRUE,IF(ISERROR('May Cons Subsidies-ACCRUAL'!$J$23/'May Cons Subsidies-ACCRUAL'!$H$23),"NO VAR",'May Cons Subsidies-ACCRUAL'!$J$23/'May Cons Subsidies-ACCRUAL'!$H$23))</f>
        <v>0.60759019595691988</v>
      </c>
      <c r="K56" s="109" t="str">
        <f t="shared" ref="K56:K81" si="3">IF(J56="NO VAR","NO VAR",(IF(J56=FALSE,"INCORRECT LINE BEING PICKED UP","OK")))</f>
        <v>OK</v>
      </c>
    </row>
    <row r="57" spans="1:11" s="95" customFormat="1" ht="30" customHeight="1" x14ac:dyDescent="0.25">
      <c r="A57" s="99" t="s">
        <v>15</v>
      </c>
      <c r="B57" s="137">
        <v>10.115847000000002</v>
      </c>
      <c r="C57" s="139"/>
      <c r="D57" s="117">
        <v>0.11549859938703756</v>
      </c>
      <c r="E57" s="118"/>
      <c r="F57" s="106" t="s">
        <v>103</v>
      </c>
      <c r="J57" s="103">
        <f>IF(EXACT(A57,'May Cons Subsidies-ACCRUAL'!$B$24)=TRUE,IF(ISERROR('May Cons Subsidies-ACCRUAL'!$J$24/'May Cons Subsidies-ACCRUAL'!$H$24),"NO VAR",'May Cons Subsidies-ACCRUAL'!$J$24/'May Cons Subsidies-ACCRUAL'!$H$24))</f>
        <v>0.11549859938703756</v>
      </c>
      <c r="K57" s="109" t="str">
        <f t="shared" si="3"/>
        <v>OK</v>
      </c>
    </row>
    <row r="58" spans="1:11" s="95" customFormat="1" ht="30" customHeight="1" x14ac:dyDescent="0.25">
      <c r="A58" s="99" t="s">
        <v>16</v>
      </c>
      <c r="B58" s="137">
        <v>1.1607045017975537</v>
      </c>
      <c r="C58" s="139"/>
      <c r="D58" s="117">
        <v>3.7119095006787534E-2</v>
      </c>
      <c r="E58" s="118"/>
      <c r="F58" s="217" t="s">
        <v>134</v>
      </c>
      <c r="J58" s="103">
        <f>IF(EXACT(A58,'May Cons Subsidies-ACCRUAL'!$B$25)=TRUE,IF(ISERROR('May Cons Subsidies-ACCRUAL'!$J$25/'May Cons Subsidies-ACCRUAL'!$H$25),"NO VAR",'May Cons Subsidies-ACCRUAL'!$J$25/'May Cons Subsidies-ACCRUAL'!$H$25))</f>
        <v>3.7119095006787534E-2</v>
      </c>
      <c r="K58" s="109" t="str">
        <f t="shared" si="3"/>
        <v>OK</v>
      </c>
    </row>
    <row r="59" spans="1:11" s="95" customFormat="1" ht="30" customHeight="1" x14ac:dyDescent="0.25">
      <c r="A59" s="99" t="s">
        <v>21</v>
      </c>
      <c r="B59" s="138">
        <v>-39.611338129999993</v>
      </c>
      <c r="C59" s="139"/>
      <c r="D59" s="117">
        <v>-0.35168228146283692</v>
      </c>
      <c r="E59" s="118"/>
      <c r="F59" s="217" t="s">
        <v>103</v>
      </c>
      <c r="J59" s="103">
        <f>IF(EXACT(A59,'May Cons Subsidies-ACCRUAL'!$B$31)=TRUE,IF(ISERROR('May Cons Subsidies-ACCRUAL'!$J$31/'May Cons Subsidies-ACCRUAL'!$H$31),"NO VAR",'May Cons Subsidies-ACCRUAL'!$J$31/'May Cons Subsidies-ACCRUAL'!$H$31))</f>
        <v>-0.35168228146283692</v>
      </c>
      <c r="K59" s="109" t="str">
        <f t="shared" si="3"/>
        <v>OK</v>
      </c>
    </row>
    <row r="60" spans="1:11" s="95" customFormat="1" ht="30" hidden="1" customHeight="1" x14ac:dyDescent="0.25">
      <c r="A60" s="99" t="s">
        <v>22</v>
      </c>
      <c r="B60" s="138">
        <v>0</v>
      </c>
      <c r="C60" s="139"/>
      <c r="D60" s="117" t="s">
        <v>146</v>
      </c>
      <c r="E60" s="118"/>
      <c r="F60" s="106"/>
      <c r="J60" s="103" t="str">
        <f>IF(EXACT(A60,'May Cons Subsidies-ACCRUAL'!$B$32)=TRUE,IF(ISERROR('May Cons Subsidies-ACCRUAL'!$J$32/'May Cons Subsidies-ACCRUAL'!$H$32),"NO VAR",'May Cons Subsidies-ACCRUAL'!$J$32/'May Cons Subsidies-ACCRUAL'!$H$32))</f>
        <v>NO VAR</v>
      </c>
      <c r="K60" s="109" t="str">
        <f t="shared" si="3"/>
        <v>NO VAR</v>
      </c>
    </row>
    <row r="61" spans="1:11" s="95" customFormat="1" ht="30" hidden="1" customHeight="1" x14ac:dyDescent="0.25">
      <c r="A61" s="99" t="s">
        <v>23</v>
      </c>
      <c r="B61" s="138">
        <v>0</v>
      </c>
      <c r="C61" s="139"/>
      <c r="D61" s="117" t="s">
        <v>146</v>
      </c>
      <c r="E61" s="118"/>
      <c r="F61" s="106"/>
      <c r="J61" s="103" t="str">
        <f>IF(EXACT(A61,'May Cons Subsidies-ACCRUAL'!$B$33)=TRUE,IF(ISERROR('May Cons Subsidies-ACCRUAL'!$J$33/'May Cons Subsidies-ACCRUAL'!$H$33),"NO VAR",'May Cons Subsidies-ACCRUAL'!$J$33/'May Cons Subsidies-ACCRUAL'!$H$33))</f>
        <v>NO VAR</v>
      </c>
      <c r="K61" s="109" t="str">
        <f t="shared" si="3"/>
        <v>NO VAR</v>
      </c>
    </row>
    <row r="62" spans="1:11" s="95" customFormat="1" ht="30" hidden="1" customHeight="1" x14ac:dyDescent="0.25">
      <c r="A62" s="99" t="s">
        <v>24</v>
      </c>
      <c r="B62" s="138">
        <v>7.0218160000000029E-2</v>
      </c>
      <c r="C62" s="139"/>
      <c r="D62" s="117">
        <v>0.11234905600000004</v>
      </c>
      <c r="E62" s="118"/>
      <c r="F62" s="106"/>
      <c r="J62" s="103">
        <f>IF(EXACT(A62,'May Cons Subsidies-ACCRUAL'!$B$34)=TRUE,IF(ISERROR('May Cons Subsidies-ACCRUAL'!$J$34/'May Cons Subsidies-ACCRUAL'!$H$34),"NO VAR",'May Cons Subsidies-ACCRUAL'!$J$34/'May Cons Subsidies-ACCRUAL'!$H$34))</f>
        <v>0.11234905600000004</v>
      </c>
      <c r="K62" s="109" t="str">
        <f t="shared" si="3"/>
        <v>OK</v>
      </c>
    </row>
    <row r="63" spans="1:11" s="95" customFormat="1" ht="30" hidden="1" customHeight="1" x14ac:dyDescent="0.25">
      <c r="A63" s="99" t="s">
        <v>25</v>
      </c>
      <c r="B63" s="138">
        <v>0</v>
      </c>
      <c r="C63" s="139"/>
      <c r="D63" s="117" t="s">
        <v>146</v>
      </c>
      <c r="E63" s="118"/>
      <c r="F63" s="106"/>
      <c r="J63" s="103" t="str">
        <f>IF(EXACT(A63,'May Cons Subsidies-ACCRUAL'!$B$35)=TRUE,IF(ISERROR('May Cons Subsidies-ACCRUAL'!$J$35/'May Cons Subsidies-ACCRUAL'!$H$35),"NO VAR",'May Cons Subsidies-ACCRUAL'!$J$35/'May Cons Subsidies-ACCRUAL'!$H$35))</f>
        <v>NO VAR</v>
      </c>
      <c r="K63" s="109" t="str">
        <f t="shared" si="3"/>
        <v>NO VAR</v>
      </c>
    </row>
    <row r="64" spans="1:11" s="95" customFormat="1" ht="30" hidden="1" customHeight="1" x14ac:dyDescent="0.25">
      <c r="A64" s="99" t="s">
        <v>19</v>
      </c>
      <c r="B64" s="138">
        <v>0</v>
      </c>
      <c r="C64" s="139"/>
      <c r="D64" s="117" t="s">
        <v>146</v>
      </c>
      <c r="E64" s="118"/>
      <c r="F64" s="106"/>
      <c r="J64" s="103" t="str">
        <f>IF(EXACT(A64,'May Cons Subsidies-ACCRUAL'!$B$37)=TRUE,IF(ISERROR('May Cons Subsidies-ACCRUAL'!$J$37/'May Cons Subsidies-ACCRUAL'!$H$37),"NO VAR",'May Cons Subsidies-ACCRUAL'!$J$37/'May Cons Subsidies-ACCRUAL'!$H$37))</f>
        <v>NO VAR</v>
      </c>
      <c r="K64" s="109" t="str">
        <f t="shared" si="3"/>
        <v>NO VAR</v>
      </c>
    </row>
    <row r="65" spans="1:18" s="95" customFormat="1" ht="30" customHeight="1" x14ac:dyDescent="0.25">
      <c r="A65" s="99" t="s">
        <v>27</v>
      </c>
      <c r="B65" s="138">
        <v>24.091325986575413</v>
      </c>
      <c r="C65" s="139"/>
      <c r="D65" s="117">
        <v>0.31129722380945973</v>
      </c>
      <c r="E65" s="118"/>
      <c r="F65" s="106" t="s">
        <v>103</v>
      </c>
      <c r="J65" s="103">
        <f>IF(EXACT(A65,'May Cons Subsidies-ACCRUAL'!$B$38)=TRUE,IF(ISERROR('May Cons Subsidies-ACCRUAL'!$J$38/'May Cons Subsidies-ACCRUAL'!$H$38),"NO VAR",'May Cons Subsidies-ACCRUAL'!$J$38/'May Cons Subsidies-ACCRUAL'!$H$38))</f>
        <v>0.31129722380945973</v>
      </c>
      <c r="K65" s="109" t="str">
        <f t="shared" si="3"/>
        <v>OK</v>
      </c>
    </row>
    <row r="66" spans="1:18" s="95" customFormat="1" ht="30" customHeight="1" x14ac:dyDescent="0.25">
      <c r="A66" s="99" t="s">
        <v>28</v>
      </c>
      <c r="B66" s="138">
        <v>0.88396431750001625</v>
      </c>
      <c r="C66" s="139"/>
      <c r="D66" s="117">
        <v>6.2615071232135075E-3</v>
      </c>
      <c r="E66" s="118"/>
      <c r="F66" s="217" t="s">
        <v>103</v>
      </c>
      <c r="J66" s="103">
        <f>IF(EXACT(A66,'May Cons Subsidies-ACCRUAL'!$B$39)=TRUE,IF(ISERROR('May Cons Subsidies-ACCRUAL'!$J$39/'May Cons Subsidies-ACCRUAL'!$H$39),"NO VAR",'May Cons Subsidies-ACCRUAL'!$J$39/'May Cons Subsidies-ACCRUAL'!$H$39))</f>
        <v>6.2615071232135075E-3</v>
      </c>
      <c r="K66" s="109" t="str">
        <f t="shared" si="3"/>
        <v>OK</v>
      </c>
    </row>
    <row r="67" spans="1:18" s="95" customFormat="1" ht="30" customHeight="1" x14ac:dyDescent="0.25">
      <c r="A67" s="99" t="s">
        <v>29</v>
      </c>
      <c r="B67" s="138">
        <v>-243.53976805999997</v>
      </c>
      <c r="C67" s="139"/>
      <c r="D67" s="117">
        <v>-1</v>
      </c>
      <c r="E67" s="118"/>
      <c r="F67" s="106" t="s">
        <v>103</v>
      </c>
      <c r="J67" s="103" t="str">
        <f>IF(EXACT(A67,'May Cons Subsidies-ACCRUAL'!$B$40)=TRUE,IF(ISERROR('May Cons Subsidies-ACCRUAL'!$J$40/'May Cons Subsidies-ACCRUAL'!$H$40),"NO VAR",'May Cons Subsidies-ACCRUAL'!$J$40/'May Cons Subsidies-ACCRUAL'!$H$40))</f>
        <v>NO VAR</v>
      </c>
      <c r="K67" s="109" t="str">
        <f t="shared" si="3"/>
        <v>NO VAR</v>
      </c>
    </row>
    <row r="68" spans="1:18" s="95" customFormat="1" ht="30" customHeight="1" x14ac:dyDescent="0.25">
      <c r="A68" s="99" t="s">
        <v>31</v>
      </c>
      <c r="B68" s="138">
        <v>-148.87772500000005</v>
      </c>
      <c r="C68" s="140"/>
      <c r="D68" s="117">
        <v>-0.79222305293629358</v>
      </c>
      <c r="E68" s="118"/>
      <c r="F68" s="107" t="s">
        <v>103</v>
      </c>
      <c r="J68" s="103">
        <f>IF(EXACT(A68,'May Cons Subsidies-ACCRUAL'!$B$44)=TRUE,IF(ISERROR('May Cons Subsidies-ACCRUAL'!$J$44/'May Cons Subsidies-ACCRUAL'!$H$44),"NO VAR",'May Cons Subsidies-ACCRUAL'!$J$44/'May Cons Subsidies-ACCRUAL'!$H$44))</f>
        <v>-0.79222305293629358</v>
      </c>
      <c r="K68" s="109" t="str">
        <f t="shared" si="3"/>
        <v>OK</v>
      </c>
    </row>
    <row r="69" spans="1:18" s="95" customFormat="1" ht="30" customHeight="1" x14ac:dyDescent="0.25">
      <c r="A69" s="99" t="s">
        <v>33</v>
      </c>
      <c r="B69" s="138">
        <v>-1.1236024000000002</v>
      </c>
      <c r="C69" s="140"/>
      <c r="D69" s="219">
        <v>-0.79222305293629358</v>
      </c>
      <c r="E69" s="118"/>
      <c r="F69" s="107" t="s">
        <v>103</v>
      </c>
      <c r="J69" s="103">
        <f>IF(EXACT(A69,'May Cons Subsidies-ACCRUAL'!$B$50)=TRUE,IF(ISERROR('May Cons Subsidies-ACCRUAL'!$J$50/'May Cons Subsidies-ACCRUAL'!$H$50),"NO VAR",'May Cons Subsidies-ACCRUAL'!$J$50/'May Cons Subsidies-ACCRUAL'!$H$50))</f>
        <v>-0.60017391973198431</v>
      </c>
      <c r="K69" s="109" t="str">
        <f t="shared" si="3"/>
        <v>OK</v>
      </c>
    </row>
    <row r="70" spans="1:18" s="95" customFormat="1" ht="30" customHeight="1" x14ac:dyDescent="0.25">
      <c r="A70" s="99" t="s">
        <v>34</v>
      </c>
      <c r="B70" s="138">
        <v>-6.9502919999999992</v>
      </c>
      <c r="C70" s="140"/>
      <c r="D70" s="117">
        <v>-0.60000145030228447</v>
      </c>
      <c r="E70" s="118"/>
      <c r="F70" s="107" t="s">
        <v>103</v>
      </c>
      <c r="J70" s="103" t="b">
        <f>IF(EXACT(A75,'May Cons Subsidies-ACCRUAL'!$B$51)=TRUE,IF(ISERROR('May Cons Subsidies-ACCRUAL'!$J$51/'May Cons Subsidies-ACCRUAL'!$H$51),"NO VAR",'May Cons Subsidies-ACCRUAL'!$J$51/'May Cons Subsidies-ACCRUAL'!$H$51))</f>
        <v>0</v>
      </c>
      <c r="K70" s="109" t="str">
        <f>IF(J75="NO VAR","NO VAR",(IF(J75=FALSE,"INCORRECT LINE BEING PICKED UP","OK")))</f>
        <v>OK</v>
      </c>
    </row>
    <row r="71" spans="1:18" s="95" customFormat="1" ht="30" customHeight="1" x14ac:dyDescent="0.25">
      <c r="A71" s="99" t="s">
        <v>35</v>
      </c>
      <c r="B71" s="138">
        <v>-5.2625139999999995</v>
      </c>
      <c r="C71" s="140"/>
      <c r="D71" s="117">
        <v>-0.70001053504738908</v>
      </c>
      <c r="E71" s="118"/>
      <c r="F71" s="107" t="s">
        <v>103</v>
      </c>
      <c r="J71" s="103">
        <f>IF(EXACT(A71,'May Cons Subsidies-ACCRUAL'!$B$52)=TRUE,IF(ISERROR('May Cons Subsidies-ACCRUAL'!$J$52/'May Cons Subsidies-ACCRUAL'!$H$52),"NO VAR",'May Cons Subsidies-ACCRUAL'!$J$52/'May Cons Subsidies-ACCRUAL'!$H$52))</f>
        <v>-0.70001053504738908</v>
      </c>
      <c r="K71" s="109" t="str">
        <f t="shared" si="3"/>
        <v>OK</v>
      </c>
    </row>
    <row r="72" spans="1:18" s="95" customFormat="1" ht="30" customHeight="1" x14ac:dyDescent="0.25">
      <c r="A72" s="99" t="s">
        <v>36</v>
      </c>
      <c r="B72" s="138">
        <v>-7.3422519999999993</v>
      </c>
      <c r="C72" s="140"/>
      <c r="D72" s="117">
        <v>-1</v>
      </c>
      <c r="E72" s="118"/>
      <c r="F72" s="107" t="s">
        <v>129</v>
      </c>
      <c r="J72" s="103">
        <f>IF(EXACT(A72,'May Cons Subsidies-ACCRUAL'!$B$53)=TRUE,IF(ISERROR('May Cons Subsidies-ACCRUAL'!$J$53/'May Cons Subsidies-ACCRUAL'!$H$53),"NO VAR",'May Cons Subsidies-ACCRUAL'!$J$53/'May Cons Subsidies-ACCRUAL'!$H$53))</f>
        <v>-1</v>
      </c>
      <c r="K72" s="109" t="str">
        <f t="shared" si="3"/>
        <v>OK</v>
      </c>
    </row>
    <row r="73" spans="1:18" s="95" customFormat="1" ht="30" customHeight="1" x14ac:dyDescent="0.25">
      <c r="A73" s="99" t="s">
        <v>37</v>
      </c>
      <c r="B73" s="138">
        <v>-0.20922080000000001</v>
      </c>
      <c r="C73" s="140"/>
      <c r="D73" s="117">
        <v>-0.55018144715943162</v>
      </c>
      <c r="E73" s="118"/>
      <c r="F73" s="107" t="s">
        <v>103</v>
      </c>
      <c r="J73" s="103">
        <f>IF(EXACT(A73,'May Cons Subsidies-ACCRUAL'!$B$54)=TRUE,IF(ISERROR('May Cons Subsidies-ACCRUAL'!$J$54/'May Cons Subsidies-ACCRUAL'!$H$54),"NO VAR",'May Cons Subsidies-ACCRUAL'!$J$54/'May Cons Subsidies-ACCRUAL'!$H$54))</f>
        <v>-0.55018144715943162</v>
      </c>
      <c r="K73" s="109" t="str">
        <f t="shared" si="3"/>
        <v>OK</v>
      </c>
    </row>
    <row r="74" spans="1:18" ht="30" customHeight="1" x14ac:dyDescent="0.25">
      <c r="A74" s="99" t="s">
        <v>38</v>
      </c>
      <c r="B74" s="138">
        <v>-0.2282208</v>
      </c>
      <c r="C74" s="141"/>
      <c r="D74" s="117">
        <v>-0.60014515772754529</v>
      </c>
      <c r="E74" s="3"/>
      <c r="F74" s="218" t="s">
        <v>103</v>
      </c>
      <c r="J74" s="103">
        <f>IF(EXACT(A74,'May Cons Subsidies-ACCRUAL'!$B$55)=TRUE,IF(ISERROR('May Cons Subsidies-ACCRUAL'!$J$55/'May Cons Subsidies-ACCRUAL'!$H$55),"NO VAR",'May Cons Subsidies-ACCRUAL'!$J$55/'May Cons Subsidies-ACCRUAL'!$H$55))</f>
        <v>-0.60014515772754529</v>
      </c>
      <c r="K74" s="109" t="str">
        <f t="shared" si="3"/>
        <v>OK</v>
      </c>
    </row>
    <row r="75" spans="1:18" ht="30" customHeight="1" x14ac:dyDescent="0.25">
      <c r="A75" s="99" t="s">
        <v>39</v>
      </c>
      <c r="B75" s="138">
        <v>-7.3483259999999995E-2</v>
      </c>
      <c r="C75" s="141"/>
      <c r="D75" s="117">
        <v>-0.50241528784356626</v>
      </c>
      <c r="E75" s="3"/>
      <c r="F75" s="218" t="s">
        <v>103</v>
      </c>
      <c r="J75" s="103">
        <f>IF(EXACT(A75,'May Cons Subsidies-ACCRUAL'!$B$56)=TRUE,IF(ISERROR('May Cons Subsidies-ACCRUAL'!$J$56/'May Cons Subsidies-ACCRUAL'!$H$56),"NO VAR",'May Cons Subsidies-ACCRUAL'!$J$56/'May Cons Subsidies-ACCRUAL'!$H$56))</f>
        <v>-0.50241528784356626</v>
      </c>
      <c r="K75" s="109" t="str">
        <f t="shared" si="3"/>
        <v>OK</v>
      </c>
    </row>
    <row r="76" spans="1:18" ht="30" hidden="1" customHeight="1" x14ac:dyDescent="0.25">
      <c r="A76" s="99" t="s">
        <v>40</v>
      </c>
      <c r="B76" s="138">
        <v>-1.08012E-2</v>
      </c>
      <c r="C76" s="141"/>
      <c r="D76" s="117">
        <v>-0.36924654724463285</v>
      </c>
      <c r="E76" s="3"/>
      <c r="F76" s="110"/>
      <c r="J76" s="103">
        <f>IF(EXACT(A76,'May Cons Subsidies-ACCRUAL'!$B$57)=TRUE,IF(ISERROR('May Cons Subsidies-ACCRUAL'!$J$57/'May Cons Subsidies-ACCRUAL'!$H$57),"NO VAR",'May Cons Subsidies-ACCRUAL'!$J$57/'May Cons Subsidies-ACCRUAL'!$H$57))</f>
        <v>-0.36924654724463285</v>
      </c>
      <c r="K76" s="109" t="str">
        <f t="shared" si="3"/>
        <v>OK</v>
      </c>
    </row>
    <row r="77" spans="1:18" ht="30" customHeight="1" x14ac:dyDescent="0.25">
      <c r="A77" s="99" t="s">
        <v>41</v>
      </c>
      <c r="B77" s="138">
        <v>-2.4362079876302829</v>
      </c>
      <c r="C77" s="141"/>
      <c r="D77" s="117">
        <v>-3.2358609736596308E-2</v>
      </c>
      <c r="E77" s="3"/>
      <c r="F77" s="218" t="s">
        <v>103</v>
      </c>
      <c r="J77" s="103">
        <f>IF(EXACT(A77,'May Cons Subsidies-ACCRUAL'!$B$58)=TRUE,IF(ISERROR('May Cons Subsidies-ACCRUAL'!$J$58/'May Cons Subsidies-ACCRUAL'!$H$58),"NO VAR",'May Cons Subsidies-ACCRUAL'!$J$58/'May Cons Subsidies-ACCRUAL'!$H$58))</f>
        <v>-3.2358609736596308E-2</v>
      </c>
      <c r="K77" s="109" t="str">
        <f t="shared" si="3"/>
        <v>OK</v>
      </c>
    </row>
    <row r="78" spans="1:18" ht="30" customHeight="1" x14ac:dyDescent="0.25">
      <c r="A78" s="99" t="s">
        <v>44</v>
      </c>
      <c r="B78" s="138">
        <v>-103.72379696255697</v>
      </c>
      <c r="C78" s="140"/>
      <c r="D78" s="117">
        <v>-0.31674579449719198</v>
      </c>
      <c r="E78" s="118"/>
      <c r="F78" s="107" t="s">
        <v>103</v>
      </c>
      <c r="G78" s="95"/>
      <c r="H78" s="95"/>
      <c r="I78" s="95"/>
      <c r="J78" s="103">
        <f>IF(EXACT(A78,'May Cons Subsidies-ACCRUAL'!$B$64)=TRUE,IF(ISERROR('May Cons Subsidies-ACCRUAL'!$J$64/'May Cons Subsidies-ACCRUAL'!$H$64),"NO VAR",'May Cons Subsidies-ACCRUAL'!$J$64/'May Cons Subsidies-ACCRUAL'!$H$64))</f>
        <v>-0.31674579449719198</v>
      </c>
      <c r="K78" s="109" t="str">
        <f t="shared" si="3"/>
        <v>OK</v>
      </c>
      <c r="L78" s="95"/>
      <c r="M78" s="95"/>
      <c r="N78" s="95"/>
      <c r="O78" s="95"/>
      <c r="P78" s="95"/>
      <c r="Q78" s="95"/>
      <c r="R78" s="95"/>
    </row>
    <row r="79" spans="1:18" ht="30" customHeight="1" x14ac:dyDescent="0.25">
      <c r="A79" s="99" t="s">
        <v>45</v>
      </c>
      <c r="B79" s="138">
        <v>-5.6686304548415762</v>
      </c>
      <c r="C79" s="140"/>
      <c r="D79" s="117">
        <v>-0.19650588776537731</v>
      </c>
      <c r="E79" s="118"/>
      <c r="F79" s="107" t="s">
        <v>103</v>
      </c>
      <c r="G79" s="95"/>
      <c r="H79" s="95"/>
      <c r="I79" s="95"/>
      <c r="J79" s="103">
        <f>IF(EXACT(A79,'May Cons Subsidies-ACCRUAL'!$B$65)=TRUE,IF(ISERROR('May Cons Subsidies-ACCRUAL'!$J$65/'May Cons Subsidies-ACCRUAL'!$H$65),"NO VAR",'May Cons Subsidies-ACCRUAL'!$J$65/'May Cons Subsidies-ACCRUAL'!$H$65))</f>
        <v>-0.19650588776537731</v>
      </c>
      <c r="K79" s="109" t="str">
        <f t="shared" si="3"/>
        <v>OK</v>
      </c>
      <c r="L79" s="95"/>
      <c r="M79" s="95"/>
      <c r="N79" s="95"/>
      <c r="O79" s="95"/>
      <c r="P79" s="95"/>
      <c r="Q79" s="95"/>
      <c r="R79" s="95"/>
    </row>
    <row r="80" spans="1:18" ht="30" customHeight="1" x14ac:dyDescent="0.25">
      <c r="A80" s="99" t="s">
        <v>46</v>
      </c>
      <c r="B80" s="138">
        <v>32.642048376911021</v>
      </c>
      <c r="C80" s="140"/>
      <c r="D80" s="117">
        <v>0.26279310993263894</v>
      </c>
      <c r="E80" s="118"/>
      <c r="F80" s="107" t="s">
        <v>133</v>
      </c>
      <c r="G80" s="95"/>
      <c r="H80" s="95"/>
      <c r="I80" s="95"/>
      <c r="J80" s="103">
        <f>IF(EXACT(A80,'May Cons Subsidies-ACCRUAL'!$B$66)=TRUE,IF(ISERROR('May Cons Subsidies-ACCRUAL'!$J$66/'May Cons Subsidies-ACCRUAL'!$H$66),"NO VAR",'May Cons Subsidies-ACCRUAL'!$J$66/'May Cons Subsidies-ACCRUAL'!$H$66))</f>
        <v>0.26279310993263894</v>
      </c>
      <c r="K80" s="109" t="str">
        <f t="shared" si="3"/>
        <v>OK</v>
      </c>
      <c r="L80" s="95"/>
      <c r="M80" s="95"/>
      <c r="N80" s="95"/>
      <c r="O80" s="95"/>
      <c r="P80" s="95"/>
      <c r="Q80" s="95"/>
      <c r="R80" s="95"/>
    </row>
    <row r="81" spans="1:18" ht="29.25" customHeight="1" x14ac:dyDescent="0.25">
      <c r="A81" s="99" t="s">
        <v>49</v>
      </c>
      <c r="B81" s="138">
        <v>358.53856797863006</v>
      </c>
      <c r="C81" s="140"/>
      <c r="D81" s="117" t="s">
        <v>144</v>
      </c>
      <c r="E81" s="118"/>
      <c r="F81" s="107" t="s">
        <v>103</v>
      </c>
      <c r="G81" s="95"/>
      <c r="H81" s="95"/>
      <c r="I81" s="95"/>
      <c r="J81" s="103">
        <f>IF(EXACT(A81,'May Cons Subsidies-ACCRUAL'!$B$72)=TRUE,IF(ISERROR('May Cons Subsidies-ACCRUAL'!$J$72/'May Cons Subsidies-ACCRUAL'!$H$72),"NO VAR",'May Cons Subsidies-ACCRUAL'!$J$72/'May Cons Subsidies-ACCRUAL'!$H$72))</f>
        <v>-13.400069563994913</v>
      </c>
      <c r="K81" s="109" t="str">
        <f t="shared" si="3"/>
        <v>OK</v>
      </c>
      <c r="L81" s="95"/>
      <c r="M81" s="95"/>
      <c r="N81" s="95"/>
      <c r="O81" s="95"/>
      <c r="P81" s="95"/>
      <c r="Q81" s="95"/>
      <c r="R81" s="95"/>
    </row>
    <row r="82" spans="1:18" ht="6" customHeight="1" thickBot="1" x14ac:dyDescent="0.3">
      <c r="A82" s="114"/>
      <c r="B82" s="170"/>
      <c r="C82" s="171"/>
      <c r="D82" s="121"/>
      <c r="E82" s="122"/>
      <c r="F82" s="116"/>
    </row>
  </sheetData>
  <mergeCells count="20">
    <mergeCell ref="A47:A48"/>
    <mergeCell ref="B47:C48"/>
    <mergeCell ref="D47:E48"/>
    <mergeCell ref="F47:F48"/>
    <mergeCell ref="B49:C49"/>
    <mergeCell ref="D49:E49"/>
    <mergeCell ref="A1:F1"/>
    <mergeCell ref="A4:F4"/>
    <mergeCell ref="A2:F2"/>
    <mergeCell ref="A3:F3"/>
    <mergeCell ref="A5:F5"/>
    <mergeCell ref="A6:F6"/>
    <mergeCell ref="A45:F45"/>
    <mergeCell ref="B11:C11"/>
    <mergeCell ref="D11:E11"/>
    <mergeCell ref="A7:F7"/>
    <mergeCell ref="A9:A10"/>
    <mergeCell ref="B9:C10"/>
    <mergeCell ref="D9:E10"/>
    <mergeCell ref="F9:F10"/>
  </mergeCells>
  <conditionalFormatting sqref="A9:B9 D9 A10">
    <cfRule type="cellIs" dxfId="3091" priority="2648" operator="equal">
      <formula>"Hide No Variance"</formula>
    </cfRule>
  </conditionalFormatting>
  <conditionalFormatting sqref="B12:B18 B50:B56">
    <cfRule type="cellIs" dxfId="3090" priority="2646" operator="equal">
      <formula>"HIDE "</formula>
    </cfRule>
  </conditionalFormatting>
  <conditionalFormatting sqref="J44 J11:K21 J50:K59">
    <cfRule type="cellIs" dxfId="3089" priority="2645" operator="equal">
      <formula>"NO VAR"</formula>
    </cfRule>
  </conditionalFormatting>
  <conditionalFormatting sqref="J12:K21 J50:K59">
    <cfRule type="cellIs" dxfId="3088" priority="2644" operator="equal">
      <formula>"HIDE-NO VAR"</formula>
    </cfRule>
  </conditionalFormatting>
  <conditionalFormatting sqref="J12:K21 J50:K59">
    <cfRule type="cellIs" dxfId="3087" priority="2642" operator="equal">
      <formula>"ERROR "</formula>
    </cfRule>
  </conditionalFormatting>
  <conditionalFormatting sqref="J13">
    <cfRule type="cellIs" dxfId="3086" priority="2641" operator="equal">
      <formula>"NO VAR"</formula>
    </cfRule>
  </conditionalFormatting>
  <conditionalFormatting sqref="J13">
    <cfRule type="cellIs" dxfId="3085" priority="2639" operator="equal">
      <formula>"NO VAR"</formula>
    </cfRule>
  </conditionalFormatting>
  <conditionalFormatting sqref="J12">
    <cfRule type="cellIs" dxfId="3084" priority="2634" operator="equal">
      <formula>"HIDE-NO VAR"</formula>
    </cfRule>
  </conditionalFormatting>
  <conditionalFormatting sqref="J12">
    <cfRule type="cellIs" dxfId="3083" priority="2633" operator="equal">
      <formula>"NO VAR"</formula>
    </cfRule>
  </conditionalFormatting>
  <conditionalFormatting sqref="J12">
    <cfRule type="cellIs" dxfId="3082" priority="2632" operator="equal">
      <formula>"NO VAR"</formula>
    </cfRule>
  </conditionalFormatting>
  <conditionalFormatting sqref="J12">
    <cfRule type="cellIs" dxfId="3081" priority="2628" operator="equal">
      <formula>"HIDE-NO VAR"</formula>
    </cfRule>
  </conditionalFormatting>
  <conditionalFormatting sqref="J12">
    <cfRule type="cellIs" dxfId="3080" priority="2627" operator="equal">
      <formula>"NO VAR"</formula>
    </cfRule>
  </conditionalFormatting>
  <conditionalFormatting sqref="J12">
    <cfRule type="cellIs" dxfId="3079" priority="2626" operator="equal">
      <formula>"NO VAR"</formula>
    </cfRule>
  </conditionalFormatting>
  <conditionalFormatting sqref="J12">
    <cfRule type="cellIs" dxfId="3078" priority="2625" operator="equal">
      <formula>"HIDE-NO VAR"</formula>
    </cfRule>
  </conditionalFormatting>
  <conditionalFormatting sqref="J12">
    <cfRule type="cellIs" dxfId="3077" priority="2624" operator="equal">
      <formula>"NO VAR"</formula>
    </cfRule>
  </conditionalFormatting>
  <conditionalFormatting sqref="J12">
    <cfRule type="cellIs" dxfId="3076" priority="2623" operator="equal">
      <formula>"NO VAR"</formula>
    </cfRule>
  </conditionalFormatting>
  <conditionalFormatting sqref="J13">
    <cfRule type="cellIs" dxfId="3075" priority="2610" operator="equal">
      <formula>"HIDE-NO VAR"</formula>
    </cfRule>
  </conditionalFormatting>
  <conditionalFormatting sqref="J13">
    <cfRule type="cellIs" dxfId="3074" priority="2609" operator="equal">
      <formula>"HIDE-NO VAR"</formula>
    </cfRule>
  </conditionalFormatting>
  <conditionalFormatting sqref="J13">
    <cfRule type="cellIs" dxfId="3073" priority="2608" operator="equal">
      <formula>"NO VAR"</formula>
    </cfRule>
  </conditionalFormatting>
  <conditionalFormatting sqref="J13">
    <cfRule type="cellIs" dxfId="3072" priority="2607" operator="equal">
      <formula>"HIDE-NO VAR"</formula>
    </cfRule>
  </conditionalFormatting>
  <conditionalFormatting sqref="J13">
    <cfRule type="cellIs" dxfId="3071" priority="2606" operator="equal">
      <formula>"NO VAR"</formula>
    </cfRule>
  </conditionalFormatting>
  <conditionalFormatting sqref="J13">
    <cfRule type="cellIs" dxfId="3070" priority="2605" operator="equal">
      <formula>"HIDE-NO VAR"</formula>
    </cfRule>
  </conditionalFormatting>
  <conditionalFormatting sqref="J13">
    <cfRule type="cellIs" dxfId="3069" priority="2604" operator="equal">
      <formula>"NO VAR"</formula>
    </cfRule>
  </conditionalFormatting>
  <conditionalFormatting sqref="J13">
    <cfRule type="cellIs" dxfId="3068" priority="2603" operator="equal">
      <formula>"NO VAR"</formula>
    </cfRule>
  </conditionalFormatting>
  <conditionalFormatting sqref="K13">
    <cfRule type="cellIs" dxfId="3067" priority="2592" operator="equal">
      <formula>"HIDE-NO VAR"</formula>
    </cfRule>
  </conditionalFormatting>
  <conditionalFormatting sqref="K13">
    <cfRule type="cellIs" dxfId="3066" priority="2589" operator="equal">
      <formula>"NO VAR"</formula>
    </cfRule>
  </conditionalFormatting>
  <conditionalFormatting sqref="K13">
    <cfRule type="cellIs" dxfId="3065" priority="2587" operator="equal">
      <formula>"NO VAR"</formula>
    </cfRule>
  </conditionalFormatting>
  <conditionalFormatting sqref="K12">
    <cfRule type="cellIs" dxfId="3064" priority="2582" operator="equal">
      <formula>"HIDE-NO VAR"</formula>
    </cfRule>
  </conditionalFormatting>
  <conditionalFormatting sqref="K12">
    <cfRule type="cellIs" dxfId="3063" priority="2581" operator="equal">
      <formula>"NO VAR"</formula>
    </cfRule>
  </conditionalFormatting>
  <conditionalFormatting sqref="K12">
    <cfRule type="cellIs" dxfId="3062" priority="2580" operator="equal">
      <formula>"NO VAR"</formula>
    </cfRule>
  </conditionalFormatting>
  <conditionalFormatting sqref="K12">
    <cfRule type="cellIs" dxfId="3061" priority="2576" operator="equal">
      <formula>"HIDE-NO VAR"</formula>
    </cfRule>
  </conditionalFormatting>
  <conditionalFormatting sqref="K12">
    <cfRule type="cellIs" dxfId="3060" priority="2575" operator="equal">
      <formula>"NO VAR"</formula>
    </cfRule>
  </conditionalFormatting>
  <conditionalFormatting sqref="K12">
    <cfRule type="cellIs" dxfId="3059" priority="2574" operator="equal">
      <formula>"NO VAR"</formula>
    </cfRule>
  </conditionalFormatting>
  <conditionalFormatting sqref="K12">
    <cfRule type="cellIs" dxfId="3058" priority="2573" operator="equal">
      <formula>"HIDE-NO VAR"</formula>
    </cfRule>
  </conditionalFormatting>
  <conditionalFormatting sqref="K12">
    <cfRule type="cellIs" dxfId="3057" priority="2572" operator="equal">
      <formula>"NO VAR"</formula>
    </cfRule>
  </conditionalFormatting>
  <conditionalFormatting sqref="K12">
    <cfRule type="cellIs" dxfId="3056" priority="2571" operator="equal">
      <formula>"NO VAR"</formula>
    </cfRule>
  </conditionalFormatting>
  <conditionalFormatting sqref="K13">
    <cfRule type="cellIs" dxfId="3055" priority="2558" operator="equal">
      <formula>"HIDE-NO VAR"</formula>
    </cfRule>
  </conditionalFormatting>
  <conditionalFormatting sqref="K13">
    <cfRule type="cellIs" dxfId="3054" priority="2557" operator="equal">
      <formula>"HIDE-NO VAR"</formula>
    </cfRule>
  </conditionalFormatting>
  <conditionalFormatting sqref="K13">
    <cfRule type="cellIs" dxfId="3053" priority="2556" operator="equal">
      <formula>"NO VAR"</formula>
    </cfRule>
  </conditionalFormatting>
  <conditionalFormatting sqref="K13">
    <cfRule type="cellIs" dxfId="3052" priority="2555" operator="equal">
      <formula>"HIDE-NO VAR"</formula>
    </cfRule>
  </conditionalFormatting>
  <conditionalFormatting sqref="K13">
    <cfRule type="cellIs" dxfId="3051" priority="2554" operator="equal">
      <formula>"NO VAR"</formula>
    </cfRule>
  </conditionalFormatting>
  <conditionalFormatting sqref="K13">
    <cfRule type="cellIs" dxfId="3050" priority="2553" operator="equal">
      <formula>"HIDE-NO VAR"</formula>
    </cfRule>
  </conditionalFormatting>
  <conditionalFormatting sqref="K13">
    <cfRule type="cellIs" dxfId="3049" priority="2552" operator="equal">
      <formula>"NO VAR"</formula>
    </cfRule>
  </conditionalFormatting>
  <conditionalFormatting sqref="K13">
    <cfRule type="cellIs" dxfId="3048" priority="2551" operator="equal">
      <formula>"NO VAR"</formula>
    </cfRule>
  </conditionalFormatting>
  <conditionalFormatting sqref="K12:K21 K50:K59">
    <cfRule type="cellIs" dxfId="3047" priority="2532" operator="equal">
      <formula>"INCORRECT LINE BEING PICKED UP"</formula>
    </cfRule>
  </conditionalFormatting>
  <conditionalFormatting sqref="B19:B20">
    <cfRule type="cellIs" dxfId="3046" priority="2453" operator="equal">
      <formula>"HIDE "</formula>
    </cfRule>
  </conditionalFormatting>
  <conditionalFormatting sqref="B81">
    <cfRule type="cellIs" dxfId="3045" priority="239" operator="equal">
      <formula>"HIDE "</formula>
    </cfRule>
  </conditionalFormatting>
  <conditionalFormatting sqref="D12:D24 D50:D62 D26:D44 D64:D81">
    <cfRule type="cellIs" dxfId="3044" priority="238" operator="equal">
      <formula>"HIDE "</formula>
    </cfRule>
  </conditionalFormatting>
  <conditionalFormatting sqref="B22:B24 E22:E24">
    <cfRule type="cellIs" dxfId="3043" priority="2450" operator="equal">
      <formula>"HIDE "</formula>
    </cfRule>
  </conditionalFormatting>
  <conditionalFormatting sqref="J22:J24">
    <cfRule type="cellIs" dxfId="3042" priority="2448" operator="equal">
      <formula>"NO VAR"</formula>
    </cfRule>
  </conditionalFormatting>
  <conditionalFormatting sqref="J22:J24">
    <cfRule type="cellIs" dxfId="3041" priority="2447" operator="equal">
      <formula>"HIDE-NO VAR"</formula>
    </cfRule>
  </conditionalFormatting>
  <conditionalFormatting sqref="J22:J24">
    <cfRule type="cellIs" dxfId="3040" priority="2446" operator="equal">
      <formula>"ERROR "</formula>
    </cfRule>
  </conditionalFormatting>
  <conditionalFormatting sqref="J22:J24">
    <cfRule type="cellIs" dxfId="3039" priority="2445" operator="equal">
      <formula>"HIDE-NO VAR"</formula>
    </cfRule>
  </conditionalFormatting>
  <conditionalFormatting sqref="J22:J24">
    <cfRule type="cellIs" dxfId="3038" priority="2444" operator="equal">
      <formula>"HIDE-NO VAR"</formula>
    </cfRule>
  </conditionalFormatting>
  <conditionalFormatting sqref="J22:J24">
    <cfRule type="cellIs" dxfId="3037" priority="2443" operator="equal">
      <formula>"NO VAR"</formula>
    </cfRule>
  </conditionalFormatting>
  <conditionalFormatting sqref="J22:J24">
    <cfRule type="cellIs" dxfId="3036" priority="2442" operator="equal">
      <formula>"HIDE-NO VAR"</formula>
    </cfRule>
  </conditionalFormatting>
  <conditionalFormatting sqref="J22:J24">
    <cfRule type="cellIs" dxfId="3035" priority="2441" operator="equal">
      <formula>"NO VAR"</formula>
    </cfRule>
  </conditionalFormatting>
  <conditionalFormatting sqref="J22:J24">
    <cfRule type="cellIs" dxfId="3034" priority="2440" operator="equal">
      <formula>"HIDE-NO VAR"</formula>
    </cfRule>
  </conditionalFormatting>
  <conditionalFormatting sqref="J22:J24">
    <cfRule type="cellIs" dxfId="3033" priority="2439" operator="equal">
      <formula>"NO VAR"</formula>
    </cfRule>
  </conditionalFormatting>
  <conditionalFormatting sqref="J22:J24">
    <cfRule type="cellIs" dxfId="3032" priority="2438" operator="equal">
      <formula>"NO VAR"</formula>
    </cfRule>
  </conditionalFormatting>
  <conditionalFormatting sqref="J22:J24">
    <cfRule type="cellIs" dxfId="3031" priority="2437" operator="equal">
      <formula>"HIDE-NO VAR"</formula>
    </cfRule>
  </conditionalFormatting>
  <conditionalFormatting sqref="J22:J24">
    <cfRule type="cellIs" dxfId="3030" priority="2436" operator="equal">
      <formula>"NO VAR"</formula>
    </cfRule>
  </conditionalFormatting>
  <conditionalFormatting sqref="J22:J24">
    <cfRule type="cellIs" dxfId="3029" priority="2435" operator="equal">
      <formula>"NO VAR"</formula>
    </cfRule>
  </conditionalFormatting>
  <conditionalFormatting sqref="J22:J24">
    <cfRule type="cellIs" dxfId="3028" priority="2434" operator="equal">
      <formula>"HIDE-NO VAR"</formula>
    </cfRule>
  </conditionalFormatting>
  <conditionalFormatting sqref="J22:J24">
    <cfRule type="cellIs" dxfId="3027" priority="2433" operator="equal">
      <formula>"NO VAR"</formula>
    </cfRule>
  </conditionalFormatting>
  <conditionalFormatting sqref="J22:J24">
    <cfRule type="cellIs" dxfId="3026" priority="2432" operator="equal">
      <formula>"NO VAR"</formula>
    </cfRule>
  </conditionalFormatting>
  <conditionalFormatting sqref="J22:J24">
    <cfRule type="cellIs" dxfId="3025" priority="2431" operator="equal">
      <formula>"HIDE-NO VAR"</formula>
    </cfRule>
  </conditionalFormatting>
  <conditionalFormatting sqref="J22:J24">
    <cfRule type="cellIs" dxfId="3024" priority="2430" operator="equal">
      <formula>"NO VAR"</formula>
    </cfRule>
  </conditionalFormatting>
  <conditionalFormatting sqref="J22:J24">
    <cfRule type="cellIs" dxfId="3023" priority="2429" operator="equal">
      <formula>"NO VAR"</formula>
    </cfRule>
  </conditionalFormatting>
  <conditionalFormatting sqref="J22:J24">
    <cfRule type="cellIs" dxfId="3022" priority="2428" operator="equal">
      <formula>"HIDE-NO VAR"</formula>
    </cfRule>
  </conditionalFormatting>
  <conditionalFormatting sqref="J22:J24">
    <cfRule type="cellIs" dxfId="3021" priority="2427" operator="equal">
      <formula>"NO VAR"</formula>
    </cfRule>
  </conditionalFormatting>
  <conditionalFormatting sqref="J22:J24">
    <cfRule type="cellIs" dxfId="3020" priority="2426" operator="equal">
      <formula>"NO VAR"</formula>
    </cfRule>
  </conditionalFormatting>
  <conditionalFormatting sqref="J22:J24">
    <cfRule type="cellIs" dxfId="3019" priority="2425" operator="equal">
      <formula>"HIDE-NO VAR"</formula>
    </cfRule>
  </conditionalFormatting>
  <conditionalFormatting sqref="J22:J24">
    <cfRule type="cellIs" dxfId="3018" priority="2424" operator="equal">
      <formula>"NO VAR"</formula>
    </cfRule>
  </conditionalFormatting>
  <conditionalFormatting sqref="J22:J24">
    <cfRule type="cellIs" dxfId="3017" priority="2423" operator="equal">
      <formula>"NO VAR"</formula>
    </cfRule>
  </conditionalFormatting>
  <conditionalFormatting sqref="J22:J24">
    <cfRule type="cellIs" dxfId="3016" priority="2422" operator="equal">
      <formula>"HIDE-NO VAR"</formula>
    </cfRule>
  </conditionalFormatting>
  <conditionalFormatting sqref="J22:J24">
    <cfRule type="cellIs" dxfId="3015" priority="2421" operator="equal">
      <formula>"NO VAR"</formula>
    </cfRule>
  </conditionalFormatting>
  <conditionalFormatting sqref="J22:J24">
    <cfRule type="cellIs" dxfId="3014" priority="2420" operator="equal">
      <formula>"NO VAR"</formula>
    </cfRule>
  </conditionalFormatting>
  <conditionalFormatting sqref="J22:J24">
    <cfRule type="cellIs" dxfId="3013" priority="2419" operator="equal">
      <formula>"HIDE-NO VAR"</formula>
    </cfRule>
  </conditionalFormatting>
  <conditionalFormatting sqref="J22:J24">
    <cfRule type="cellIs" dxfId="3012" priority="2418" operator="equal">
      <formula>"NO VAR"</formula>
    </cfRule>
  </conditionalFormatting>
  <conditionalFormatting sqref="J22:J24">
    <cfRule type="cellIs" dxfId="3011" priority="2417" operator="equal">
      <formula>"NO VAR"</formula>
    </cfRule>
  </conditionalFormatting>
  <conditionalFormatting sqref="K22:K24">
    <cfRule type="cellIs" dxfId="3010" priority="2416" operator="equal">
      <formula>"NO VAR"</formula>
    </cfRule>
  </conditionalFormatting>
  <conditionalFormatting sqref="K22:K24">
    <cfRule type="cellIs" dxfId="3009" priority="2415" operator="equal">
      <formula>"HIDE-NO VAR"</formula>
    </cfRule>
  </conditionalFormatting>
  <conditionalFormatting sqref="K22:K24">
    <cfRule type="cellIs" dxfId="3008" priority="2414" operator="equal">
      <formula>"ERROR "</formula>
    </cfRule>
  </conditionalFormatting>
  <conditionalFormatting sqref="K22:K24">
    <cfRule type="cellIs" dxfId="3007" priority="2413" operator="equal">
      <formula>"HIDE-NO VAR"</formula>
    </cfRule>
  </conditionalFormatting>
  <conditionalFormatting sqref="K22:K24">
    <cfRule type="cellIs" dxfId="3006" priority="2412" operator="equal">
      <formula>"HIDE-NO VAR"</formula>
    </cfRule>
  </conditionalFormatting>
  <conditionalFormatting sqref="K22:K24">
    <cfRule type="cellIs" dxfId="3005" priority="2411" operator="equal">
      <formula>"NO VAR"</formula>
    </cfRule>
  </conditionalFormatting>
  <conditionalFormatting sqref="K22:K24">
    <cfRule type="cellIs" dxfId="3004" priority="2410" operator="equal">
      <formula>"HIDE-NO VAR"</formula>
    </cfRule>
  </conditionalFormatting>
  <conditionalFormatting sqref="K22:K24">
    <cfRule type="cellIs" dxfId="3003" priority="2409" operator="equal">
      <formula>"NO VAR"</formula>
    </cfRule>
  </conditionalFormatting>
  <conditionalFormatting sqref="K22:K24">
    <cfRule type="cellIs" dxfId="3002" priority="2408" operator="equal">
      <formula>"HIDE-NO VAR"</formula>
    </cfRule>
  </conditionalFormatting>
  <conditionalFormatting sqref="K22:K24">
    <cfRule type="cellIs" dxfId="3001" priority="2407" operator="equal">
      <formula>"NO VAR"</formula>
    </cfRule>
  </conditionalFormatting>
  <conditionalFormatting sqref="K22:K24">
    <cfRule type="cellIs" dxfId="3000" priority="2406" operator="equal">
      <formula>"NO VAR"</formula>
    </cfRule>
  </conditionalFormatting>
  <conditionalFormatting sqref="K22:K24">
    <cfRule type="cellIs" dxfId="2999" priority="2405" operator="equal">
      <formula>"HIDE-NO VAR"</formula>
    </cfRule>
  </conditionalFormatting>
  <conditionalFormatting sqref="K22:K24">
    <cfRule type="cellIs" dxfId="2998" priority="2404" operator="equal">
      <formula>"NO VAR"</formula>
    </cfRule>
  </conditionalFormatting>
  <conditionalFormatting sqref="K22:K24">
    <cfRule type="cellIs" dxfId="2997" priority="2403" operator="equal">
      <formula>"NO VAR"</formula>
    </cfRule>
  </conditionalFormatting>
  <conditionalFormatting sqref="K22:K24">
    <cfRule type="cellIs" dxfId="2996" priority="2402" operator="equal">
      <formula>"HIDE-NO VAR"</formula>
    </cfRule>
  </conditionalFormatting>
  <conditionalFormatting sqref="K22:K24">
    <cfRule type="cellIs" dxfId="2995" priority="2401" operator="equal">
      <formula>"NO VAR"</formula>
    </cfRule>
  </conditionalFormatting>
  <conditionalFormatting sqref="K22:K24">
    <cfRule type="cellIs" dxfId="2994" priority="2400" operator="equal">
      <formula>"NO VAR"</formula>
    </cfRule>
  </conditionalFormatting>
  <conditionalFormatting sqref="K22:K24">
    <cfRule type="cellIs" dxfId="2993" priority="2399" operator="equal">
      <formula>"HIDE-NO VAR"</formula>
    </cfRule>
  </conditionalFormatting>
  <conditionalFormatting sqref="K22:K24">
    <cfRule type="cellIs" dxfId="2992" priority="2398" operator="equal">
      <formula>"NO VAR"</formula>
    </cfRule>
  </conditionalFormatting>
  <conditionalFormatting sqref="K22:K24">
    <cfRule type="cellIs" dxfId="2991" priority="2397" operator="equal">
      <formula>"NO VAR"</formula>
    </cfRule>
  </conditionalFormatting>
  <conditionalFormatting sqref="K22:K24">
    <cfRule type="cellIs" dxfId="2990" priority="2396" operator="equal">
      <formula>"HIDE-NO VAR"</formula>
    </cfRule>
  </conditionalFormatting>
  <conditionalFormatting sqref="K22:K24">
    <cfRule type="cellIs" dxfId="2989" priority="2395" operator="equal">
      <formula>"NO VAR"</formula>
    </cfRule>
  </conditionalFormatting>
  <conditionalFormatting sqref="K22:K24">
    <cfRule type="cellIs" dxfId="2988" priority="2394" operator="equal">
      <formula>"NO VAR"</formula>
    </cfRule>
  </conditionalFormatting>
  <conditionalFormatting sqref="K22:K24">
    <cfRule type="cellIs" dxfId="2987" priority="2393" operator="equal">
      <formula>"HIDE-NO VAR"</formula>
    </cfRule>
  </conditionalFormatting>
  <conditionalFormatting sqref="K22:K24">
    <cfRule type="cellIs" dxfId="2986" priority="2392" operator="equal">
      <formula>"NO VAR"</formula>
    </cfRule>
  </conditionalFormatting>
  <conditionalFormatting sqref="K22:K24">
    <cfRule type="cellIs" dxfId="2985" priority="2391" operator="equal">
      <formula>"NO VAR"</formula>
    </cfRule>
  </conditionalFormatting>
  <conditionalFormatting sqref="K22:K24">
    <cfRule type="cellIs" dxfId="2984" priority="2390" operator="equal">
      <formula>"HIDE-NO VAR"</formula>
    </cfRule>
  </conditionalFormatting>
  <conditionalFormatting sqref="K22:K24">
    <cfRule type="cellIs" dxfId="2983" priority="2389" operator="equal">
      <formula>"NO VAR"</formula>
    </cfRule>
  </conditionalFormatting>
  <conditionalFormatting sqref="K22:K24">
    <cfRule type="cellIs" dxfId="2982" priority="2388" operator="equal">
      <formula>"NO VAR"</formula>
    </cfRule>
  </conditionalFormatting>
  <conditionalFormatting sqref="K22:K24">
    <cfRule type="cellIs" dxfId="2981" priority="2387" operator="equal">
      <formula>"HIDE-NO VAR"</formula>
    </cfRule>
  </conditionalFormatting>
  <conditionalFormatting sqref="K22:K24">
    <cfRule type="cellIs" dxfId="2980" priority="2386" operator="equal">
      <formula>"NO VAR"</formula>
    </cfRule>
  </conditionalFormatting>
  <conditionalFormatting sqref="K22:K24">
    <cfRule type="cellIs" dxfId="2979" priority="2385" operator="equal">
      <formula>"NO VAR"</formula>
    </cfRule>
  </conditionalFormatting>
  <conditionalFormatting sqref="K22:K24">
    <cfRule type="cellIs" dxfId="2978" priority="2384" operator="equal">
      <formula>"HIDE-NO VAR"</formula>
    </cfRule>
  </conditionalFormatting>
  <conditionalFormatting sqref="K22:K24">
    <cfRule type="cellIs" dxfId="2977" priority="2383" operator="equal">
      <formula>"NO VAR"</formula>
    </cfRule>
  </conditionalFormatting>
  <conditionalFormatting sqref="K22:K24">
    <cfRule type="cellIs" dxfId="2976" priority="2382" operator="equal">
      <formula>"NO VAR"</formula>
    </cfRule>
  </conditionalFormatting>
  <conditionalFormatting sqref="K22:K24">
    <cfRule type="cellIs" dxfId="2975" priority="2381" operator="equal">
      <formula>"HIDE-NO VAR"</formula>
    </cfRule>
  </conditionalFormatting>
  <conditionalFormatting sqref="K22:K24">
    <cfRule type="cellIs" dxfId="2974" priority="2380" operator="equal">
      <formula>"NO VAR"</formula>
    </cfRule>
  </conditionalFormatting>
  <conditionalFormatting sqref="K22:K24">
    <cfRule type="cellIs" dxfId="2973" priority="2379" operator="equal">
      <formula>"NO VAR"</formula>
    </cfRule>
  </conditionalFormatting>
  <conditionalFormatting sqref="K22:K24">
    <cfRule type="cellIs" dxfId="2972" priority="2378" operator="equal">
      <formula>"HIDE-NO VAR"</formula>
    </cfRule>
  </conditionalFormatting>
  <conditionalFormatting sqref="K22:K24">
    <cfRule type="cellIs" dxfId="2971" priority="2377" operator="equal">
      <formula>"NO VAR"</formula>
    </cfRule>
  </conditionalFormatting>
  <conditionalFormatting sqref="K22:K24">
    <cfRule type="cellIs" dxfId="2970" priority="2376" operator="equal">
      <formula>"NO VAR"</formula>
    </cfRule>
  </conditionalFormatting>
  <conditionalFormatting sqref="K22:K24">
    <cfRule type="cellIs" dxfId="2969" priority="2375" operator="equal">
      <formula>"INCORRECT LINE BEING PICKED UP"</formula>
    </cfRule>
  </conditionalFormatting>
  <conditionalFormatting sqref="B26 E26">
    <cfRule type="cellIs" dxfId="2968" priority="2374" operator="equal">
      <formula>"HIDE "</formula>
    </cfRule>
  </conditionalFormatting>
  <conditionalFormatting sqref="J26">
    <cfRule type="cellIs" dxfId="2967" priority="2372" operator="equal">
      <formula>"NO VAR"</formula>
    </cfRule>
  </conditionalFormatting>
  <conditionalFormatting sqref="J26">
    <cfRule type="cellIs" dxfId="2966" priority="2371" operator="equal">
      <formula>"HIDE-NO VAR"</formula>
    </cfRule>
  </conditionalFormatting>
  <conditionalFormatting sqref="J26">
    <cfRule type="cellIs" dxfId="2965" priority="2370" operator="equal">
      <formula>"ERROR "</formula>
    </cfRule>
  </conditionalFormatting>
  <conditionalFormatting sqref="J26">
    <cfRule type="cellIs" dxfId="2964" priority="2369" operator="equal">
      <formula>"HIDE-NO VAR"</formula>
    </cfRule>
  </conditionalFormatting>
  <conditionalFormatting sqref="J26">
    <cfRule type="cellIs" dxfId="2963" priority="2368" operator="equal">
      <formula>"HIDE-NO VAR"</formula>
    </cfRule>
  </conditionalFormatting>
  <conditionalFormatting sqref="J26">
    <cfRule type="cellIs" dxfId="2962" priority="2367" operator="equal">
      <formula>"NO VAR"</formula>
    </cfRule>
  </conditionalFormatting>
  <conditionalFormatting sqref="J26">
    <cfRule type="cellIs" dxfId="2961" priority="2366" operator="equal">
      <formula>"HIDE-NO VAR"</formula>
    </cfRule>
  </conditionalFormatting>
  <conditionalFormatting sqref="J26">
    <cfRule type="cellIs" dxfId="2960" priority="2365" operator="equal">
      <formula>"NO VAR"</formula>
    </cfRule>
  </conditionalFormatting>
  <conditionalFormatting sqref="J26">
    <cfRule type="cellIs" dxfId="2959" priority="2364" operator="equal">
      <formula>"HIDE-NO VAR"</formula>
    </cfRule>
  </conditionalFormatting>
  <conditionalFormatting sqref="J26">
    <cfRule type="cellIs" dxfId="2958" priority="2363" operator="equal">
      <formula>"NO VAR"</formula>
    </cfRule>
  </conditionalFormatting>
  <conditionalFormatting sqref="J26">
    <cfRule type="cellIs" dxfId="2957" priority="2362" operator="equal">
      <formula>"NO VAR"</formula>
    </cfRule>
  </conditionalFormatting>
  <conditionalFormatting sqref="J26">
    <cfRule type="cellIs" dxfId="2956" priority="2361" operator="equal">
      <formula>"HIDE-NO VAR"</formula>
    </cfRule>
  </conditionalFormatting>
  <conditionalFormatting sqref="J26">
    <cfRule type="cellIs" dxfId="2955" priority="2360" operator="equal">
      <formula>"NO VAR"</formula>
    </cfRule>
  </conditionalFormatting>
  <conditionalFormatting sqref="J26">
    <cfRule type="cellIs" dxfId="2954" priority="2359" operator="equal">
      <formula>"NO VAR"</formula>
    </cfRule>
  </conditionalFormatting>
  <conditionalFormatting sqref="J26">
    <cfRule type="cellIs" dxfId="2953" priority="2358" operator="equal">
      <formula>"HIDE-NO VAR"</formula>
    </cfRule>
  </conditionalFormatting>
  <conditionalFormatting sqref="J26">
    <cfRule type="cellIs" dxfId="2952" priority="2357" operator="equal">
      <formula>"NO VAR"</formula>
    </cfRule>
  </conditionalFormatting>
  <conditionalFormatting sqref="J26">
    <cfRule type="cellIs" dxfId="2951" priority="2356" operator="equal">
      <formula>"NO VAR"</formula>
    </cfRule>
  </conditionalFormatting>
  <conditionalFormatting sqref="J26">
    <cfRule type="cellIs" dxfId="2950" priority="2355" operator="equal">
      <formula>"HIDE-NO VAR"</formula>
    </cfRule>
  </conditionalFormatting>
  <conditionalFormatting sqref="J26">
    <cfRule type="cellIs" dxfId="2949" priority="2354" operator="equal">
      <formula>"NO VAR"</formula>
    </cfRule>
  </conditionalFormatting>
  <conditionalFormatting sqref="J26">
    <cfRule type="cellIs" dxfId="2948" priority="2353" operator="equal">
      <formula>"NO VAR"</formula>
    </cfRule>
  </conditionalFormatting>
  <conditionalFormatting sqref="J26">
    <cfRule type="cellIs" dxfId="2947" priority="2352" operator="equal">
      <formula>"HIDE-NO VAR"</formula>
    </cfRule>
  </conditionalFormatting>
  <conditionalFormatting sqref="J26">
    <cfRule type="cellIs" dxfId="2946" priority="2351" operator="equal">
      <formula>"NO VAR"</formula>
    </cfRule>
  </conditionalFormatting>
  <conditionalFormatting sqref="J26">
    <cfRule type="cellIs" dxfId="2945" priority="2350" operator="equal">
      <formula>"NO VAR"</formula>
    </cfRule>
  </conditionalFormatting>
  <conditionalFormatting sqref="J26">
    <cfRule type="cellIs" dxfId="2944" priority="2349" operator="equal">
      <formula>"HIDE-NO VAR"</formula>
    </cfRule>
  </conditionalFormatting>
  <conditionalFormatting sqref="J26">
    <cfRule type="cellIs" dxfId="2943" priority="2348" operator="equal">
      <formula>"NO VAR"</formula>
    </cfRule>
  </conditionalFormatting>
  <conditionalFormatting sqref="J26">
    <cfRule type="cellIs" dxfId="2942" priority="2347" operator="equal">
      <formula>"NO VAR"</formula>
    </cfRule>
  </conditionalFormatting>
  <conditionalFormatting sqref="J26">
    <cfRule type="cellIs" dxfId="2941" priority="2346" operator="equal">
      <formula>"HIDE-NO VAR"</formula>
    </cfRule>
  </conditionalFormatting>
  <conditionalFormatting sqref="J26">
    <cfRule type="cellIs" dxfId="2940" priority="2345" operator="equal">
      <formula>"NO VAR"</formula>
    </cfRule>
  </conditionalFormatting>
  <conditionalFormatting sqref="J26">
    <cfRule type="cellIs" dxfId="2939" priority="2344" operator="equal">
      <formula>"NO VAR"</formula>
    </cfRule>
  </conditionalFormatting>
  <conditionalFormatting sqref="J26">
    <cfRule type="cellIs" dxfId="2938" priority="2343" operator="equal">
      <formula>"HIDE-NO VAR"</formula>
    </cfRule>
  </conditionalFormatting>
  <conditionalFormatting sqref="J26">
    <cfRule type="cellIs" dxfId="2937" priority="2342" operator="equal">
      <formula>"NO VAR"</formula>
    </cfRule>
  </conditionalFormatting>
  <conditionalFormatting sqref="J26">
    <cfRule type="cellIs" dxfId="2936" priority="2341" operator="equal">
      <formula>"NO VAR"</formula>
    </cfRule>
  </conditionalFormatting>
  <conditionalFormatting sqref="K26">
    <cfRule type="cellIs" dxfId="2935" priority="2340" operator="equal">
      <formula>"NO VAR"</formula>
    </cfRule>
  </conditionalFormatting>
  <conditionalFormatting sqref="K26">
    <cfRule type="cellIs" dxfId="2934" priority="2339" operator="equal">
      <formula>"HIDE-NO VAR"</formula>
    </cfRule>
  </conditionalFormatting>
  <conditionalFormatting sqref="K26">
    <cfRule type="cellIs" dxfId="2933" priority="2338" operator="equal">
      <formula>"ERROR "</formula>
    </cfRule>
  </conditionalFormatting>
  <conditionalFormatting sqref="K26">
    <cfRule type="cellIs" dxfId="2932" priority="2337" operator="equal">
      <formula>"HIDE-NO VAR"</formula>
    </cfRule>
  </conditionalFormatting>
  <conditionalFormatting sqref="K26">
    <cfRule type="cellIs" dxfId="2931" priority="2336" operator="equal">
      <formula>"HIDE-NO VAR"</formula>
    </cfRule>
  </conditionalFormatting>
  <conditionalFormatting sqref="K26">
    <cfRule type="cellIs" dxfId="2930" priority="2335" operator="equal">
      <formula>"NO VAR"</formula>
    </cfRule>
  </conditionalFormatting>
  <conditionalFormatting sqref="K26">
    <cfRule type="cellIs" dxfId="2929" priority="2334" operator="equal">
      <formula>"HIDE-NO VAR"</formula>
    </cfRule>
  </conditionalFormatting>
  <conditionalFormatting sqref="K26">
    <cfRule type="cellIs" dxfId="2928" priority="2333" operator="equal">
      <formula>"NO VAR"</formula>
    </cfRule>
  </conditionalFormatting>
  <conditionalFormatting sqref="K26">
    <cfRule type="cellIs" dxfId="2927" priority="2332" operator="equal">
      <formula>"HIDE-NO VAR"</formula>
    </cfRule>
  </conditionalFormatting>
  <conditionalFormatting sqref="K26">
    <cfRule type="cellIs" dxfId="2926" priority="2331" operator="equal">
      <formula>"NO VAR"</formula>
    </cfRule>
  </conditionalFormatting>
  <conditionalFormatting sqref="K26">
    <cfRule type="cellIs" dxfId="2925" priority="2330" operator="equal">
      <formula>"NO VAR"</formula>
    </cfRule>
  </conditionalFormatting>
  <conditionalFormatting sqref="K26">
    <cfRule type="cellIs" dxfId="2924" priority="2329" operator="equal">
      <formula>"HIDE-NO VAR"</formula>
    </cfRule>
  </conditionalFormatting>
  <conditionalFormatting sqref="K26">
    <cfRule type="cellIs" dxfId="2923" priority="2328" operator="equal">
      <formula>"NO VAR"</formula>
    </cfRule>
  </conditionalFormatting>
  <conditionalFormatting sqref="K26">
    <cfRule type="cellIs" dxfId="2922" priority="2327" operator="equal">
      <formula>"NO VAR"</formula>
    </cfRule>
  </conditionalFormatting>
  <conditionalFormatting sqref="K26">
    <cfRule type="cellIs" dxfId="2921" priority="2326" operator="equal">
      <formula>"HIDE-NO VAR"</formula>
    </cfRule>
  </conditionalFormatting>
  <conditionalFormatting sqref="K26">
    <cfRule type="cellIs" dxfId="2920" priority="2325" operator="equal">
      <formula>"NO VAR"</formula>
    </cfRule>
  </conditionalFormatting>
  <conditionalFormatting sqref="K26">
    <cfRule type="cellIs" dxfId="2919" priority="2324" operator="equal">
      <formula>"NO VAR"</formula>
    </cfRule>
  </conditionalFormatting>
  <conditionalFormatting sqref="K26">
    <cfRule type="cellIs" dxfId="2918" priority="2323" operator="equal">
      <formula>"HIDE-NO VAR"</formula>
    </cfRule>
  </conditionalFormatting>
  <conditionalFormatting sqref="K26">
    <cfRule type="cellIs" dxfId="2917" priority="2322" operator="equal">
      <formula>"NO VAR"</formula>
    </cfRule>
  </conditionalFormatting>
  <conditionalFormatting sqref="K26">
    <cfRule type="cellIs" dxfId="2916" priority="2321" operator="equal">
      <formula>"NO VAR"</formula>
    </cfRule>
  </conditionalFormatting>
  <conditionalFormatting sqref="K26">
    <cfRule type="cellIs" dxfId="2915" priority="2320" operator="equal">
      <formula>"HIDE-NO VAR"</formula>
    </cfRule>
  </conditionalFormatting>
  <conditionalFormatting sqref="K26">
    <cfRule type="cellIs" dxfId="2914" priority="2319" operator="equal">
      <formula>"NO VAR"</formula>
    </cfRule>
  </conditionalFormatting>
  <conditionalFormatting sqref="K26">
    <cfRule type="cellIs" dxfId="2913" priority="2318" operator="equal">
      <formula>"NO VAR"</formula>
    </cfRule>
  </conditionalFormatting>
  <conditionalFormatting sqref="K26">
    <cfRule type="cellIs" dxfId="2912" priority="2317" operator="equal">
      <formula>"HIDE-NO VAR"</formula>
    </cfRule>
  </conditionalFormatting>
  <conditionalFormatting sqref="K26">
    <cfRule type="cellIs" dxfId="2911" priority="2316" operator="equal">
      <formula>"NO VAR"</formula>
    </cfRule>
  </conditionalFormatting>
  <conditionalFormatting sqref="K26">
    <cfRule type="cellIs" dxfId="2910" priority="2315" operator="equal">
      <formula>"NO VAR"</formula>
    </cfRule>
  </conditionalFormatting>
  <conditionalFormatting sqref="K26">
    <cfRule type="cellIs" dxfId="2909" priority="2314" operator="equal">
      <formula>"HIDE-NO VAR"</formula>
    </cfRule>
  </conditionalFormatting>
  <conditionalFormatting sqref="K26">
    <cfRule type="cellIs" dxfId="2908" priority="2313" operator="equal">
      <formula>"NO VAR"</formula>
    </cfRule>
  </conditionalFormatting>
  <conditionalFormatting sqref="K26">
    <cfRule type="cellIs" dxfId="2907" priority="2312" operator="equal">
      <formula>"NO VAR"</formula>
    </cfRule>
  </conditionalFormatting>
  <conditionalFormatting sqref="K26">
    <cfRule type="cellIs" dxfId="2906" priority="2311" operator="equal">
      <formula>"HIDE-NO VAR"</formula>
    </cfRule>
  </conditionalFormatting>
  <conditionalFormatting sqref="K26">
    <cfRule type="cellIs" dxfId="2905" priority="2310" operator="equal">
      <formula>"NO VAR"</formula>
    </cfRule>
  </conditionalFormatting>
  <conditionalFormatting sqref="K26">
    <cfRule type="cellIs" dxfId="2904" priority="2309" operator="equal">
      <formula>"NO VAR"</formula>
    </cfRule>
  </conditionalFormatting>
  <conditionalFormatting sqref="K26">
    <cfRule type="cellIs" dxfId="2903" priority="2308" operator="equal">
      <formula>"HIDE-NO VAR"</formula>
    </cfRule>
  </conditionalFormatting>
  <conditionalFormatting sqref="K26">
    <cfRule type="cellIs" dxfId="2902" priority="2307" operator="equal">
      <formula>"NO VAR"</formula>
    </cfRule>
  </conditionalFormatting>
  <conditionalFormatting sqref="K26">
    <cfRule type="cellIs" dxfId="2901" priority="2306" operator="equal">
      <formula>"NO VAR"</formula>
    </cfRule>
  </conditionalFormatting>
  <conditionalFormatting sqref="K26">
    <cfRule type="cellIs" dxfId="2900" priority="2305" operator="equal">
      <formula>"HIDE-NO VAR"</formula>
    </cfRule>
  </conditionalFormatting>
  <conditionalFormatting sqref="K26">
    <cfRule type="cellIs" dxfId="2899" priority="2304" operator="equal">
      <formula>"NO VAR"</formula>
    </cfRule>
  </conditionalFormatting>
  <conditionalFormatting sqref="K26">
    <cfRule type="cellIs" dxfId="2898" priority="2303" operator="equal">
      <formula>"NO VAR"</formula>
    </cfRule>
  </conditionalFormatting>
  <conditionalFormatting sqref="K26">
    <cfRule type="cellIs" dxfId="2897" priority="2302" operator="equal">
      <formula>"HIDE-NO VAR"</formula>
    </cfRule>
  </conditionalFormatting>
  <conditionalFormatting sqref="K26">
    <cfRule type="cellIs" dxfId="2896" priority="2301" operator="equal">
      <formula>"NO VAR"</formula>
    </cfRule>
  </conditionalFormatting>
  <conditionalFormatting sqref="K26">
    <cfRule type="cellIs" dxfId="2895" priority="2300" operator="equal">
      <formula>"NO VAR"</formula>
    </cfRule>
  </conditionalFormatting>
  <conditionalFormatting sqref="K26">
    <cfRule type="cellIs" dxfId="2894" priority="2299" operator="equal">
      <formula>"INCORRECT LINE BEING PICKED UP"</formula>
    </cfRule>
  </conditionalFormatting>
  <conditionalFormatting sqref="B27:B29 E27:E29">
    <cfRule type="cellIs" dxfId="2893" priority="2298" operator="equal">
      <formula>"HIDE "</formula>
    </cfRule>
  </conditionalFormatting>
  <conditionalFormatting sqref="J27:J29">
    <cfRule type="cellIs" dxfId="2892" priority="2296" operator="equal">
      <formula>"NO VAR"</formula>
    </cfRule>
  </conditionalFormatting>
  <conditionalFormatting sqref="J27:J29">
    <cfRule type="cellIs" dxfId="2891" priority="2295" operator="equal">
      <formula>"HIDE-NO VAR"</formula>
    </cfRule>
  </conditionalFormatting>
  <conditionalFormatting sqref="J27:J29">
    <cfRule type="cellIs" dxfId="2890" priority="2294" operator="equal">
      <formula>"ERROR "</formula>
    </cfRule>
  </conditionalFormatting>
  <conditionalFormatting sqref="J27:J29">
    <cfRule type="cellIs" dxfId="2889" priority="2293" operator="equal">
      <formula>"HIDE-NO VAR"</formula>
    </cfRule>
  </conditionalFormatting>
  <conditionalFormatting sqref="J27:J29">
    <cfRule type="cellIs" dxfId="2888" priority="2292" operator="equal">
      <formula>"HIDE-NO VAR"</formula>
    </cfRule>
  </conditionalFormatting>
  <conditionalFormatting sqref="J27:J29">
    <cfRule type="cellIs" dxfId="2887" priority="2291" operator="equal">
      <formula>"NO VAR"</formula>
    </cfRule>
  </conditionalFormatting>
  <conditionalFormatting sqref="J27:J29">
    <cfRule type="cellIs" dxfId="2886" priority="2290" operator="equal">
      <formula>"HIDE-NO VAR"</formula>
    </cfRule>
  </conditionalFormatting>
  <conditionalFormatting sqref="J27:J29">
    <cfRule type="cellIs" dxfId="2885" priority="2289" operator="equal">
      <formula>"NO VAR"</formula>
    </cfRule>
  </conditionalFormatting>
  <conditionalFormatting sqref="J27:J29">
    <cfRule type="cellIs" dxfId="2884" priority="2288" operator="equal">
      <formula>"HIDE-NO VAR"</formula>
    </cfRule>
  </conditionalFormatting>
  <conditionalFormatting sqref="J27:J29">
    <cfRule type="cellIs" dxfId="2883" priority="2287" operator="equal">
      <formula>"NO VAR"</formula>
    </cfRule>
  </conditionalFormatting>
  <conditionalFormatting sqref="J27:J29">
    <cfRule type="cellIs" dxfId="2882" priority="2286" operator="equal">
      <formula>"NO VAR"</formula>
    </cfRule>
  </conditionalFormatting>
  <conditionalFormatting sqref="J27:J29">
    <cfRule type="cellIs" dxfId="2881" priority="2285" operator="equal">
      <formula>"HIDE-NO VAR"</formula>
    </cfRule>
  </conditionalFormatting>
  <conditionalFormatting sqref="J27:J29">
    <cfRule type="cellIs" dxfId="2880" priority="2284" operator="equal">
      <formula>"NO VAR"</formula>
    </cfRule>
  </conditionalFormatting>
  <conditionalFormatting sqref="J27:J29">
    <cfRule type="cellIs" dxfId="2879" priority="2283" operator="equal">
      <formula>"NO VAR"</formula>
    </cfRule>
  </conditionalFormatting>
  <conditionalFormatting sqref="J27:J29">
    <cfRule type="cellIs" dxfId="2878" priority="2282" operator="equal">
      <formula>"HIDE-NO VAR"</formula>
    </cfRule>
  </conditionalFormatting>
  <conditionalFormatting sqref="J27:J29">
    <cfRule type="cellIs" dxfId="2877" priority="2281" operator="equal">
      <formula>"NO VAR"</formula>
    </cfRule>
  </conditionalFormatting>
  <conditionalFormatting sqref="J27:J29">
    <cfRule type="cellIs" dxfId="2876" priority="2280" operator="equal">
      <formula>"NO VAR"</formula>
    </cfRule>
  </conditionalFormatting>
  <conditionalFormatting sqref="J27:J29">
    <cfRule type="cellIs" dxfId="2875" priority="2279" operator="equal">
      <formula>"HIDE-NO VAR"</formula>
    </cfRule>
  </conditionalFormatting>
  <conditionalFormatting sqref="J27:J29">
    <cfRule type="cellIs" dxfId="2874" priority="2278" operator="equal">
      <formula>"NO VAR"</formula>
    </cfRule>
  </conditionalFormatting>
  <conditionalFormatting sqref="J27:J29">
    <cfRule type="cellIs" dxfId="2873" priority="2277" operator="equal">
      <formula>"NO VAR"</formula>
    </cfRule>
  </conditionalFormatting>
  <conditionalFormatting sqref="J27:J29">
    <cfRule type="cellIs" dxfId="2872" priority="2276" operator="equal">
      <formula>"HIDE-NO VAR"</formula>
    </cfRule>
  </conditionalFormatting>
  <conditionalFormatting sqref="J27:J29">
    <cfRule type="cellIs" dxfId="2871" priority="2275" operator="equal">
      <formula>"NO VAR"</formula>
    </cfRule>
  </conditionalFormatting>
  <conditionalFormatting sqref="J27:J29">
    <cfRule type="cellIs" dxfId="2870" priority="2274" operator="equal">
      <formula>"NO VAR"</formula>
    </cfRule>
  </conditionalFormatting>
  <conditionalFormatting sqref="J27:J29">
    <cfRule type="cellIs" dxfId="2869" priority="2273" operator="equal">
      <formula>"HIDE-NO VAR"</formula>
    </cfRule>
  </conditionalFormatting>
  <conditionalFormatting sqref="J27:J29">
    <cfRule type="cellIs" dxfId="2868" priority="2272" operator="equal">
      <formula>"NO VAR"</formula>
    </cfRule>
  </conditionalFormatting>
  <conditionalFormatting sqref="J27:J29">
    <cfRule type="cellIs" dxfId="2867" priority="2271" operator="equal">
      <formula>"NO VAR"</formula>
    </cfRule>
  </conditionalFormatting>
  <conditionalFormatting sqref="J27:J29">
    <cfRule type="cellIs" dxfId="2866" priority="2270" operator="equal">
      <formula>"HIDE-NO VAR"</formula>
    </cfRule>
  </conditionalFormatting>
  <conditionalFormatting sqref="J27:J29">
    <cfRule type="cellIs" dxfId="2865" priority="2269" operator="equal">
      <formula>"NO VAR"</formula>
    </cfRule>
  </conditionalFormatting>
  <conditionalFormatting sqref="J27:J29">
    <cfRule type="cellIs" dxfId="2864" priority="2268" operator="equal">
      <formula>"NO VAR"</formula>
    </cfRule>
  </conditionalFormatting>
  <conditionalFormatting sqref="J27:J29">
    <cfRule type="cellIs" dxfId="2863" priority="2267" operator="equal">
      <formula>"HIDE-NO VAR"</formula>
    </cfRule>
  </conditionalFormatting>
  <conditionalFormatting sqref="J27:J29">
    <cfRule type="cellIs" dxfId="2862" priority="2266" operator="equal">
      <formula>"NO VAR"</formula>
    </cfRule>
  </conditionalFormatting>
  <conditionalFormatting sqref="J27:J29">
    <cfRule type="cellIs" dxfId="2861" priority="2265" operator="equal">
      <formula>"NO VAR"</formula>
    </cfRule>
  </conditionalFormatting>
  <conditionalFormatting sqref="K27:K29">
    <cfRule type="cellIs" dxfId="2860" priority="2264" operator="equal">
      <formula>"NO VAR"</formula>
    </cfRule>
  </conditionalFormatting>
  <conditionalFormatting sqref="K27:K29">
    <cfRule type="cellIs" dxfId="2859" priority="2263" operator="equal">
      <formula>"HIDE-NO VAR"</formula>
    </cfRule>
  </conditionalFormatting>
  <conditionalFormatting sqref="K27:K29">
    <cfRule type="cellIs" dxfId="2858" priority="2262" operator="equal">
      <formula>"ERROR "</formula>
    </cfRule>
  </conditionalFormatting>
  <conditionalFormatting sqref="K27:K29">
    <cfRule type="cellIs" dxfId="2857" priority="2261" operator="equal">
      <formula>"HIDE-NO VAR"</formula>
    </cfRule>
  </conditionalFormatting>
  <conditionalFormatting sqref="K27:K29">
    <cfRule type="cellIs" dxfId="2856" priority="2260" operator="equal">
      <formula>"HIDE-NO VAR"</formula>
    </cfRule>
  </conditionalFormatting>
  <conditionalFormatting sqref="K27:K29">
    <cfRule type="cellIs" dxfId="2855" priority="2259" operator="equal">
      <formula>"NO VAR"</formula>
    </cfRule>
  </conditionalFormatting>
  <conditionalFormatting sqref="K27:K29">
    <cfRule type="cellIs" dxfId="2854" priority="2258" operator="equal">
      <formula>"HIDE-NO VAR"</formula>
    </cfRule>
  </conditionalFormatting>
  <conditionalFormatting sqref="K27:K29">
    <cfRule type="cellIs" dxfId="2853" priority="2257" operator="equal">
      <formula>"NO VAR"</formula>
    </cfRule>
  </conditionalFormatting>
  <conditionalFormatting sqref="K27:K29">
    <cfRule type="cellIs" dxfId="2852" priority="2256" operator="equal">
      <formula>"HIDE-NO VAR"</formula>
    </cfRule>
  </conditionalFormatting>
  <conditionalFormatting sqref="K27:K29">
    <cfRule type="cellIs" dxfId="2851" priority="2255" operator="equal">
      <formula>"NO VAR"</formula>
    </cfRule>
  </conditionalFormatting>
  <conditionalFormatting sqref="K27:K29">
    <cfRule type="cellIs" dxfId="2850" priority="2254" operator="equal">
      <formula>"NO VAR"</formula>
    </cfRule>
  </conditionalFormatting>
  <conditionalFormatting sqref="K27:K29">
    <cfRule type="cellIs" dxfId="2849" priority="2253" operator="equal">
      <formula>"HIDE-NO VAR"</formula>
    </cfRule>
  </conditionalFormatting>
  <conditionalFormatting sqref="K27:K29">
    <cfRule type="cellIs" dxfId="2848" priority="2252" operator="equal">
      <formula>"NO VAR"</formula>
    </cfRule>
  </conditionalFormatting>
  <conditionalFormatting sqref="K27:K29">
    <cfRule type="cellIs" dxfId="2847" priority="2251" operator="equal">
      <formula>"NO VAR"</formula>
    </cfRule>
  </conditionalFormatting>
  <conditionalFormatting sqref="K27:K29">
    <cfRule type="cellIs" dxfId="2846" priority="2250" operator="equal">
      <formula>"HIDE-NO VAR"</formula>
    </cfRule>
  </conditionalFormatting>
  <conditionalFormatting sqref="K27:K29">
    <cfRule type="cellIs" dxfId="2845" priority="2249" operator="equal">
      <formula>"NO VAR"</formula>
    </cfRule>
  </conditionalFormatting>
  <conditionalFormatting sqref="K27:K29">
    <cfRule type="cellIs" dxfId="2844" priority="2248" operator="equal">
      <formula>"NO VAR"</formula>
    </cfRule>
  </conditionalFormatting>
  <conditionalFormatting sqref="K27:K29">
    <cfRule type="cellIs" dxfId="2843" priority="2247" operator="equal">
      <formula>"HIDE-NO VAR"</formula>
    </cfRule>
  </conditionalFormatting>
  <conditionalFormatting sqref="K27:K29">
    <cfRule type="cellIs" dxfId="2842" priority="2246" operator="equal">
      <formula>"NO VAR"</formula>
    </cfRule>
  </conditionalFormatting>
  <conditionalFormatting sqref="K27:K29">
    <cfRule type="cellIs" dxfId="2841" priority="2245" operator="equal">
      <formula>"NO VAR"</formula>
    </cfRule>
  </conditionalFormatting>
  <conditionalFormatting sqref="K27:K29">
    <cfRule type="cellIs" dxfId="2840" priority="2244" operator="equal">
      <formula>"HIDE-NO VAR"</formula>
    </cfRule>
  </conditionalFormatting>
  <conditionalFormatting sqref="K27:K29">
    <cfRule type="cellIs" dxfId="2839" priority="2243" operator="equal">
      <formula>"NO VAR"</formula>
    </cfRule>
  </conditionalFormatting>
  <conditionalFormatting sqref="K27:K29">
    <cfRule type="cellIs" dxfId="2838" priority="2242" operator="equal">
      <formula>"NO VAR"</formula>
    </cfRule>
  </conditionalFormatting>
  <conditionalFormatting sqref="K27:K29">
    <cfRule type="cellIs" dxfId="2837" priority="2241" operator="equal">
      <formula>"HIDE-NO VAR"</formula>
    </cfRule>
  </conditionalFormatting>
  <conditionalFormatting sqref="K27:K29">
    <cfRule type="cellIs" dxfId="2836" priority="2240" operator="equal">
      <formula>"NO VAR"</formula>
    </cfRule>
  </conditionalFormatting>
  <conditionalFormatting sqref="K27:K29">
    <cfRule type="cellIs" dxfId="2835" priority="2239" operator="equal">
      <formula>"NO VAR"</formula>
    </cfRule>
  </conditionalFormatting>
  <conditionalFormatting sqref="K27:K29">
    <cfRule type="cellIs" dxfId="2834" priority="2238" operator="equal">
      <formula>"HIDE-NO VAR"</formula>
    </cfRule>
  </conditionalFormatting>
  <conditionalFormatting sqref="K27:K29">
    <cfRule type="cellIs" dxfId="2833" priority="2237" operator="equal">
      <formula>"NO VAR"</formula>
    </cfRule>
  </conditionalFormatting>
  <conditionalFormatting sqref="K27:K29">
    <cfRule type="cellIs" dxfId="2832" priority="2236" operator="equal">
      <formula>"NO VAR"</formula>
    </cfRule>
  </conditionalFormatting>
  <conditionalFormatting sqref="K27:K29">
    <cfRule type="cellIs" dxfId="2831" priority="2235" operator="equal">
      <formula>"HIDE-NO VAR"</formula>
    </cfRule>
  </conditionalFormatting>
  <conditionalFormatting sqref="K27:K29">
    <cfRule type="cellIs" dxfId="2830" priority="2234" operator="equal">
      <formula>"NO VAR"</formula>
    </cfRule>
  </conditionalFormatting>
  <conditionalFormatting sqref="K27:K29">
    <cfRule type="cellIs" dxfId="2829" priority="2233" operator="equal">
      <formula>"NO VAR"</formula>
    </cfRule>
  </conditionalFormatting>
  <conditionalFormatting sqref="K27:K29">
    <cfRule type="cellIs" dxfId="2828" priority="2232" operator="equal">
      <formula>"HIDE-NO VAR"</formula>
    </cfRule>
  </conditionalFormatting>
  <conditionalFormatting sqref="K27:K29">
    <cfRule type="cellIs" dxfId="2827" priority="2231" operator="equal">
      <formula>"NO VAR"</formula>
    </cfRule>
  </conditionalFormatting>
  <conditionalFormatting sqref="K27:K29">
    <cfRule type="cellIs" dxfId="2826" priority="2230" operator="equal">
      <formula>"NO VAR"</formula>
    </cfRule>
  </conditionalFormatting>
  <conditionalFormatting sqref="K27:K29">
    <cfRule type="cellIs" dxfId="2825" priority="2229" operator="equal">
      <formula>"HIDE-NO VAR"</formula>
    </cfRule>
  </conditionalFormatting>
  <conditionalFormatting sqref="K27:K29">
    <cfRule type="cellIs" dxfId="2824" priority="2228" operator="equal">
      <formula>"NO VAR"</formula>
    </cfRule>
  </conditionalFormatting>
  <conditionalFormatting sqref="K27:K29">
    <cfRule type="cellIs" dxfId="2823" priority="2227" operator="equal">
      <formula>"NO VAR"</formula>
    </cfRule>
  </conditionalFormatting>
  <conditionalFormatting sqref="K27:K29">
    <cfRule type="cellIs" dxfId="2822" priority="2226" operator="equal">
      <formula>"HIDE-NO VAR"</formula>
    </cfRule>
  </conditionalFormatting>
  <conditionalFormatting sqref="K27:K29">
    <cfRule type="cellIs" dxfId="2821" priority="2225" operator="equal">
      <formula>"NO VAR"</formula>
    </cfRule>
  </conditionalFormatting>
  <conditionalFormatting sqref="K27:K29">
    <cfRule type="cellIs" dxfId="2820" priority="2224" operator="equal">
      <formula>"NO VAR"</formula>
    </cfRule>
  </conditionalFormatting>
  <conditionalFormatting sqref="K27:K29">
    <cfRule type="cellIs" dxfId="2819" priority="2223" operator="equal">
      <formula>"INCORRECT LINE BEING PICKED UP"</formula>
    </cfRule>
  </conditionalFormatting>
  <conditionalFormatting sqref="B30">
    <cfRule type="cellIs" dxfId="2818" priority="2222" operator="equal">
      <formula>"HIDE "</formula>
    </cfRule>
  </conditionalFormatting>
  <conditionalFormatting sqref="B31:B38">
    <cfRule type="cellIs" dxfId="2817" priority="2220" operator="equal">
      <formula>"HIDE "</formula>
    </cfRule>
  </conditionalFormatting>
  <conditionalFormatting sqref="J30:J38">
    <cfRule type="cellIs" dxfId="2816" priority="2218" operator="equal">
      <formula>"NO VAR"</formula>
    </cfRule>
  </conditionalFormatting>
  <conditionalFormatting sqref="J30:J38">
    <cfRule type="cellIs" dxfId="2815" priority="2217" operator="equal">
      <formula>"HIDE-NO VAR"</formula>
    </cfRule>
  </conditionalFormatting>
  <conditionalFormatting sqref="J30:J38">
    <cfRule type="cellIs" dxfId="2814" priority="2216" operator="equal">
      <formula>"ERROR "</formula>
    </cfRule>
  </conditionalFormatting>
  <conditionalFormatting sqref="J30:J38">
    <cfRule type="cellIs" dxfId="2813" priority="2215" operator="equal">
      <formula>"HIDE-NO VAR"</formula>
    </cfRule>
  </conditionalFormatting>
  <conditionalFormatting sqref="J30:J38">
    <cfRule type="cellIs" dxfId="2812" priority="2214" operator="equal">
      <formula>"HIDE-NO VAR"</formula>
    </cfRule>
  </conditionalFormatting>
  <conditionalFormatting sqref="J30:J38">
    <cfRule type="cellIs" dxfId="2811" priority="2213" operator="equal">
      <formula>"NO VAR"</formula>
    </cfRule>
  </conditionalFormatting>
  <conditionalFormatting sqref="J30:J38">
    <cfRule type="cellIs" dxfId="2810" priority="2212" operator="equal">
      <formula>"HIDE-NO VAR"</formula>
    </cfRule>
  </conditionalFormatting>
  <conditionalFormatting sqref="J30:J38">
    <cfRule type="cellIs" dxfId="2809" priority="2211" operator="equal">
      <formula>"NO VAR"</formula>
    </cfRule>
  </conditionalFormatting>
  <conditionalFormatting sqref="J30:J38">
    <cfRule type="cellIs" dxfId="2808" priority="2210" operator="equal">
      <formula>"HIDE-NO VAR"</formula>
    </cfRule>
  </conditionalFormatting>
  <conditionalFormatting sqref="J30:J38">
    <cfRule type="cellIs" dxfId="2807" priority="2209" operator="equal">
      <formula>"NO VAR"</formula>
    </cfRule>
  </conditionalFormatting>
  <conditionalFormatting sqref="J30:J38">
    <cfRule type="cellIs" dxfId="2806" priority="2208" operator="equal">
      <formula>"NO VAR"</formula>
    </cfRule>
  </conditionalFormatting>
  <conditionalFormatting sqref="J30:J38">
    <cfRule type="cellIs" dxfId="2805" priority="2207" operator="equal">
      <formula>"HIDE-NO VAR"</formula>
    </cfRule>
  </conditionalFormatting>
  <conditionalFormatting sqref="J30:J38">
    <cfRule type="cellIs" dxfId="2804" priority="2206" operator="equal">
      <formula>"NO VAR"</formula>
    </cfRule>
  </conditionalFormatting>
  <conditionalFormatting sqref="J30:J38">
    <cfRule type="cellIs" dxfId="2803" priority="2205" operator="equal">
      <formula>"NO VAR"</formula>
    </cfRule>
  </conditionalFormatting>
  <conditionalFormatting sqref="J30:J38">
    <cfRule type="cellIs" dxfId="2802" priority="2204" operator="equal">
      <formula>"HIDE-NO VAR"</formula>
    </cfRule>
  </conditionalFormatting>
  <conditionalFormatting sqref="J30:J38">
    <cfRule type="cellIs" dxfId="2801" priority="2203" operator="equal">
      <formula>"NO VAR"</formula>
    </cfRule>
  </conditionalFormatting>
  <conditionalFormatting sqref="J30:J38">
    <cfRule type="cellIs" dxfId="2800" priority="2202" operator="equal">
      <formula>"NO VAR"</formula>
    </cfRule>
  </conditionalFormatting>
  <conditionalFormatting sqref="J30:J38">
    <cfRule type="cellIs" dxfId="2799" priority="2201" operator="equal">
      <formula>"HIDE-NO VAR"</formula>
    </cfRule>
  </conditionalFormatting>
  <conditionalFormatting sqref="J30:J38">
    <cfRule type="cellIs" dxfId="2798" priority="2200" operator="equal">
      <formula>"NO VAR"</formula>
    </cfRule>
  </conditionalFormatting>
  <conditionalFormatting sqref="J30:J38">
    <cfRule type="cellIs" dxfId="2797" priority="2199" operator="equal">
      <formula>"NO VAR"</formula>
    </cfRule>
  </conditionalFormatting>
  <conditionalFormatting sqref="J30:J38">
    <cfRule type="cellIs" dxfId="2796" priority="2198" operator="equal">
      <formula>"HIDE-NO VAR"</formula>
    </cfRule>
  </conditionalFormatting>
  <conditionalFormatting sqref="J30:J38">
    <cfRule type="cellIs" dxfId="2795" priority="2197" operator="equal">
      <formula>"NO VAR"</formula>
    </cfRule>
  </conditionalFormatting>
  <conditionalFormatting sqref="J30:J38">
    <cfRule type="cellIs" dxfId="2794" priority="2196" operator="equal">
      <formula>"NO VAR"</formula>
    </cfRule>
  </conditionalFormatting>
  <conditionalFormatting sqref="J30:J38">
    <cfRule type="cellIs" dxfId="2793" priority="2195" operator="equal">
      <formula>"HIDE-NO VAR"</formula>
    </cfRule>
  </conditionalFormatting>
  <conditionalFormatting sqref="J30:J38">
    <cfRule type="cellIs" dxfId="2792" priority="2194" operator="equal">
      <formula>"NO VAR"</formula>
    </cfRule>
  </conditionalFormatting>
  <conditionalFormatting sqref="J30:J38">
    <cfRule type="cellIs" dxfId="2791" priority="2193" operator="equal">
      <formula>"NO VAR"</formula>
    </cfRule>
  </conditionalFormatting>
  <conditionalFormatting sqref="J30:J38">
    <cfRule type="cellIs" dxfId="2790" priority="2192" operator="equal">
      <formula>"HIDE-NO VAR"</formula>
    </cfRule>
  </conditionalFormatting>
  <conditionalFormatting sqref="J30:J38">
    <cfRule type="cellIs" dxfId="2789" priority="2191" operator="equal">
      <formula>"NO VAR"</formula>
    </cfRule>
  </conditionalFormatting>
  <conditionalFormatting sqref="J30:J38">
    <cfRule type="cellIs" dxfId="2788" priority="2190" operator="equal">
      <formula>"NO VAR"</formula>
    </cfRule>
  </conditionalFormatting>
  <conditionalFormatting sqref="J30:J38">
    <cfRule type="cellIs" dxfId="2787" priority="2189" operator="equal">
      <formula>"HIDE-NO VAR"</formula>
    </cfRule>
  </conditionalFormatting>
  <conditionalFormatting sqref="J30:J38">
    <cfRule type="cellIs" dxfId="2786" priority="2188" operator="equal">
      <formula>"NO VAR"</formula>
    </cfRule>
  </conditionalFormatting>
  <conditionalFormatting sqref="J30:J38">
    <cfRule type="cellIs" dxfId="2785" priority="2187" operator="equal">
      <formula>"NO VAR"</formula>
    </cfRule>
  </conditionalFormatting>
  <conditionalFormatting sqref="K30:K38">
    <cfRule type="cellIs" dxfId="2784" priority="2186" operator="equal">
      <formula>"NO VAR"</formula>
    </cfRule>
  </conditionalFormatting>
  <conditionalFormatting sqref="K30:K38">
    <cfRule type="cellIs" dxfId="2783" priority="2185" operator="equal">
      <formula>"HIDE-NO VAR"</formula>
    </cfRule>
  </conditionalFormatting>
  <conditionalFormatting sqref="K30:K38">
    <cfRule type="cellIs" dxfId="2782" priority="2184" operator="equal">
      <formula>"ERROR "</formula>
    </cfRule>
  </conditionalFormatting>
  <conditionalFormatting sqref="K30:K38">
    <cfRule type="cellIs" dxfId="2781" priority="2183" operator="equal">
      <formula>"HIDE-NO VAR"</formula>
    </cfRule>
  </conditionalFormatting>
  <conditionalFormatting sqref="K30:K38">
    <cfRule type="cellIs" dxfId="2780" priority="2182" operator="equal">
      <formula>"HIDE-NO VAR"</formula>
    </cfRule>
  </conditionalFormatting>
  <conditionalFormatting sqref="K30:K38">
    <cfRule type="cellIs" dxfId="2779" priority="2181" operator="equal">
      <formula>"NO VAR"</formula>
    </cfRule>
  </conditionalFormatting>
  <conditionalFormatting sqref="K30:K38">
    <cfRule type="cellIs" dxfId="2778" priority="2180" operator="equal">
      <formula>"HIDE-NO VAR"</formula>
    </cfRule>
  </conditionalFormatting>
  <conditionalFormatting sqref="K30:K38">
    <cfRule type="cellIs" dxfId="2777" priority="2179" operator="equal">
      <formula>"NO VAR"</formula>
    </cfRule>
  </conditionalFormatting>
  <conditionalFormatting sqref="K30:K38">
    <cfRule type="cellIs" dxfId="2776" priority="2178" operator="equal">
      <formula>"HIDE-NO VAR"</formula>
    </cfRule>
  </conditionalFormatting>
  <conditionalFormatting sqref="K30:K38">
    <cfRule type="cellIs" dxfId="2775" priority="2177" operator="equal">
      <formula>"NO VAR"</formula>
    </cfRule>
  </conditionalFormatting>
  <conditionalFormatting sqref="K30:K38">
    <cfRule type="cellIs" dxfId="2774" priority="2176" operator="equal">
      <formula>"NO VAR"</formula>
    </cfRule>
  </conditionalFormatting>
  <conditionalFormatting sqref="K30:K38">
    <cfRule type="cellIs" dxfId="2773" priority="2175" operator="equal">
      <formula>"HIDE-NO VAR"</formula>
    </cfRule>
  </conditionalFormatting>
  <conditionalFormatting sqref="K30:K38">
    <cfRule type="cellIs" dxfId="2772" priority="2174" operator="equal">
      <formula>"NO VAR"</formula>
    </cfRule>
  </conditionalFormatting>
  <conditionalFormatting sqref="K30:K38">
    <cfRule type="cellIs" dxfId="2771" priority="2173" operator="equal">
      <formula>"NO VAR"</formula>
    </cfRule>
  </conditionalFormatting>
  <conditionalFormatting sqref="K30:K38">
    <cfRule type="cellIs" dxfId="2770" priority="2172" operator="equal">
      <formula>"HIDE-NO VAR"</formula>
    </cfRule>
  </conditionalFormatting>
  <conditionalFormatting sqref="K30:K38">
    <cfRule type="cellIs" dxfId="2769" priority="2171" operator="equal">
      <formula>"NO VAR"</formula>
    </cfRule>
  </conditionalFormatting>
  <conditionalFormatting sqref="K30:K38">
    <cfRule type="cellIs" dxfId="2768" priority="2170" operator="equal">
      <formula>"NO VAR"</formula>
    </cfRule>
  </conditionalFormatting>
  <conditionalFormatting sqref="K30:K38">
    <cfRule type="cellIs" dxfId="2767" priority="2169" operator="equal">
      <formula>"HIDE-NO VAR"</formula>
    </cfRule>
  </conditionalFormatting>
  <conditionalFormatting sqref="K30:K38">
    <cfRule type="cellIs" dxfId="2766" priority="2168" operator="equal">
      <formula>"NO VAR"</formula>
    </cfRule>
  </conditionalFormatting>
  <conditionalFormatting sqref="K30:K38">
    <cfRule type="cellIs" dxfId="2765" priority="2167" operator="equal">
      <formula>"NO VAR"</formula>
    </cfRule>
  </conditionalFormatting>
  <conditionalFormatting sqref="K30:K38">
    <cfRule type="cellIs" dxfId="2764" priority="2166" operator="equal">
      <formula>"HIDE-NO VAR"</formula>
    </cfRule>
  </conditionalFormatting>
  <conditionalFormatting sqref="K30:K38">
    <cfRule type="cellIs" dxfId="2763" priority="2165" operator="equal">
      <formula>"NO VAR"</formula>
    </cfRule>
  </conditionalFormatting>
  <conditionalFormatting sqref="K30:K38">
    <cfRule type="cellIs" dxfId="2762" priority="2164" operator="equal">
      <formula>"NO VAR"</formula>
    </cfRule>
  </conditionalFormatting>
  <conditionalFormatting sqref="K30:K38">
    <cfRule type="cellIs" dxfId="2761" priority="2163" operator="equal">
      <formula>"HIDE-NO VAR"</formula>
    </cfRule>
  </conditionalFormatting>
  <conditionalFormatting sqref="K30:K38">
    <cfRule type="cellIs" dxfId="2760" priority="2162" operator="equal">
      <formula>"NO VAR"</formula>
    </cfRule>
  </conditionalFormatting>
  <conditionalFormatting sqref="K30:K38">
    <cfRule type="cellIs" dxfId="2759" priority="2161" operator="equal">
      <formula>"NO VAR"</formula>
    </cfRule>
  </conditionalFormatting>
  <conditionalFormatting sqref="K30:K38">
    <cfRule type="cellIs" dxfId="2758" priority="2160" operator="equal">
      <formula>"HIDE-NO VAR"</formula>
    </cfRule>
  </conditionalFormatting>
  <conditionalFormatting sqref="K30:K38">
    <cfRule type="cellIs" dxfId="2757" priority="2159" operator="equal">
      <formula>"NO VAR"</formula>
    </cfRule>
  </conditionalFormatting>
  <conditionalFormatting sqref="K30:K38">
    <cfRule type="cellIs" dxfId="2756" priority="2158" operator="equal">
      <formula>"NO VAR"</formula>
    </cfRule>
  </conditionalFormatting>
  <conditionalFormatting sqref="K30:K38">
    <cfRule type="cellIs" dxfId="2755" priority="2157" operator="equal">
      <formula>"HIDE-NO VAR"</formula>
    </cfRule>
  </conditionalFormatting>
  <conditionalFormatting sqref="K30:K38">
    <cfRule type="cellIs" dxfId="2754" priority="2156" operator="equal">
      <formula>"NO VAR"</formula>
    </cfRule>
  </conditionalFormatting>
  <conditionalFormatting sqref="K30:K38">
    <cfRule type="cellIs" dxfId="2753" priority="2155" operator="equal">
      <formula>"NO VAR"</formula>
    </cfRule>
  </conditionalFormatting>
  <conditionalFormatting sqref="K30:K38">
    <cfRule type="cellIs" dxfId="2752" priority="2154" operator="equal">
      <formula>"HIDE-NO VAR"</formula>
    </cfRule>
  </conditionalFormatting>
  <conditionalFormatting sqref="K30:K38">
    <cfRule type="cellIs" dxfId="2751" priority="2153" operator="equal">
      <formula>"NO VAR"</formula>
    </cfRule>
  </conditionalFormatting>
  <conditionalFormatting sqref="K30:K38">
    <cfRule type="cellIs" dxfId="2750" priority="2152" operator="equal">
      <formula>"NO VAR"</formula>
    </cfRule>
  </conditionalFormatting>
  <conditionalFormatting sqref="K30:K38">
    <cfRule type="cellIs" dxfId="2749" priority="2151" operator="equal">
      <formula>"HIDE-NO VAR"</formula>
    </cfRule>
  </conditionalFormatting>
  <conditionalFormatting sqref="K30:K38">
    <cfRule type="cellIs" dxfId="2748" priority="2150" operator="equal">
      <formula>"NO VAR"</formula>
    </cfRule>
  </conditionalFormatting>
  <conditionalFormatting sqref="K30:K38">
    <cfRule type="cellIs" dxfId="2747" priority="2149" operator="equal">
      <formula>"NO VAR"</formula>
    </cfRule>
  </conditionalFormatting>
  <conditionalFormatting sqref="K30:K38">
    <cfRule type="cellIs" dxfId="2746" priority="2148" operator="equal">
      <formula>"HIDE-NO VAR"</formula>
    </cfRule>
  </conditionalFormatting>
  <conditionalFormatting sqref="K30:K38">
    <cfRule type="cellIs" dxfId="2745" priority="2147" operator="equal">
      <formula>"NO VAR"</formula>
    </cfRule>
  </conditionalFormatting>
  <conditionalFormatting sqref="K30:K38">
    <cfRule type="cellIs" dxfId="2744" priority="2146" operator="equal">
      <formula>"NO VAR"</formula>
    </cfRule>
  </conditionalFormatting>
  <conditionalFormatting sqref="K30:K38">
    <cfRule type="cellIs" dxfId="2743" priority="2145" operator="equal">
      <formula>"INCORRECT LINE BEING PICKED UP"</formula>
    </cfRule>
  </conditionalFormatting>
  <conditionalFormatting sqref="B39">
    <cfRule type="cellIs" dxfId="2742" priority="2144" operator="equal">
      <formula>"HIDE "</formula>
    </cfRule>
  </conditionalFormatting>
  <conditionalFormatting sqref="B40">
    <cfRule type="cellIs" dxfId="2741" priority="2142" operator="equal">
      <formula>"HIDE "</formula>
    </cfRule>
  </conditionalFormatting>
  <conditionalFormatting sqref="B41:B42">
    <cfRule type="cellIs" dxfId="2740" priority="2140" operator="equal">
      <formula>"HIDE "</formula>
    </cfRule>
  </conditionalFormatting>
  <conditionalFormatting sqref="J39">
    <cfRule type="cellIs" dxfId="2739" priority="2138" operator="equal">
      <formula>"NO VAR"</formula>
    </cfRule>
  </conditionalFormatting>
  <conditionalFormatting sqref="J39">
    <cfRule type="cellIs" dxfId="2738" priority="2137" operator="equal">
      <formula>"HIDE-NO VAR"</formula>
    </cfRule>
  </conditionalFormatting>
  <conditionalFormatting sqref="J39">
    <cfRule type="cellIs" dxfId="2737" priority="2136" operator="equal">
      <formula>"ERROR "</formula>
    </cfRule>
  </conditionalFormatting>
  <conditionalFormatting sqref="J39">
    <cfRule type="cellIs" dxfId="2736" priority="2135" operator="equal">
      <formula>"HIDE-NO VAR"</formula>
    </cfRule>
  </conditionalFormatting>
  <conditionalFormatting sqref="J39">
    <cfRule type="cellIs" dxfId="2735" priority="2134" operator="equal">
      <formula>"HIDE-NO VAR"</formula>
    </cfRule>
  </conditionalFormatting>
  <conditionalFormatting sqref="J39">
    <cfRule type="cellIs" dxfId="2734" priority="2133" operator="equal">
      <formula>"NO VAR"</formula>
    </cfRule>
  </conditionalFormatting>
  <conditionalFormatting sqref="J39">
    <cfRule type="cellIs" dxfId="2733" priority="2132" operator="equal">
      <formula>"HIDE-NO VAR"</formula>
    </cfRule>
  </conditionalFormatting>
  <conditionalFormatting sqref="J39">
    <cfRule type="cellIs" dxfId="2732" priority="2131" operator="equal">
      <formula>"NO VAR"</formula>
    </cfRule>
  </conditionalFormatting>
  <conditionalFormatting sqref="J39">
    <cfRule type="cellIs" dxfId="2731" priority="2130" operator="equal">
      <formula>"HIDE-NO VAR"</formula>
    </cfRule>
  </conditionalFormatting>
  <conditionalFormatting sqref="J39">
    <cfRule type="cellIs" dxfId="2730" priority="2129" operator="equal">
      <formula>"NO VAR"</formula>
    </cfRule>
  </conditionalFormatting>
  <conditionalFormatting sqref="J39">
    <cfRule type="cellIs" dxfId="2729" priority="2128" operator="equal">
      <formula>"NO VAR"</formula>
    </cfRule>
  </conditionalFormatting>
  <conditionalFormatting sqref="J39">
    <cfRule type="cellIs" dxfId="2728" priority="2127" operator="equal">
      <formula>"HIDE-NO VAR"</formula>
    </cfRule>
  </conditionalFormatting>
  <conditionalFormatting sqref="J39">
    <cfRule type="cellIs" dxfId="2727" priority="2126" operator="equal">
      <formula>"NO VAR"</formula>
    </cfRule>
  </conditionalFormatting>
  <conditionalFormatting sqref="J39">
    <cfRule type="cellIs" dxfId="2726" priority="2125" operator="equal">
      <formula>"NO VAR"</formula>
    </cfRule>
  </conditionalFormatting>
  <conditionalFormatting sqref="J39">
    <cfRule type="cellIs" dxfId="2725" priority="2124" operator="equal">
      <formula>"HIDE-NO VAR"</formula>
    </cfRule>
  </conditionalFormatting>
  <conditionalFormatting sqref="J39">
    <cfRule type="cellIs" dxfId="2724" priority="2123" operator="equal">
      <formula>"NO VAR"</formula>
    </cfRule>
  </conditionalFormatting>
  <conditionalFormatting sqref="J39">
    <cfRule type="cellIs" dxfId="2723" priority="2122" operator="equal">
      <formula>"NO VAR"</formula>
    </cfRule>
  </conditionalFormatting>
  <conditionalFormatting sqref="J39">
    <cfRule type="cellIs" dxfId="2722" priority="2121" operator="equal">
      <formula>"HIDE-NO VAR"</formula>
    </cfRule>
  </conditionalFormatting>
  <conditionalFormatting sqref="J39">
    <cfRule type="cellIs" dxfId="2721" priority="2120" operator="equal">
      <formula>"NO VAR"</formula>
    </cfRule>
  </conditionalFormatting>
  <conditionalFormatting sqref="J39">
    <cfRule type="cellIs" dxfId="2720" priority="2119" operator="equal">
      <formula>"NO VAR"</formula>
    </cfRule>
  </conditionalFormatting>
  <conditionalFormatting sqref="J39">
    <cfRule type="cellIs" dxfId="2719" priority="2118" operator="equal">
      <formula>"HIDE-NO VAR"</formula>
    </cfRule>
  </conditionalFormatting>
  <conditionalFormatting sqref="J39">
    <cfRule type="cellIs" dxfId="2718" priority="2117" operator="equal">
      <formula>"NO VAR"</formula>
    </cfRule>
  </conditionalFormatting>
  <conditionalFormatting sqref="J39">
    <cfRule type="cellIs" dxfId="2717" priority="2116" operator="equal">
      <formula>"NO VAR"</formula>
    </cfRule>
  </conditionalFormatting>
  <conditionalFormatting sqref="J39">
    <cfRule type="cellIs" dxfId="2716" priority="2115" operator="equal">
      <formula>"HIDE-NO VAR"</formula>
    </cfRule>
  </conditionalFormatting>
  <conditionalFormatting sqref="J39">
    <cfRule type="cellIs" dxfId="2715" priority="2114" operator="equal">
      <formula>"NO VAR"</formula>
    </cfRule>
  </conditionalFormatting>
  <conditionalFormatting sqref="J39">
    <cfRule type="cellIs" dxfId="2714" priority="2113" operator="equal">
      <formula>"NO VAR"</formula>
    </cfRule>
  </conditionalFormatting>
  <conditionalFormatting sqref="J39">
    <cfRule type="cellIs" dxfId="2713" priority="2112" operator="equal">
      <formula>"HIDE-NO VAR"</formula>
    </cfRule>
  </conditionalFormatting>
  <conditionalFormatting sqref="J39">
    <cfRule type="cellIs" dxfId="2712" priority="2111" operator="equal">
      <formula>"NO VAR"</formula>
    </cfRule>
  </conditionalFormatting>
  <conditionalFormatting sqref="J39">
    <cfRule type="cellIs" dxfId="2711" priority="2110" operator="equal">
      <formula>"NO VAR"</formula>
    </cfRule>
  </conditionalFormatting>
  <conditionalFormatting sqref="J39">
    <cfRule type="cellIs" dxfId="2710" priority="2109" operator="equal">
      <formula>"HIDE-NO VAR"</formula>
    </cfRule>
  </conditionalFormatting>
  <conditionalFormatting sqref="J39">
    <cfRule type="cellIs" dxfId="2709" priority="2108" operator="equal">
      <formula>"NO VAR"</formula>
    </cfRule>
  </conditionalFormatting>
  <conditionalFormatting sqref="J39">
    <cfRule type="cellIs" dxfId="2708" priority="2107" operator="equal">
      <formula>"NO VAR"</formula>
    </cfRule>
  </conditionalFormatting>
  <conditionalFormatting sqref="K39">
    <cfRule type="cellIs" dxfId="2707" priority="2106" operator="equal">
      <formula>"NO VAR"</formula>
    </cfRule>
  </conditionalFormatting>
  <conditionalFormatting sqref="K39">
    <cfRule type="cellIs" dxfId="2706" priority="2105" operator="equal">
      <formula>"HIDE-NO VAR"</formula>
    </cfRule>
  </conditionalFormatting>
  <conditionalFormatting sqref="K39">
    <cfRule type="cellIs" dxfId="2705" priority="2104" operator="equal">
      <formula>"ERROR "</formula>
    </cfRule>
  </conditionalFormatting>
  <conditionalFormatting sqref="K39">
    <cfRule type="cellIs" dxfId="2704" priority="2103" operator="equal">
      <formula>"HIDE-NO VAR"</formula>
    </cfRule>
  </conditionalFormatting>
  <conditionalFormatting sqref="K39">
    <cfRule type="cellIs" dxfId="2703" priority="2102" operator="equal">
      <formula>"HIDE-NO VAR"</formula>
    </cfRule>
  </conditionalFormatting>
  <conditionalFormatting sqref="K39">
    <cfRule type="cellIs" dxfId="2702" priority="2101" operator="equal">
      <formula>"NO VAR"</formula>
    </cfRule>
  </conditionalFormatting>
  <conditionalFormatting sqref="K39">
    <cfRule type="cellIs" dxfId="2701" priority="2100" operator="equal">
      <formula>"HIDE-NO VAR"</formula>
    </cfRule>
  </conditionalFormatting>
  <conditionalFormatting sqref="K39">
    <cfRule type="cellIs" dxfId="2700" priority="2099" operator="equal">
      <formula>"NO VAR"</formula>
    </cfRule>
  </conditionalFormatting>
  <conditionalFormatting sqref="K39">
    <cfRule type="cellIs" dxfId="2699" priority="2098" operator="equal">
      <formula>"HIDE-NO VAR"</formula>
    </cfRule>
  </conditionalFormatting>
  <conditionalFormatting sqref="K39">
    <cfRule type="cellIs" dxfId="2698" priority="2097" operator="equal">
      <formula>"NO VAR"</formula>
    </cfRule>
  </conditionalFormatting>
  <conditionalFormatting sqref="K39">
    <cfRule type="cellIs" dxfId="2697" priority="2096" operator="equal">
      <formula>"NO VAR"</formula>
    </cfRule>
  </conditionalFormatting>
  <conditionalFormatting sqref="K39">
    <cfRule type="cellIs" dxfId="2696" priority="2095" operator="equal">
      <formula>"HIDE-NO VAR"</formula>
    </cfRule>
  </conditionalFormatting>
  <conditionalFormatting sqref="K39">
    <cfRule type="cellIs" dxfId="2695" priority="2094" operator="equal">
      <formula>"NO VAR"</formula>
    </cfRule>
  </conditionalFormatting>
  <conditionalFormatting sqref="K39">
    <cfRule type="cellIs" dxfId="2694" priority="2093" operator="equal">
      <formula>"NO VAR"</formula>
    </cfRule>
  </conditionalFormatting>
  <conditionalFormatting sqref="K39">
    <cfRule type="cellIs" dxfId="2693" priority="2092" operator="equal">
      <formula>"HIDE-NO VAR"</formula>
    </cfRule>
  </conditionalFormatting>
  <conditionalFormatting sqref="K39">
    <cfRule type="cellIs" dxfId="2692" priority="2091" operator="equal">
      <formula>"NO VAR"</formula>
    </cfRule>
  </conditionalFormatting>
  <conditionalFormatting sqref="K39">
    <cfRule type="cellIs" dxfId="2691" priority="2090" operator="equal">
      <formula>"NO VAR"</formula>
    </cfRule>
  </conditionalFormatting>
  <conditionalFormatting sqref="K39">
    <cfRule type="cellIs" dxfId="2690" priority="2089" operator="equal">
      <formula>"HIDE-NO VAR"</formula>
    </cfRule>
  </conditionalFormatting>
  <conditionalFormatting sqref="K39">
    <cfRule type="cellIs" dxfId="2689" priority="2088" operator="equal">
      <formula>"NO VAR"</formula>
    </cfRule>
  </conditionalFormatting>
  <conditionalFormatting sqref="K39">
    <cfRule type="cellIs" dxfId="2688" priority="2087" operator="equal">
      <formula>"NO VAR"</formula>
    </cfRule>
  </conditionalFormatting>
  <conditionalFormatting sqref="K39">
    <cfRule type="cellIs" dxfId="2687" priority="2086" operator="equal">
      <formula>"HIDE-NO VAR"</formula>
    </cfRule>
  </conditionalFormatting>
  <conditionalFormatting sqref="K39">
    <cfRule type="cellIs" dxfId="2686" priority="2085" operator="equal">
      <formula>"NO VAR"</formula>
    </cfRule>
  </conditionalFormatting>
  <conditionalFormatting sqref="K39">
    <cfRule type="cellIs" dxfId="2685" priority="2084" operator="equal">
      <formula>"NO VAR"</formula>
    </cfRule>
  </conditionalFormatting>
  <conditionalFormatting sqref="K39">
    <cfRule type="cellIs" dxfId="2684" priority="2083" operator="equal">
      <formula>"HIDE-NO VAR"</formula>
    </cfRule>
  </conditionalFormatting>
  <conditionalFormatting sqref="K39">
    <cfRule type="cellIs" dxfId="2683" priority="2082" operator="equal">
      <formula>"NO VAR"</formula>
    </cfRule>
  </conditionalFormatting>
  <conditionalFormatting sqref="K39">
    <cfRule type="cellIs" dxfId="2682" priority="2081" operator="equal">
      <formula>"NO VAR"</formula>
    </cfRule>
  </conditionalFormatting>
  <conditionalFormatting sqref="K39">
    <cfRule type="cellIs" dxfId="2681" priority="2080" operator="equal">
      <formula>"HIDE-NO VAR"</formula>
    </cfRule>
  </conditionalFormatting>
  <conditionalFormatting sqref="K39">
    <cfRule type="cellIs" dxfId="2680" priority="2079" operator="equal">
      <formula>"NO VAR"</formula>
    </cfRule>
  </conditionalFormatting>
  <conditionalFormatting sqref="K39">
    <cfRule type="cellIs" dxfId="2679" priority="2078" operator="equal">
      <formula>"NO VAR"</formula>
    </cfRule>
  </conditionalFormatting>
  <conditionalFormatting sqref="K39">
    <cfRule type="cellIs" dxfId="2678" priority="2077" operator="equal">
      <formula>"HIDE-NO VAR"</formula>
    </cfRule>
  </conditionalFormatting>
  <conditionalFormatting sqref="K39">
    <cfRule type="cellIs" dxfId="2677" priority="2076" operator="equal">
      <formula>"NO VAR"</formula>
    </cfRule>
  </conditionalFormatting>
  <conditionalFormatting sqref="K39">
    <cfRule type="cellIs" dxfId="2676" priority="2075" operator="equal">
      <formula>"NO VAR"</formula>
    </cfRule>
  </conditionalFormatting>
  <conditionalFormatting sqref="K39">
    <cfRule type="cellIs" dxfId="2675" priority="2074" operator="equal">
      <formula>"HIDE-NO VAR"</formula>
    </cfRule>
  </conditionalFormatting>
  <conditionalFormatting sqref="K39">
    <cfRule type="cellIs" dxfId="2674" priority="2073" operator="equal">
      <formula>"NO VAR"</formula>
    </cfRule>
  </conditionalFormatting>
  <conditionalFormatting sqref="K39">
    <cfRule type="cellIs" dxfId="2673" priority="2072" operator="equal">
      <formula>"NO VAR"</formula>
    </cfRule>
  </conditionalFormatting>
  <conditionalFormatting sqref="K39">
    <cfRule type="cellIs" dxfId="2672" priority="2071" operator="equal">
      <formula>"HIDE-NO VAR"</formula>
    </cfRule>
  </conditionalFormatting>
  <conditionalFormatting sqref="K39">
    <cfRule type="cellIs" dxfId="2671" priority="2070" operator="equal">
      <formula>"NO VAR"</formula>
    </cfRule>
  </conditionalFormatting>
  <conditionalFormatting sqref="K39">
    <cfRule type="cellIs" dxfId="2670" priority="2069" operator="equal">
      <formula>"NO VAR"</formula>
    </cfRule>
  </conditionalFormatting>
  <conditionalFormatting sqref="K39">
    <cfRule type="cellIs" dxfId="2669" priority="2068" operator="equal">
      <formula>"HIDE-NO VAR"</formula>
    </cfRule>
  </conditionalFormatting>
  <conditionalFormatting sqref="K39">
    <cfRule type="cellIs" dxfId="2668" priority="2067" operator="equal">
      <formula>"NO VAR"</formula>
    </cfRule>
  </conditionalFormatting>
  <conditionalFormatting sqref="K39">
    <cfRule type="cellIs" dxfId="2667" priority="2066" operator="equal">
      <formula>"NO VAR"</formula>
    </cfRule>
  </conditionalFormatting>
  <conditionalFormatting sqref="K39">
    <cfRule type="cellIs" dxfId="2666" priority="2065" operator="equal">
      <formula>"INCORRECT LINE BEING PICKED UP"</formula>
    </cfRule>
  </conditionalFormatting>
  <conditionalFormatting sqref="J40">
    <cfRule type="cellIs" dxfId="2665" priority="2064" operator="equal">
      <formula>"NO VAR"</formula>
    </cfRule>
  </conditionalFormatting>
  <conditionalFormatting sqref="J40">
    <cfRule type="cellIs" dxfId="2664" priority="2063" operator="equal">
      <formula>"HIDE-NO VAR"</formula>
    </cfRule>
  </conditionalFormatting>
  <conditionalFormatting sqref="J40">
    <cfRule type="cellIs" dxfId="2663" priority="2062" operator="equal">
      <formula>"ERROR "</formula>
    </cfRule>
  </conditionalFormatting>
  <conditionalFormatting sqref="J40">
    <cfRule type="cellIs" dxfId="2662" priority="2061" operator="equal">
      <formula>"HIDE-NO VAR"</formula>
    </cfRule>
  </conditionalFormatting>
  <conditionalFormatting sqref="J40">
    <cfRule type="cellIs" dxfId="2661" priority="2060" operator="equal">
      <formula>"HIDE-NO VAR"</formula>
    </cfRule>
  </conditionalFormatting>
  <conditionalFormatting sqref="J40">
    <cfRule type="cellIs" dxfId="2660" priority="2059" operator="equal">
      <formula>"NO VAR"</formula>
    </cfRule>
  </conditionalFormatting>
  <conditionalFormatting sqref="J40">
    <cfRule type="cellIs" dxfId="2659" priority="2058" operator="equal">
      <formula>"HIDE-NO VAR"</formula>
    </cfRule>
  </conditionalFormatting>
  <conditionalFormatting sqref="J40">
    <cfRule type="cellIs" dxfId="2658" priority="2057" operator="equal">
      <formula>"NO VAR"</formula>
    </cfRule>
  </conditionalFormatting>
  <conditionalFormatting sqref="J40">
    <cfRule type="cellIs" dxfId="2657" priority="2056" operator="equal">
      <formula>"HIDE-NO VAR"</formula>
    </cfRule>
  </conditionalFormatting>
  <conditionalFormatting sqref="J40">
    <cfRule type="cellIs" dxfId="2656" priority="2055" operator="equal">
      <formula>"NO VAR"</formula>
    </cfRule>
  </conditionalFormatting>
  <conditionalFormatting sqref="J40">
    <cfRule type="cellIs" dxfId="2655" priority="2054" operator="equal">
      <formula>"NO VAR"</formula>
    </cfRule>
  </conditionalFormatting>
  <conditionalFormatting sqref="J40">
    <cfRule type="cellIs" dxfId="2654" priority="2053" operator="equal">
      <formula>"HIDE-NO VAR"</formula>
    </cfRule>
  </conditionalFormatting>
  <conditionalFormatting sqref="J40">
    <cfRule type="cellIs" dxfId="2653" priority="2052" operator="equal">
      <formula>"NO VAR"</formula>
    </cfRule>
  </conditionalFormatting>
  <conditionalFormatting sqref="J40">
    <cfRule type="cellIs" dxfId="2652" priority="2051" operator="equal">
      <formula>"NO VAR"</formula>
    </cfRule>
  </conditionalFormatting>
  <conditionalFormatting sqref="J40">
    <cfRule type="cellIs" dxfId="2651" priority="2050" operator="equal">
      <formula>"HIDE-NO VAR"</formula>
    </cfRule>
  </conditionalFormatting>
  <conditionalFormatting sqref="J40">
    <cfRule type="cellIs" dxfId="2650" priority="2049" operator="equal">
      <formula>"NO VAR"</formula>
    </cfRule>
  </conditionalFormatting>
  <conditionalFormatting sqref="J40">
    <cfRule type="cellIs" dxfId="2649" priority="2048" operator="equal">
      <formula>"NO VAR"</formula>
    </cfRule>
  </conditionalFormatting>
  <conditionalFormatting sqref="J40">
    <cfRule type="cellIs" dxfId="2648" priority="2047" operator="equal">
      <formula>"HIDE-NO VAR"</formula>
    </cfRule>
  </conditionalFormatting>
  <conditionalFormatting sqref="J40">
    <cfRule type="cellIs" dxfId="2647" priority="2046" operator="equal">
      <formula>"NO VAR"</formula>
    </cfRule>
  </conditionalFormatting>
  <conditionalFormatting sqref="J40">
    <cfRule type="cellIs" dxfId="2646" priority="2045" operator="equal">
      <formula>"NO VAR"</formula>
    </cfRule>
  </conditionalFormatting>
  <conditionalFormatting sqref="J40">
    <cfRule type="cellIs" dxfId="2645" priority="2044" operator="equal">
      <formula>"HIDE-NO VAR"</formula>
    </cfRule>
  </conditionalFormatting>
  <conditionalFormatting sqref="J40">
    <cfRule type="cellIs" dxfId="2644" priority="2043" operator="equal">
      <formula>"NO VAR"</formula>
    </cfRule>
  </conditionalFormatting>
  <conditionalFormatting sqref="J40">
    <cfRule type="cellIs" dxfId="2643" priority="2042" operator="equal">
      <formula>"NO VAR"</formula>
    </cfRule>
  </conditionalFormatting>
  <conditionalFormatting sqref="J40">
    <cfRule type="cellIs" dxfId="2642" priority="2041" operator="equal">
      <formula>"HIDE-NO VAR"</formula>
    </cfRule>
  </conditionalFormatting>
  <conditionalFormatting sqref="J40">
    <cfRule type="cellIs" dxfId="2641" priority="2040" operator="equal">
      <formula>"NO VAR"</formula>
    </cfRule>
  </conditionalFormatting>
  <conditionalFormatting sqref="J40">
    <cfRule type="cellIs" dxfId="2640" priority="2039" operator="equal">
      <formula>"NO VAR"</formula>
    </cfRule>
  </conditionalFormatting>
  <conditionalFormatting sqref="J40">
    <cfRule type="cellIs" dxfId="2639" priority="2038" operator="equal">
      <formula>"HIDE-NO VAR"</formula>
    </cfRule>
  </conditionalFormatting>
  <conditionalFormatting sqref="J40">
    <cfRule type="cellIs" dxfId="2638" priority="2037" operator="equal">
      <formula>"NO VAR"</formula>
    </cfRule>
  </conditionalFormatting>
  <conditionalFormatting sqref="J40">
    <cfRule type="cellIs" dxfId="2637" priority="2036" operator="equal">
      <formula>"NO VAR"</formula>
    </cfRule>
  </conditionalFormatting>
  <conditionalFormatting sqref="J40">
    <cfRule type="cellIs" dxfId="2636" priority="2035" operator="equal">
      <formula>"HIDE-NO VAR"</formula>
    </cfRule>
  </conditionalFormatting>
  <conditionalFormatting sqref="J40">
    <cfRule type="cellIs" dxfId="2635" priority="2034" operator="equal">
      <formula>"NO VAR"</formula>
    </cfRule>
  </conditionalFormatting>
  <conditionalFormatting sqref="J40">
    <cfRule type="cellIs" dxfId="2634" priority="2033" operator="equal">
      <formula>"NO VAR"</formula>
    </cfRule>
  </conditionalFormatting>
  <conditionalFormatting sqref="K40">
    <cfRule type="cellIs" dxfId="2633" priority="2032" operator="equal">
      <formula>"NO VAR"</formula>
    </cfRule>
  </conditionalFormatting>
  <conditionalFormatting sqref="K40">
    <cfRule type="cellIs" dxfId="2632" priority="2031" operator="equal">
      <formula>"HIDE-NO VAR"</formula>
    </cfRule>
  </conditionalFormatting>
  <conditionalFormatting sqref="K40">
    <cfRule type="cellIs" dxfId="2631" priority="2030" operator="equal">
      <formula>"ERROR "</formula>
    </cfRule>
  </conditionalFormatting>
  <conditionalFormatting sqref="K40">
    <cfRule type="cellIs" dxfId="2630" priority="2029" operator="equal">
      <formula>"HIDE-NO VAR"</formula>
    </cfRule>
  </conditionalFormatting>
  <conditionalFormatting sqref="K40">
    <cfRule type="cellIs" dxfId="2629" priority="2028" operator="equal">
      <formula>"HIDE-NO VAR"</formula>
    </cfRule>
  </conditionalFormatting>
  <conditionalFormatting sqref="K40">
    <cfRule type="cellIs" dxfId="2628" priority="2027" operator="equal">
      <formula>"NO VAR"</formula>
    </cfRule>
  </conditionalFormatting>
  <conditionalFormatting sqref="K40">
    <cfRule type="cellIs" dxfId="2627" priority="2026" operator="equal">
      <formula>"HIDE-NO VAR"</formula>
    </cfRule>
  </conditionalFormatting>
  <conditionalFormatting sqref="K40">
    <cfRule type="cellIs" dxfId="2626" priority="2025" operator="equal">
      <formula>"NO VAR"</formula>
    </cfRule>
  </conditionalFormatting>
  <conditionalFormatting sqref="K40">
    <cfRule type="cellIs" dxfId="2625" priority="2024" operator="equal">
      <formula>"HIDE-NO VAR"</formula>
    </cfRule>
  </conditionalFormatting>
  <conditionalFormatting sqref="K40">
    <cfRule type="cellIs" dxfId="2624" priority="2023" operator="equal">
      <formula>"NO VAR"</formula>
    </cfRule>
  </conditionalFormatting>
  <conditionalFormatting sqref="K40">
    <cfRule type="cellIs" dxfId="2623" priority="2022" operator="equal">
      <formula>"NO VAR"</formula>
    </cfRule>
  </conditionalFormatting>
  <conditionalFormatting sqref="K40">
    <cfRule type="cellIs" dxfId="2622" priority="2021" operator="equal">
      <formula>"HIDE-NO VAR"</formula>
    </cfRule>
  </conditionalFormatting>
  <conditionalFormatting sqref="K40">
    <cfRule type="cellIs" dxfId="2621" priority="2020" operator="equal">
      <formula>"NO VAR"</formula>
    </cfRule>
  </conditionalFormatting>
  <conditionalFormatting sqref="K40">
    <cfRule type="cellIs" dxfId="2620" priority="2019" operator="equal">
      <formula>"NO VAR"</formula>
    </cfRule>
  </conditionalFormatting>
  <conditionalFormatting sqref="K40">
    <cfRule type="cellIs" dxfId="2619" priority="2018" operator="equal">
      <formula>"HIDE-NO VAR"</formula>
    </cfRule>
  </conditionalFormatting>
  <conditionalFormatting sqref="K40">
    <cfRule type="cellIs" dxfId="2618" priority="2017" operator="equal">
      <formula>"NO VAR"</formula>
    </cfRule>
  </conditionalFormatting>
  <conditionalFormatting sqref="K40">
    <cfRule type="cellIs" dxfId="2617" priority="2016" operator="equal">
      <formula>"NO VAR"</formula>
    </cfRule>
  </conditionalFormatting>
  <conditionalFormatting sqref="K40">
    <cfRule type="cellIs" dxfId="2616" priority="2015" operator="equal">
      <formula>"HIDE-NO VAR"</formula>
    </cfRule>
  </conditionalFormatting>
  <conditionalFormatting sqref="K40">
    <cfRule type="cellIs" dxfId="2615" priority="2014" operator="equal">
      <formula>"NO VAR"</formula>
    </cfRule>
  </conditionalFormatting>
  <conditionalFormatting sqref="K40">
    <cfRule type="cellIs" dxfId="2614" priority="2013" operator="equal">
      <formula>"NO VAR"</formula>
    </cfRule>
  </conditionalFormatting>
  <conditionalFormatting sqref="K40">
    <cfRule type="cellIs" dxfId="2613" priority="2012" operator="equal">
      <formula>"HIDE-NO VAR"</formula>
    </cfRule>
  </conditionalFormatting>
  <conditionalFormatting sqref="K40">
    <cfRule type="cellIs" dxfId="2612" priority="2011" operator="equal">
      <formula>"NO VAR"</formula>
    </cfRule>
  </conditionalFormatting>
  <conditionalFormatting sqref="K40">
    <cfRule type="cellIs" dxfId="2611" priority="2010" operator="equal">
      <formula>"NO VAR"</formula>
    </cfRule>
  </conditionalFormatting>
  <conditionalFormatting sqref="K40">
    <cfRule type="cellIs" dxfId="2610" priority="2009" operator="equal">
      <formula>"HIDE-NO VAR"</formula>
    </cfRule>
  </conditionalFormatting>
  <conditionalFormatting sqref="K40">
    <cfRule type="cellIs" dxfId="2609" priority="2008" operator="equal">
      <formula>"NO VAR"</formula>
    </cfRule>
  </conditionalFormatting>
  <conditionalFormatting sqref="K40">
    <cfRule type="cellIs" dxfId="2608" priority="2007" operator="equal">
      <formula>"NO VAR"</formula>
    </cfRule>
  </conditionalFormatting>
  <conditionalFormatting sqref="K40">
    <cfRule type="cellIs" dxfId="2607" priority="2006" operator="equal">
      <formula>"HIDE-NO VAR"</formula>
    </cfRule>
  </conditionalFormatting>
  <conditionalFormatting sqref="K40">
    <cfRule type="cellIs" dxfId="2606" priority="2005" operator="equal">
      <formula>"NO VAR"</formula>
    </cfRule>
  </conditionalFormatting>
  <conditionalFormatting sqref="K40">
    <cfRule type="cellIs" dxfId="2605" priority="2004" operator="equal">
      <formula>"NO VAR"</formula>
    </cfRule>
  </conditionalFormatting>
  <conditionalFormatting sqref="K40">
    <cfRule type="cellIs" dxfId="2604" priority="2003" operator="equal">
      <formula>"HIDE-NO VAR"</formula>
    </cfRule>
  </conditionalFormatting>
  <conditionalFormatting sqref="K40">
    <cfRule type="cellIs" dxfId="2603" priority="2002" operator="equal">
      <formula>"NO VAR"</formula>
    </cfRule>
  </conditionalFormatting>
  <conditionalFormatting sqref="K40">
    <cfRule type="cellIs" dxfId="2602" priority="2001" operator="equal">
      <formula>"NO VAR"</formula>
    </cfRule>
  </conditionalFormatting>
  <conditionalFormatting sqref="K40">
    <cfRule type="cellIs" dxfId="2601" priority="2000" operator="equal">
      <formula>"HIDE-NO VAR"</formula>
    </cfRule>
  </conditionalFormatting>
  <conditionalFormatting sqref="K40">
    <cfRule type="cellIs" dxfId="2600" priority="1999" operator="equal">
      <formula>"NO VAR"</formula>
    </cfRule>
  </conditionalFormatting>
  <conditionalFormatting sqref="K40">
    <cfRule type="cellIs" dxfId="2599" priority="1998" operator="equal">
      <formula>"NO VAR"</formula>
    </cfRule>
  </conditionalFormatting>
  <conditionalFormatting sqref="K40">
    <cfRule type="cellIs" dxfId="2598" priority="1997" operator="equal">
      <formula>"HIDE-NO VAR"</formula>
    </cfRule>
  </conditionalFormatting>
  <conditionalFormatting sqref="K40">
    <cfRule type="cellIs" dxfId="2597" priority="1996" operator="equal">
      <formula>"NO VAR"</formula>
    </cfRule>
  </conditionalFormatting>
  <conditionalFormatting sqref="K40">
    <cfRule type="cellIs" dxfId="2596" priority="1995" operator="equal">
      <formula>"NO VAR"</formula>
    </cfRule>
  </conditionalFormatting>
  <conditionalFormatting sqref="K40">
    <cfRule type="cellIs" dxfId="2595" priority="1994" operator="equal">
      <formula>"HIDE-NO VAR"</formula>
    </cfRule>
  </conditionalFormatting>
  <conditionalFormatting sqref="K40">
    <cfRule type="cellIs" dxfId="2594" priority="1993" operator="equal">
      <formula>"NO VAR"</formula>
    </cfRule>
  </conditionalFormatting>
  <conditionalFormatting sqref="K40">
    <cfRule type="cellIs" dxfId="2593" priority="1992" operator="equal">
      <formula>"NO VAR"</formula>
    </cfRule>
  </conditionalFormatting>
  <conditionalFormatting sqref="K40">
    <cfRule type="cellIs" dxfId="2592" priority="1991" operator="equal">
      <formula>"INCORRECT LINE BEING PICKED UP"</formula>
    </cfRule>
  </conditionalFormatting>
  <conditionalFormatting sqref="J41 J43">
    <cfRule type="cellIs" dxfId="2591" priority="1990" operator="equal">
      <formula>"NO VAR"</formula>
    </cfRule>
  </conditionalFormatting>
  <conditionalFormatting sqref="J41 J43">
    <cfRule type="cellIs" dxfId="2590" priority="1989" operator="equal">
      <formula>"HIDE-NO VAR"</formula>
    </cfRule>
  </conditionalFormatting>
  <conditionalFormatting sqref="J41 J43">
    <cfRule type="cellIs" dxfId="2589" priority="1988" operator="equal">
      <formula>"ERROR "</formula>
    </cfRule>
  </conditionalFormatting>
  <conditionalFormatting sqref="J41 J43">
    <cfRule type="cellIs" dxfId="2588" priority="1987" operator="equal">
      <formula>"HIDE-NO VAR"</formula>
    </cfRule>
  </conditionalFormatting>
  <conditionalFormatting sqref="J41 J43">
    <cfRule type="cellIs" dxfId="2587" priority="1986" operator="equal">
      <formula>"HIDE-NO VAR"</formula>
    </cfRule>
  </conditionalFormatting>
  <conditionalFormatting sqref="J41 J43">
    <cfRule type="cellIs" dxfId="2586" priority="1985" operator="equal">
      <formula>"NO VAR"</formula>
    </cfRule>
  </conditionalFormatting>
  <conditionalFormatting sqref="J41 J43">
    <cfRule type="cellIs" dxfId="2585" priority="1984" operator="equal">
      <formula>"HIDE-NO VAR"</formula>
    </cfRule>
  </conditionalFormatting>
  <conditionalFormatting sqref="J41 J43">
    <cfRule type="cellIs" dxfId="2584" priority="1983" operator="equal">
      <formula>"NO VAR"</formula>
    </cfRule>
  </conditionalFormatting>
  <conditionalFormatting sqref="J41 J43">
    <cfRule type="cellIs" dxfId="2583" priority="1982" operator="equal">
      <formula>"HIDE-NO VAR"</formula>
    </cfRule>
  </conditionalFormatting>
  <conditionalFormatting sqref="J41 J43">
    <cfRule type="cellIs" dxfId="2582" priority="1981" operator="equal">
      <formula>"NO VAR"</formula>
    </cfRule>
  </conditionalFormatting>
  <conditionalFormatting sqref="J41 J43">
    <cfRule type="cellIs" dxfId="2581" priority="1980" operator="equal">
      <formula>"NO VAR"</formula>
    </cfRule>
  </conditionalFormatting>
  <conditionalFormatting sqref="J41 J43">
    <cfRule type="cellIs" dxfId="2580" priority="1979" operator="equal">
      <formula>"HIDE-NO VAR"</formula>
    </cfRule>
  </conditionalFormatting>
  <conditionalFormatting sqref="J41 J43">
    <cfRule type="cellIs" dxfId="2579" priority="1978" operator="equal">
      <formula>"NO VAR"</formula>
    </cfRule>
  </conditionalFormatting>
  <conditionalFormatting sqref="J41 J43">
    <cfRule type="cellIs" dxfId="2578" priority="1977" operator="equal">
      <formula>"NO VAR"</formula>
    </cfRule>
  </conditionalFormatting>
  <conditionalFormatting sqref="J41 J43">
    <cfRule type="cellIs" dxfId="2577" priority="1976" operator="equal">
      <formula>"HIDE-NO VAR"</formula>
    </cfRule>
  </conditionalFormatting>
  <conditionalFormatting sqref="J41 J43">
    <cfRule type="cellIs" dxfId="2576" priority="1975" operator="equal">
      <formula>"NO VAR"</formula>
    </cfRule>
  </conditionalFormatting>
  <conditionalFormatting sqref="J41 J43">
    <cfRule type="cellIs" dxfId="2575" priority="1974" operator="equal">
      <formula>"NO VAR"</formula>
    </cfRule>
  </conditionalFormatting>
  <conditionalFormatting sqref="J41 J43">
    <cfRule type="cellIs" dxfId="2574" priority="1973" operator="equal">
      <formula>"HIDE-NO VAR"</formula>
    </cfRule>
  </conditionalFormatting>
  <conditionalFormatting sqref="J41 J43">
    <cfRule type="cellIs" dxfId="2573" priority="1972" operator="equal">
      <formula>"NO VAR"</formula>
    </cfRule>
  </conditionalFormatting>
  <conditionalFormatting sqref="J41 J43">
    <cfRule type="cellIs" dxfId="2572" priority="1971" operator="equal">
      <formula>"NO VAR"</formula>
    </cfRule>
  </conditionalFormatting>
  <conditionalFormatting sqref="J41 J43">
    <cfRule type="cellIs" dxfId="2571" priority="1970" operator="equal">
      <formula>"HIDE-NO VAR"</formula>
    </cfRule>
  </conditionalFormatting>
  <conditionalFormatting sqref="J41 J43">
    <cfRule type="cellIs" dxfId="2570" priority="1969" operator="equal">
      <formula>"NO VAR"</formula>
    </cfRule>
  </conditionalFormatting>
  <conditionalFormatting sqref="J41 J43">
    <cfRule type="cellIs" dxfId="2569" priority="1968" operator="equal">
      <formula>"NO VAR"</formula>
    </cfRule>
  </conditionalFormatting>
  <conditionalFormatting sqref="J41 J43">
    <cfRule type="cellIs" dxfId="2568" priority="1967" operator="equal">
      <formula>"HIDE-NO VAR"</formula>
    </cfRule>
  </conditionalFormatting>
  <conditionalFormatting sqref="J41 J43">
    <cfRule type="cellIs" dxfId="2567" priority="1966" operator="equal">
      <formula>"NO VAR"</formula>
    </cfRule>
  </conditionalFormatting>
  <conditionalFormatting sqref="J41 J43">
    <cfRule type="cellIs" dxfId="2566" priority="1965" operator="equal">
      <formula>"NO VAR"</formula>
    </cfRule>
  </conditionalFormatting>
  <conditionalFormatting sqref="J41 J43">
    <cfRule type="cellIs" dxfId="2565" priority="1964" operator="equal">
      <formula>"HIDE-NO VAR"</formula>
    </cfRule>
  </conditionalFormatting>
  <conditionalFormatting sqref="J41 J43">
    <cfRule type="cellIs" dxfId="2564" priority="1963" operator="equal">
      <formula>"NO VAR"</formula>
    </cfRule>
  </conditionalFormatting>
  <conditionalFormatting sqref="J41 J43">
    <cfRule type="cellIs" dxfId="2563" priority="1962" operator="equal">
      <formula>"NO VAR"</formula>
    </cfRule>
  </conditionalFormatting>
  <conditionalFormatting sqref="J41 J43">
    <cfRule type="cellIs" dxfId="2562" priority="1961" operator="equal">
      <formula>"HIDE-NO VAR"</formula>
    </cfRule>
  </conditionalFormatting>
  <conditionalFormatting sqref="J41 J43">
    <cfRule type="cellIs" dxfId="2561" priority="1960" operator="equal">
      <formula>"NO VAR"</formula>
    </cfRule>
  </conditionalFormatting>
  <conditionalFormatting sqref="J41 J43">
    <cfRule type="cellIs" dxfId="2560" priority="1959" operator="equal">
      <formula>"NO VAR"</formula>
    </cfRule>
  </conditionalFormatting>
  <conditionalFormatting sqref="K41 K43">
    <cfRule type="cellIs" dxfId="2559" priority="1958" operator="equal">
      <formula>"NO VAR"</formula>
    </cfRule>
  </conditionalFormatting>
  <conditionalFormatting sqref="K41 K43">
    <cfRule type="cellIs" dxfId="2558" priority="1957" operator="equal">
      <formula>"HIDE-NO VAR"</formula>
    </cfRule>
  </conditionalFormatting>
  <conditionalFormatting sqref="K41 K43">
    <cfRule type="cellIs" dxfId="2557" priority="1956" operator="equal">
      <formula>"ERROR "</formula>
    </cfRule>
  </conditionalFormatting>
  <conditionalFormatting sqref="K41 K43">
    <cfRule type="cellIs" dxfId="2556" priority="1955" operator="equal">
      <formula>"HIDE-NO VAR"</formula>
    </cfRule>
  </conditionalFormatting>
  <conditionalFormatting sqref="K41 K43">
    <cfRule type="cellIs" dxfId="2555" priority="1954" operator="equal">
      <formula>"HIDE-NO VAR"</formula>
    </cfRule>
  </conditionalFormatting>
  <conditionalFormatting sqref="K41 K43">
    <cfRule type="cellIs" dxfId="2554" priority="1953" operator="equal">
      <formula>"NO VAR"</formula>
    </cfRule>
  </conditionalFormatting>
  <conditionalFormatting sqref="K41 K43">
    <cfRule type="cellIs" dxfId="2553" priority="1952" operator="equal">
      <formula>"HIDE-NO VAR"</formula>
    </cfRule>
  </conditionalFormatting>
  <conditionalFormatting sqref="K41 K43">
    <cfRule type="cellIs" dxfId="2552" priority="1951" operator="equal">
      <formula>"NO VAR"</formula>
    </cfRule>
  </conditionalFormatting>
  <conditionalFormatting sqref="K41 K43">
    <cfRule type="cellIs" dxfId="2551" priority="1950" operator="equal">
      <formula>"HIDE-NO VAR"</formula>
    </cfRule>
  </conditionalFormatting>
  <conditionalFormatting sqref="K41 K43">
    <cfRule type="cellIs" dxfId="2550" priority="1949" operator="equal">
      <formula>"NO VAR"</formula>
    </cfRule>
  </conditionalFormatting>
  <conditionalFormatting sqref="K41 K43">
    <cfRule type="cellIs" dxfId="2549" priority="1948" operator="equal">
      <formula>"NO VAR"</formula>
    </cfRule>
  </conditionalFormatting>
  <conditionalFormatting sqref="K41 K43">
    <cfRule type="cellIs" dxfId="2548" priority="1947" operator="equal">
      <formula>"HIDE-NO VAR"</formula>
    </cfRule>
  </conditionalFormatting>
  <conditionalFormatting sqref="K41 K43">
    <cfRule type="cellIs" dxfId="2547" priority="1946" operator="equal">
      <formula>"NO VAR"</formula>
    </cfRule>
  </conditionalFormatting>
  <conditionalFormatting sqref="K41 K43">
    <cfRule type="cellIs" dxfId="2546" priority="1945" operator="equal">
      <formula>"NO VAR"</formula>
    </cfRule>
  </conditionalFormatting>
  <conditionalFormatting sqref="K41 K43">
    <cfRule type="cellIs" dxfId="2545" priority="1944" operator="equal">
      <formula>"HIDE-NO VAR"</formula>
    </cfRule>
  </conditionalFormatting>
  <conditionalFormatting sqref="K41 K43">
    <cfRule type="cellIs" dxfId="2544" priority="1943" operator="equal">
      <formula>"NO VAR"</formula>
    </cfRule>
  </conditionalFormatting>
  <conditionalFormatting sqref="K41 K43">
    <cfRule type="cellIs" dxfId="2543" priority="1942" operator="equal">
      <formula>"NO VAR"</formula>
    </cfRule>
  </conditionalFormatting>
  <conditionalFormatting sqref="K41 K43">
    <cfRule type="cellIs" dxfId="2542" priority="1941" operator="equal">
      <formula>"HIDE-NO VAR"</formula>
    </cfRule>
  </conditionalFormatting>
  <conditionalFormatting sqref="K41 K43">
    <cfRule type="cellIs" dxfId="2541" priority="1940" operator="equal">
      <formula>"NO VAR"</formula>
    </cfRule>
  </conditionalFormatting>
  <conditionalFormatting sqref="K41 K43">
    <cfRule type="cellIs" dxfId="2540" priority="1939" operator="equal">
      <formula>"NO VAR"</formula>
    </cfRule>
  </conditionalFormatting>
  <conditionalFormatting sqref="K41 K43">
    <cfRule type="cellIs" dxfId="2539" priority="1938" operator="equal">
      <formula>"HIDE-NO VAR"</formula>
    </cfRule>
  </conditionalFormatting>
  <conditionalFormatting sqref="K41 K43">
    <cfRule type="cellIs" dxfId="2538" priority="1937" operator="equal">
      <formula>"NO VAR"</formula>
    </cfRule>
  </conditionalFormatting>
  <conditionalFormatting sqref="K41 K43">
    <cfRule type="cellIs" dxfId="2537" priority="1936" operator="equal">
      <formula>"NO VAR"</formula>
    </cfRule>
  </conditionalFormatting>
  <conditionalFormatting sqref="K41 K43">
    <cfRule type="cellIs" dxfId="2536" priority="1935" operator="equal">
      <formula>"HIDE-NO VAR"</formula>
    </cfRule>
  </conditionalFormatting>
  <conditionalFormatting sqref="K41 K43">
    <cfRule type="cellIs" dxfId="2535" priority="1934" operator="equal">
      <formula>"NO VAR"</formula>
    </cfRule>
  </conditionalFormatting>
  <conditionalFormatting sqref="K41 K43">
    <cfRule type="cellIs" dxfId="2534" priority="1933" operator="equal">
      <formula>"NO VAR"</formula>
    </cfRule>
  </conditionalFormatting>
  <conditionalFormatting sqref="K41 K43">
    <cfRule type="cellIs" dxfId="2533" priority="1932" operator="equal">
      <formula>"HIDE-NO VAR"</formula>
    </cfRule>
  </conditionalFormatting>
  <conditionalFormatting sqref="K41 K43">
    <cfRule type="cellIs" dxfId="2532" priority="1931" operator="equal">
      <formula>"NO VAR"</formula>
    </cfRule>
  </conditionalFormatting>
  <conditionalFormatting sqref="K41 K43">
    <cfRule type="cellIs" dxfId="2531" priority="1930" operator="equal">
      <formula>"NO VAR"</formula>
    </cfRule>
  </conditionalFormatting>
  <conditionalFormatting sqref="K41 K43">
    <cfRule type="cellIs" dxfId="2530" priority="1929" operator="equal">
      <formula>"HIDE-NO VAR"</formula>
    </cfRule>
  </conditionalFormatting>
  <conditionalFormatting sqref="K41 K43">
    <cfRule type="cellIs" dxfId="2529" priority="1928" operator="equal">
      <formula>"NO VAR"</formula>
    </cfRule>
  </conditionalFormatting>
  <conditionalFormatting sqref="K41 K43">
    <cfRule type="cellIs" dxfId="2528" priority="1927" operator="equal">
      <formula>"NO VAR"</formula>
    </cfRule>
  </conditionalFormatting>
  <conditionalFormatting sqref="K41 K43">
    <cfRule type="cellIs" dxfId="2527" priority="1926" operator="equal">
      <formula>"HIDE-NO VAR"</formula>
    </cfRule>
  </conditionalFormatting>
  <conditionalFormatting sqref="K41 K43">
    <cfRule type="cellIs" dxfId="2526" priority="1925" operator="equal">
      <formula>"NO VAR"</formula>
    </cfRule>
  </conditionalFormatting>
  <conditionalFormatting sqref="K41 K43">
    <cfRule type="cellIs" dxfId="2525" priority="1924" operator="equal">
      <formula>"NO VAR"</formula>
    </cfRule>
  </conditionalFormatting>
  <conditionalFormatting sqref="K41 K43">
    <cfRule type="cellIs" dxfId="2524" priority="1923" operator="equal">
      <formula>"HIDE-NO VAR"</formula>
    </cfRule>
  </conditionalFormatting>
  <conditionalFormatting sqref="K41 K43">
    <cfRule type="cellIs" dxfId="2523" priority="1922" operator="equal">
      <formula>"NO VAR"</formula>
    </cfRule>
  </conditionalFormatting>
  <conditionalFormatting sqref="K41 K43">
    <cfRule type="cellIs" dxfId="2522" priority="1921" operator="equal">
      <formula>"NO VAR"</formula>
    </cfRule>
  </conditionalFormatting>
  <conditionalFormatting sqref="K41 K43">
    <cfRule type="cellIs" dxfId="2521" priority="1920" operator="equal">
      <formula>"HIDE-NO VAR"</formula>
    </cfRule>
  </conditionalFormatting>
  <conditionalFormatting sqref="K41 K43">
    <cfRule type="cellIs" dxfId="2520" priority="1919" operator="equal">
      <formula>"NO VAR"</formula>
    </cfRule>
  </conditionalFormatting>
  <conditionalFormatting sqref="K41 K43">
    <cfRule type="cellIs" dxfId="2519" priority="1918" operator="equal">
      <formula>"NO VAR"</formula>
    </cfRule>
  </conditionalFormatting>
  <conditionalFormatting sqref="K41 K43">
    <cfRule type="cellIs" dxfId="2518" priority="1917" operator="equal">
      <formula>"INCORRECT LINE BEING PICKED UP"</formula>
    </cfRule>
  </conditionalFormatting>
  <conditionalFormatting sqref="J42">
    <cfRule type="cellIs" dxfId="2517" priority="1916" operator="equal">
      <formula>"NO VAR"</formula>
    </cfRule>
  </conditionalFormatting>
  <conditionalFormatting sqref="J42">
    <cfRule type="cellIs" dxfId="2516" priority="1915" operator="equal">
      <formula>"HIDE-NO VAR"</formula>
    </cfRule>
  </conditionalFormatting>
  <conditionalFormatting sqref="J42">
    <cfRule type="cellIs" dxfId="2515" priority="1914" operator="equal">
      <formula>"ERROR "</formula>
    </cfRule>
  </conditionalFormatting>
  <conditionalFormatting sqref="J42">
    <cfRule type="cellIs" dxfId="2514" priority="1913" operator="equal">
      <formula>"HIDE-NO VAR"</formula>
    </cfRule>
  </conditionalFormatting>
  <conditionalFormatting sqref="J42">
    <cfRule type="cellIs" dxfId="2513" priority="1912" operator="equal">
      <formula>"HIDE-NO VAR"</formula>
    </cfRule>
  </conditionalFormatting>
  <conditionalFormatting sqref="J42">
    <cfRule type="cellIs" dxfId="2512" priority="1911" operator="equal">
      <formula>"NO VAR"</formula>
    </cfRule>
  </conditionalFormatting>
  <conditionalFormatting sqref="J42">
    <cfRule type="cellIs" dxfId="2511" priority="1910" operator="equal">
      <formula>"HIDE-NO VAR"</formula>
    </cfRule>
  </conditionalFormatting>
  <conditionalFormatting sqref="J42">
    <cfRule type="cellIs" dxfId="2510" priority="1909" operator="equal">
      <formula>"NO VAR"</formula>
    </cfRule>
  </conditionalFormatting>
  <conditionalFormatting sqref="J42">
    <cfRule type="cellIs" dxfId="2509" priority="1908" operator="equal">
      <formula>"HIDE-NO VAR"</formula>
    </cfRule>
  </conditionalFormatting>
  <conditionalFormatting sqref="J42">
    <cfRule type="cellIs" dxfId="2508" priority="1907" operator="equal">
      <formula>"NO VAR"</formula>
    </cfRule>
  </conditionalFormatting>
  <conditionalFormatting sqref="J42">
    <cfRule type="cellIs" dxfId="2507" priority="1906" operator="equal">
      <formula>"NO VAR"</formula>
    </cfRule>
  </conditionalFormatting>
  <conditionalFormatting sqref="J42">
    <cfRule type="cellIs" dxfId="2506" priority="1905" operator="equal">
      <formula>"HIDE-NO VAR"</formula>
    </cfRule>
  </conditionalFormatting>
  <conditionalFormatting sqref="J42">
    <cfRule type="cellIs" dxfId="2505" priority="1904" operator="equal">
      <formula>"NO VAR"</formula>
    </cfRule>
  </conditionalFormatting>
  <conditionalFormatting sqref="J42">
    <cfRule type="cellIs" dxfId="2504" priority="1903" operator="equal">
      <formula>"NO VAR"</formula>
    </cfRule>
  </conditionalFormatting>
  <conditionalFormatting sqref="J42">
    <cfRule type="cellIs" dxfId="2503" priority="1902" operator="equal">
      <formula>"HIDE-NO VAR"</formula>
    </cfRule>
  </conditionalFormatting>
  <conditionalFormatting sqref="J42">
    <cfRule type="cellIs" dxfId="2502" priority="1901" operator="equal">
      <formula>"NO VAR"</formula>
    </cfRule>
  </conditionalFormatting>
  <conditionalFormatting sqref="J42">
    <cfRule type="cellIs" dxfId="2501" priority="1900" operator="equal">
      <formula>"NO VAR"</formula>
    </cfRule>
  </conditionalFormatting>
  <conditionalFormatting sqref="J42">
    <cfRule type="cellIs" dxfId="2500" priority="1899" operator="equal">
      <formula>"HIDE-NO VAR"</formula>
    </cfRule>
  </conditionalFormatting>
  <conditionalFormatting sqref="J42">
    <cfRule type="cellIs" dxfId="2499" priority="1898" operator="equal">
      <formula>"NO VAR"</formula>
    </cfRule>
  </conditionalFormatting>
  <conditionalFormatting sqref="J42">
    <cfRule type="cellIs" dxfId="2498" priority="1897" operator="equal">
      <formula>"NO VAR"</formula>
    </cfRule>
  </conditionalFormatting>
  <conditionalFormatting sqref="J42">
    <cfRule type="cellIs" dxfId="2497" priority="1896" operator="equal">
      <formula>"HIDE-NO VAR"</formula>
    </cfRule>
  </conditionalFormatting>
  <conditionalFormatting sqref="J42">
    <cfRule type="cellIs" dxfId="2496" priority="1895" operator="equal">
      <formula>"NO VAR"</formula>
    </cfRule>
  </conditionalFormatting>
  <conditionalFormatting sqref="J42">
    <cfRule type="cellIs" dxfId="2495" priority="1894" operator="equal">
      <formula>"NO VAR"</formula>
    </cfRule>
  </conditionalFormatting>
  <conditionalFormatting sqref="J42">
    <cfRule type="cellIs" dxfId="2494" priority="1893" operator="equal">
      <formula>"HIDE-NO VAR"</formula>
    </cfRule>
  </conditionalFormatting>
  <conditionalFormatting sqref="J42">
    <cfRule type="cellIs" dxfId="2493" priority="1892" operator="equal">
      <formula>"NO VAR"</formula>
    </cfRule>
  </conditionalFormatting>
  <conditionalFormatting sqref="J42">
    <cfRule type="cellIs" dxfId="2492" priority="1891" operator="equal">
      <formula>"NO VAR"</formula>
    </cfRule>
  </conditionalFormatting>
  <conditionalFormatting sqref="J42">
    <cfRule type="cellIs" dxfId="2491" priority="1890" operator="equal">
      <formula>"HIDE-NO VAR"</formula>
    </cfRule>
  </conditionalFormatting>
  <conditionalFormatting sqref="J42">
    <cfRule type="cellIs" dxfId="2490" priority="1889" operator="equal">
      <formula>"NO VAR"</formula>
    </cfRule>
  </conditionalFormatting>
  <conditionalFormatting sqref="J42">
    <cfRule type="cellIs" dxfId="2489" priority="1888" operator="equal">
      <formula>"NO VAR"</formula>
    </cfRule>
  </conditionalFormatting>
  <conditionalFormatting sqref="J42">
    <cfRule type="cellIs" dxfId="2488" priority="1887" operator="equal">
      <formula>"HIDE-NO VAR"</formula>
    </cfRule>
  </conditionalFormatting>
  <conditionalFormatting sqref="J42">
    <cfRule type="cellIs" dxfId="2487" priority="1886" operator="equal">
      <formula>"NO VAR"</formula>
    </cfRule>
  </conditionalFormatting>
  <conditionalFormatting sqref="J42">
    <cfRule type="cellIs" dxfId="2486" priority="1885" operator="equal">
      <formula>"NO VAR"</formula>
    </cfRule>
  </conditionalFormatting>
  <conditionalFormatting sqref="K42">
    <cfRule type="cellIs" dxfId="2485" priority="1884" operator="equal">
      <formula>"NO VAR"</formula>
    </cfRule>
  </conditionalFormatting>
  <conditionalFormatting sqref="K42">
    <cfRule type="cellIs" dxfId="2484" priority="1883" operator="equal">
      <formula>"HIDE-NO VAR"</formula>
    </cfRule>
  </conditionalFormatting>
  <conditionalFormatting sqref="K42">
    <cfRule type="cellIs" dxfId="2483" priority="1882" operator="equal">
      <formula>"ERROR "</formula>
    </cfRule>
  </conditionalFormatting>
  <conditionalFormatting sqref="K42">
    <cfRule type="cellIs" dxfId="2482" priority="1881" operator="equal">
      <formula>"HIDE-NO VAR"</formula>
    </cfRule>
  </conditionalFormatting>
  <conditionalFormatting sqref="K42">
    <cfRule type="cellIs" dxfId="2481" priority="1880" operator="equal">
      <formula>"HIDE-NO VAR"</formula>
    </cfRule>
  </conditionalFormatting>
  <conditionalFormatting sqref="K42">
    <cfRule type="cellIs" dxfId="2480" priority="1879" operator="equal">
      <formula>"NO VAR"</formula>
    </cfRule>
  </conditionalFormatting>
  <conditionalFormatting sqref="K42">
    <cfRule type="cellIs" dxfId="2479" priority="1878" operator="equal">
      <formula>"HIDE-NO VAR"</formula>
    </cfRule>
  </conditionalFormatting>
  <conditionalFormatting sqref="K42">
    <cfRule type="cellIs" dxfId="2478" priority="1877" operator="equal">
      <formula>"NO VAR"</formula>
    </cfRule>
  </conditionalFormatting>
  <conditionalFormatting sqref="K42">
    <cfRule type="cellIs" dxfId="2477" priority="1876" operator="equal">
      <formula>"HIDE-NO VAR"</formula>
    </cfRule>
  </conditionalFormatting>
  <conditionalFormatting sqref="K42">
    <cfRule type="cellIs" dxfId="2476" priority="1875" operator="equal">
      <formula>"NO VAR"</formula>
    </cfRule>
  </conditionalFormatting>
  <conditionalFormatting sqref="K42">
    <cfRule type="cellIs" dxfId="2475" priority="1874" operator="equal">
      <formula>"NO VAR"</formula>
    </cfRule>
  </conditionalFormatting>
  <conditionalFormatting sqref="K42">
    <cfRule type="cellIs" dxfId="2474" priority="1873" operator="equal">
      <formula>"HIDE-NO VAR"</formula>
    </cfRule>
  </conditionalFormatting>
  <conditionalFormatting sqref="K42">
    <cfRule type="cellIs" dxfId="2473" priority="1872" operator="equal">
      <formula>"NO VAR"</formula>
    </cfRule>
  </conditionalFormatting>
  <conditionalFormatting sqref="K42">
    <cfRule type="cellIs" dxfId="2472" priority="1871" operator="equal">
      <formula>"NO VAR"</formula>
    </cfRule>
  </conditionalFormatting>
  <conditionalFormatting sqref="K42">
    <cfRule type="cellIs" dxfId="2471" priority="1870" operator="equal">
      <formula>"HIDE-NO VAR"</formula>
    </cfRule>
  </conditionalFormatting>
  <conditionalFormatting sqref="K42">
    <cfRule type="cellIs" dxfId="2470" priority="1869" operator="equal">
      <formula>"NO VAR"</formula>
    </cfRule>
  </conditionalFormatting>
  <conditionalFormatting sqref="K42">
    <cfRule type="cellIs" dxfId="2469" priority="1868" operator="equal">
      <formula>"NO VAR"</formula>
    </cfRule>
  </conditionalFormatting>
  <conditionalFormatting sqref="K42">
    <cfRule type="cellIs" dxfId="2468" priority="1867" operator="equal">
      <formula>"HIDE-NO VAR"</formula>
    </cfRule>
  </conditionalFormatting>
  <conditionalFormatting sqref="K42">
    <cfRule type="cellIs" dxfId="2467" priority="1866" operator="equal">
      <formula>"NO VAR"</formula>
    </cfRule>
  </conditionalFormatting>
  <conditionalFormatting sqref="K42">
    <cfRule type="cellIs" dxfId="2466" priority="1865" operator="equal">
      <formula>"NO VAR"</formula>
    </cfRule>
  </conditionalFormatting>
  <conditionalFormatting sqref="K42">
    <cfRule type="cellIs" dxfId="2465" priority="1864" operator="equal">
      <formula>"HIDE-NO VAR"</formula>
    </cfRule>
  </conditionalFormatting>
  <conditionalFormatting sqref="K42">
    <cfRule type="cellIs" dxfId="2464" priority="1863" operator="equal">
      <formula>"NO VAR"</formula>
    </cfRule>
  </conditionalFormatting>
  <conditionalFormatting sqref="K42">
    <cfRule type="cellIs" dxfId="2463" priority="1862" operator="equal">
      <formula>"NO VAR"</formula>
    </cfRule>
  </conditionalFormatting>
  <conditionalFormatting sqref="K42">
    <cfRule type="cellIs" dxfId="2462" priority="1861" operator="equal">
      <formula>"HIDE-NO VAR"</formula>
    </cfRule>
  </conditionalFormatting>
  <conditionalFormatting sqref="K42">
    <cfRule type="cellIs" dxfId="2461" priority="1860" operator="equal">
      <formula>"NO VAR"</formula>
    </cfRule>
  </conditionalFormatting>
  <conditionalFormatting sqref="K42">
    <cfRule type="cellIs" dxfId="2460" priority="1859" operator="equal">
      <formula>"NO VAR"</formula>
    </cfRule>
  </conditionalFormatting>
  <conditionalFormatting sqref="K42">
    <cfRule type="cellIs" dxfId="2459" priority="1858" operator="equal">
      <formula>"HIDE-NO VAR"</formula>
    </cfRule>
  </conditionalFormatting>
  <conditionalFormatting sqref="K42">
    <cfRule type="cellIs" dxfId="2458" priority="1857" operator="equal">
      <formula>"NO VAR"</formula>
    </cfRule>
  </conditionalFormatting>
  <conditionalFormatting sqref="K42">
    <cfRule type="cellIs" dxfId="2457" priority="1856" operator="equal">
      <formula>"NO VAR"</formula>
    </cfRule>
  </conditionalFormatting>
  <conditionalFormatting sqref="K42">
    <cfRule type="cellIs" dxfId="2456" priority="1855" operator="equal">
      <formula>"HIDE-NO VAR"</formula>
    </cfRule>
  </conditionalFormatting>
  <conditionalFormatting sqref="K42">
    <cfRule type="cellIs" dxfId="2455" priority="1854" operator="equal">
      <formula>"NO VAR"</formula>
    </cfRule>
  </conditionalFormatting>
  <conditionalFormatting sqref="K42">
    <cfRule type="cellIs" dxfId="2454" priority="1853" operator="equal">
      <formula>"NO VAR"</formula>
    </cfRule>
  </conditionalFormatting>
  <conditionalFormatting sqref="K42">
    <cfRule type="cellIs" dxfId="2453" priority="1852" operator="equal">
      <formula>"HIDE-NO VAR"</formula>
    </cfRule>
  </conditionalFormatting>
  <conditionalFormatting sqref="K42">
    <cfRule type="cellIs" dxfId="2452" priority="1851" operator="equal">
      <formula>"NO VAR"</formula>
    </cfRule>
  </conditionalFormatting>
  <conditionalFormatting sqref="K42">
    <cfRule type="cellIs" dxfId="2451" priority="1850" operator="equal">
      <formula>"NO VAR"</formula>
    </cfRule>
  </conditionalFormatting>
  <conditionalFormatting sqref="K42">
    <cfRule type="cellIs" dxfId="2450" priority="1849" operator="equal">
      <formula>"HIDE-NO VAR"</formula>
    </cfRule>
  </conditionalFormatting>
  <conditionalFormatting sqref="K42">
    <cfRule type="cellIs" dxfId="2449" priority="1848" operator="equal">
      <formula>"NO VAR"</formula>
    </cfRule>
  </conditionalFormatting>
  <conditionalFormatting sqref="K42">
    <cfRule type="cellIs" dxfId="2448" priority="1847" operator="equal">
      <formula>"NO VAR"</formula>
    </cfRule>
  </conditionalFormatting>
  <conditionalFormatting sqref="K42">
    <cfRule type="cellIs" dxfId="2447" priority="1846" operator="equal">
      <formula>"HIDE-NO VAR"</formula>
    </cfRule>
  </conditionalFormatting>
  <conditionalFormatting sqref="K42">
    <cfRule type="cellIs" dxfId="2446" priority="1845" operator="equal">
      <formula>"NO VAR"</formula>
    </cfRule>
  </conditionalFormatting>
  <conditionalFormatting sqref="K42">
    <cfRule type="cellIs" dxfId="2445" priority="1844" operator="equal">
      <formula>"NO VAR"</formula>
    </cfRule>
  </conditionalFormatting>
  <conditionalFormatting sqref="K42">
    <cfRule type="cellIs" dxfId="2444" priority="1843" operator="equal">
      <formula>"INCORRECT LINE BEING PICKED UP"</formula>
    </cfRule>
  </conditionalFormatting>
  <conditionalFormatting sqref="B43">
    <cfRule type="cellIs" dxfId="2443" priority="1842" operator="equal">
      <formula>"HIDE "</formula>
    </cfRule>
  </conditionalFormatting>
  <conditionalFormatting sqref="A47:B47 D47 A48">
    <cfRule type="cellIs" dxfId="2442" priority="1840" operator="equal">
      <formula>"Hide No Variance"</formula>
    </cfRule>
  </conditionalFormatting>
  <conditionalFormatting sqref="D49:E49">
    <cfRule type="cellIs" dxfId="2441" priority="1839" operator="equal">
      <formula>"HIDE "</formula>
    </cfRule>
  </conditionalFormatting>
  <conditionalFormatting sqref="J49">
    <cfRule type="cellIs" dxfId="2440" priority="1837" operator="equal">
      <formula>"NO VAR"</formula>
    </cfRule>
  </conditionalFormatting>
  <conditionalFormatting sqref="J51">
    <cfRule type="cellIs" dxfId="2439" priority="1035" operator="equal">
      <formula>"HIDE-NO VAR"</formula>
    </cfRule>
  </conditionalFormatting>
  <conditionalFormatting sqref="J51">
    <cfRule type="cellIs" dxfId="2438" priority="1032" operator="equal">
      <formula>"NO VAR"</formula>
    </cfRule>
  </conditionalFormatting>
  <conditionalFormatting sqref="J51">
    <cfRule type="cellIs" dxfId="2437" priority="1030" operator="equal">
      <formula>"NO VAR"</formula>
    </cfRule>
  </conditionalFormatting>
  <conditionalFormatting sqref="J50">
    <cfRule type="cellIs" dxfId="2436" priority="1025" operator="equal">
      <formula>"HIDE-NO VAR"</formula>
    </cfRule>
  </conditionalFormatting>
  <conditionalFormatting sqref="J50">
    <cfRule type="cellIs" dxfId="2435" priority="1024" operator="equal">
      <formula>"NO VAR"</formula>
    </cfRule>
  </conditionalFormatting>
  <conditionalFormatting sqref="J50">
    <cfRule type="cellIs" dxfId="2434" priority="1023" operator="equal">
      <formula>"NO VAR"</formula>
    </cfRule>
  </conditionalFormatting>
  <conditionalFormatting sqref="J50">
    <cfRule type="cellIs" dxfId="2433" priority="1019" operator="equal">
      <formula>"HIDE-NO VAR"</formula>
    </cfRule>
  </conditionalFormatting>
  <conditionalFormatting sqref="J50">
    <cfRule type="cellIs" dxfId="2432" priority="1018" operator="equal">
      <formula>"NO VAR"</formula>
    </cfRule>
  </conditionalFormatting>
  <conditionalFormatting sqref="J50">
    <cfRule type="cellIs" dxfId="2431" priority="1017" operator="equal">
      <formula>"NO VAR"</formula>
    </cfRule>
  </conditionalFormatting>
  <conditionalFormatting sqref="J50">
    <cfRule type="cellIs" dxfId="2430" priority="1016" operator="equal">
      <formula>"HIDE-NO VAR"</formula>
    </cfRule>
  </conditionalFormatting>
  <conditionalFormatting sqref="J50">
    <cfRule type="cellIs" dxfId="2429" priority="1015" operator="equal">
      <formula>"NO VAR"</formula>
    </cfRule>
  </conditionalFormatting>
  <conditionalFormatting sqref="J50">
    <cfRule type="cellIs" dxfId="2428" priority="1014" operator="equal">
      <formula>"NO VAR"</formula>
    </cfRule>
  </conditionalFormatting>
  <conditionalFormatting sqref="J51">
    <cfRule type="cellIs" dxfId="2427" priority="1001" operator="equal">
      <formula>"HIDE-NO VAR"</formula>
    </cfRule>
  </conditionalFormatting>
  <conditionalFormatting sqref="J51">
    <cfRule type="cellIs" dxfId="2426" priority="1000" operator="equal">
      <formula>"HIDE-NO VAR"</formula>
    </cfRule>
  </conditionalFormatting>
  <conditionalFormatting sqref="J51">
    <cfRule type="cellIs" dxfId="2425" priority="999" operator="equal">
      <formula>"NO VAR"</formula>
    </cfRule>
  </conditionalFormatting>
  <conditionalFormatting sqref="J51">
    <cfRule type="cellIs" dxfId="2424" priority="998" operator="equal">
      <formula>"HIDE-NO VAR"</formula>
    </cfRule>
  </conditionalFormatting>
  <conditionalFormatting sqref="J51">
    <cfRule type="cellIs" dxfId="2423" priority="997" operator="equal">
      <formula>"NO VAR"</formula>
    </cfRule>
  </conditionalFormatting>
  <conditionalFormatting sqref="J51">
    <cfRule type="cellIs" dxfId="2422" priority="996" operator="equal">
      <formula>"HIDE-NO VAR"</formula>
    </cfRule>
  </conditionalFormatting>
  <conditionalFormatting sqref="J51">
    <cfRule type="cellIs" dxfId="2421" priority="995" operator="equal">
      <formula>"NO VAR"</formula>
    </cfRule>
  </conditionalFormatting>
  <conditionalFormatting sqref="J51">
    <cfRule type="cellIs" dxfId="2420" priority="994" operator="equal">
      <formula>"NO VAR"</formula>
    </cfRule>
  </conditionalFormatting>
  <conditionalFormatting sqref="K49">
    <cfRule type="cellIs" dxfId="2419" priority="1785" operator="equal">
      <formula>"NO VAR"</formula>
    </cfRule>
  </conditionalFormatting>
  <conditionalFormatting sqref="K51">
    <cfRule type="cellIs" dxfId="2418" priority="983" operator="equal">
      <formula>"HIDE-NO VAR"</formula>
    </cfRule>
  </conditionalFormatting>
  <conditionalFormatting sqref="K51">
    <cfRule type="cellIs" dxfId="2417" priority="980" operator="equal">
      <formula>"NO VAR"</formula>
    </cfRule>
  </conditionalFormatting>
  <conditionalFormatting sqref="K51">
    <cfRule type="cellIs" dxfId="2416" priority="978" operator="equal">
      <formula>"NO VAR"</formula>
    </cfRule>
  </conditionalFormatting>
  <conditionalFormatting sqref="K50">
    <cfRule type="cellIs" dxfId="2415" priority="973" operator="equal">
      <formula>"HIDE-NO VAR"</formula>
    </cfRule>
  </conditionalFormatting>
  <conditionalFormatting sqref="K50">
    <cfRule type="cellIs" dxfId="2414" priority="972" operator="equal">
      <formula>"NO VAR"</formula>
    </cfRule>
  </conditionalFormatting>
  <conditionalFormatting sqref="K50">
    <cfRule type="cellIs" dxfId="2413" priority="971" operator="equal">
      <formula>"NO VAR"</formula>
    </cfRule>
  </conditionalFormatting>
  <conditionalFormatting sqref="K50">
    <cfRule type="cellIs" dxfId="2412" priority="967" operator="equal">
      <formula>"HIDE-NO VAR"</formula>
    </cfRule>
  </conditionalFormatting>
  <conditionalFormatting sqref="K50">
    <cfRule type="cellIs" dxfId="2411" priority="966" operator="equal">
      <formula>"NO VAR"</formula>
    </cfRule>
  </conditionalFormatting>
  <conditionalFormatting sqref="K50">
    <cfRule type="cellIs" dxfId="2410" priority="965" operator="equal">
      <formula>"NO VAR"</formula>
    </cfRule>
  </conditionalFormatting>
  <conditionalFormatting sqref="K50">
    <cfRule type="cellIs" dxfId="2409" priority="964" operator="equal">
      <formula>"HIDE-NO VAR"</formula>
    </cfRule>
  </conditionalFormatting>
  <conditionalFormatting sqref="K50">
    <cfRule type="cellIs" dxfId="2408" priority="963" operator="equal">
      <formula>"NO VAR"</formula>
    </cfRule>
  </conditionalFormatting>
  <conditionalFormatting sqref="K50">
    <cfRule type="cellIs" dxfId="2407" priority="962" operator="equal">
      <formula>"NO VAR"</formula>
    </cfRule>
  </conditionalFormatting>
  <conditionalFormatting sqref="K51">
    <cfRule type="cellIs" dxfId="2406" priority="949" operator="equal">
      <formula>"HIDE-NO VAR"</formula>
    </cfRule>
  </conditionalFormatting>
  <conditionalFormatting sqref="K51">
    <cfRule type="cellIs" dxfId="2405" priority="948" operator="equal">
      <formula>"HIDE-NO VAR"</formula>
    </cfRule>
  </conditionalFormatting>
  <conditionalFormatting sqref="K51">
    <cfRule type="cellIs" dxfId="2404" priority="947" operator="equal">
      <formula>"NO VAR"</formula>
    </cfRule>
  </conditionalFormatting>
  <conditionalFormatting sqref="K51">
    <cfRule type="cellIs" dxfId="2403" priority="946" operator="equal">
      <formula>"HIDE-NO VAR"</formula>
    </cfRule>
  </conditionalFormatting>
  <conditionalFormatting sqref="K51">
    <cfRule type="cellIs" dxfId="2402" priority="945" operator="equal">
      <formula>"NO VAR"</formula>
    </cfRule>
  </conditionalFormatting>
  <conditionalFormatting sqref="K51">
    <cfRule type="cellIs" dxfId="2401" priority="944" operator="equal">
      <formula>"HIDE-NO VAR"</formula>
    </cfRule>
  </conditionalFormatting>
  <conditionalFormatting sqref="K51">
    <cfRule type="cellIs" dxfId="2400" priority="943" operator="equal">
      <formula>"NO VAR"</formula>
    </cfRule>
  </conditionalFormatting>
  <conditionalFormatting sqref="K51">
    <cfRule type="cellIs" dxfId="2399" priority="942" operator="equal">
      <formula>"NO VAR"</formula>
    </cfRule>
  </conditionalFormatting>
  <conditionalFormatting sqref="B57:B58">
    <cfRule type="cellIs" dxfId="2398" priority="847" operator="equal">
      <formula>"HIDE "</formula>
    </cfRule>
  </conditionalFormatting>
  <conditionalFormatting sqref="B60:B62 E60:E62">
    <cfRule type="cellIs" dxfId="2397" priority="846" operator="equal">
      <formula>"HIDE "</formula>
    </cfRule>
  </conditionalFormatting>
  <conditionalFormatting sqref="J60:J62">
    <cfRule type="cellIs" dxfId="2396" priority="844" operator="equal">
      <formula>"NO VAR"</formula>
    </cfRule>
  </conditionalFormatting>
  <conditionalFormatting sqref="J60:J62">
    <cfRule type="cellIs" dxfId="2395" priority="843" operator="equal">
      <formula>"HIDE-NO VAR"</formula>
    </cfRule>
  </conditionalFormatting>
  <conditionalFormatting sqref="J60:J62">
    <cfRule type="cellIs" dxfId="2394" priority="842" operator="equal">
      <formula>"ERROR "</formula>
    </cfRule>
  </conditionalFormatting>
  <conditionalFormatting sqref="J60:J62">
    <cfRule type="cellIs" dxfId="2393" priority="841" operator="equal">
      <formula>"HIDE-NO VAR"</formula>
    </cfRule>
  </conditionalFormatting>
  <conditionalFormatting sqref="J60:J62">
    <cfRule type="cellIs" dxfId="2392" priority="840" operator="equal">
      <formula>"HIDE-NO VAR"</formula>
    </cfRule>
  </conditionalFormatting>
  <conditionalFormatting sqref="J60:J62">
    <cfRule type="cellIs" dxfId="2391" priority="839" operator="equal">
      <formula>"NO VAR"</formula>
    </cfRule>
  </conditionalFormatting>
  <conditionalFormatting sqref="J60:J62">
    <cfRule type="cellIs" dxfId="2390" priority="838" operator="equal">
      <formula>"HIDE-NO VAR"</formula>
    </cfRule>
  </conditionalFormatting>
  <conditionalFormatting sqref="J60:J62">
    <cfRule type="cellIs" dxfId="2389" priority="837" operator="equal">
      <formula>"NO VAR"</formula>
    </cfRule>
  </conditionalFormatting>
  <conditionalFormatting sqref="J60:J62">
    <cfRule type="cellIs" dxfId="2388" priority="836" operator="equal">
      <formula>"HIDE-NO VAR"</formula>
    </cfRule>
  </conditionalFormatting>
  <conditionalFormatting sqref="J60:J62">
    <cfRule type="cellIs" dxfId="2387" priority="835" operator="equal">
      <formula>"NO VAR"</formula>
    </cfRule>
  </conditionalFormatting>
  <conditionalFormatting sqref="J60:J62">
    <cfRule type="cellIs" dxfId="2386" priority="834" operator="equal">
      <formula>"NO VAR"</formula>
    </cfRule>
  </conditionalFormatting>
  <conditionalFormatting sqref="J60:J62">
    <cfRule type="cellIs" dxfId="2385" priority="833" operator="equal">
      <formula>"HIDE-NO VAR"</formula>
    </cfRule>
  </conditionalFormatting>
  <conditionalFormatting sqref="J60:J62">
    <cfRule type="cellIs" dxfId="2384" priority="832" operator="equal">
      <formula>"NO VAR"</formula>
    </cfRule>
  </conditionalFormatting>
  <conditionalFormatting sqref="J60:J62">
    <cfRule type="cellIs" dxfId="2383" priority="831" operator="equal">
      <formula>"NO VAR"</formula>
    </cfRule>
  </conditionalFormatting>
  <conditionalFormatting sqref="J60:J62">
    <cfRule type="cellIs" dxfId="2382" priority="830" operator="equal">
      <formula>"HIDE-NO VAR"</formula>
    </cfRule>
  </conditionalFormatting>
  <conditionalFormatting sqref="J60:J62">
    <cfRule type="cellIs" dxfId="2381" priority="829" operator="equal">
      <formula>"NO VAR"</formula>
    </cfRule>
  </conditionalFormatting>
  <conditionalFormatting sqref="J60:J62">
    <cfRule type="cellIs" dxfId="2380" priority="828" operator="equal">
      <formula>"NO VAR"</formula>
    </cfRule>
  </conditionalFormatting>
  <conditionalFormatting sqref="J60:J62">
    <cfRule type="cellIs" dxfId="2379" priority="827" operator="equal">
      <formula>"HIDE-NO VAR"</formula>
    </cfRule>
  </conditionalFormatting>
  <conditionalFormatting sqref="J60:J62">
    <cfRule type="cellIs" dxfId="2378" priority="826" operator="equal">
      <formula>"NO VAR"</formula>
    </cfRule>
  </conditionalFormatting>
  <conditionalFormatting sqref="J60:J62">
    <cfRule type="cellIs" dxfId="2377" priority="825" operator="equal">
      <formula>"NO VAR"</formula>
    </cfRule>
  </conditionalFormatting>
  <conditionalFormatting sqref="J60:J62">
    <cfRule type="cellIs" dxfId="2376" priority="824" operator="equal">
      <formula>"HIDE-NO VAR"</formula>
    </cfRule>
  </conditionalFormatting>
  <conditionalFormatting sqref="J60:J62">
    <cfRule type="cellIs" dxfId="2375" priority="823" operator="equal">
      <formula>"NO VAR"</formula>
    </cfRule>
  </conditionalFormatting>
  <conditionalFormatting sqref="J60:J62">
    <cfRule type="cellIs" dxfId="2374" priority="822" operator="equal">
      <formula>"NO VAR"</formula>
    </cfRule>
  </conditionalFormatting>
  <conditionalFormatting sqref="J60:J62">
    <cfRule type="cellIs" dxfId="2373" priority="821" operator="equal">
      <formula>"HIDE-NO VAR"</formula>
    </cfRule>
  </conditionalFormatting>
  <conditionalFormatting sqref="J60:J62">
    <cfRule type="cellIs" dxfId="2372" priority="820" operator="equal">
      <formula>"NO VAR"</formula>
    </cfRule>
  </conditionalFormatting>
  <conditionalFormatting sqref="J60:J62">
    <cfRule type="cellIs" dxfId="2371" priority="819" operator="equal">
      <formula>"NO VAR"</formula>
    </cfRule>
  </conditionalFormatting>
  <conditionalFormatting sqref="J60:J62">
    <cfRule type="cellIs" dxfId="2370" priority="818" operator="equal">
      <formula>"HIDE-NO VAR"</formula>
    </cfRule>
  </conditionalFormatting>
  <conditionalFormatting sqref="J60:J62">
    <cfRule type="cellIs" dxfId="2369" priority="817" operator="equal">
      <formula>"NO VAR"</formula>
    </cfRule>
  </conditionalFormatting>
  <conditionalFormatting sqref="J60:J62">
    <cfRule type="cellIs" dxfId="2368" priority="816" operator="equal">
      <formula>"NO VAR"</formula>
    </cfRule>
  </conditionalFormatting>
  <conditionalFormatting sqref="J60:J62">
    <cfRule type="cellIs" dxfId="2367" priority="815" operator="equal">
      <formula>"HIDE-NO VAR"</formula>
    </cfRule>
  </conditionalFormatting>
  <conditionalFormatting sqref="J60:J62">
    <cfRule type="cellIs" dxfId="2366" priority="814" operator="equal">
      <formula>"NO VAR"</formula>
    </cfRule>
  </conditionalFormatting>
  <conditionalFormatting sqref="J60:J62">
    <cfRule type="cellIs" dxfId="2365" priority="813" operator="equal">
      <formula>"NO VAR"</formula>
    </cfRule>
  </conditionalFormatting>
  <conditionalFormatting sqref="K60:K62">
    <cfRule type="cellIs" dxfId="2364" priority="812" operator="equal">
      <formula>"NO VAR"</formula>
    </cfRule>
  </conditionalFormatting>
  <conditionalFormatting sqref="K60:K62">
    <cfRule type="cellIs" dxfId="2363" priority="811" operator="equal">
      <formula>"HIDE-NO VAR"</formula>
    </cfRule>
  </conditionalFormatting>
  <conditionalFormatting sqref="K60:K62">
    <cfRule type="cellIs" dxfId="2362" priority="810" operator="equal">
      <formula>"ERROR "</formula>
    </cfRule>
  </conditionalFormatting>
  <conditionalFormatting sqref="K60:K62">
    <cfRule type="cellIs" dxfId="2361" priority="809" operator="equal">
      <formula>"HIDE-NO VAR"</formula>
    </cfRule>
  </conditionalFormatting>
  <conditionalFormatting sqref="K60:K62">
    <cfRule type="cellIs" dxfId="2360" priority="808" operator="equal">
      <formula>"HIDE-NO VAR"</formula>
    </cfRule>
  </conditionalFormatting>
  <conditionalFormatting sqref="K60:K62">
    <cfRule type="cellIs" dxfId="2359" priority="807" operator="equal">
      <formula>"NO VAR"</formula>
    </cfRule>
  </conditionalFormatting>
  <conditionalFormatting sqref="K60:K62">
    <cfRule type="cellIs" dxfId="2358" priority="806" operator="equal">
      <formula>"HIDE-NO VAR"</formula>
    </cfRule>
  </conditionalFormatting>
  <conditionalFormatting sqref="K60:K62">
    <cfRule type="cellIs" dxfId="2357" priority="805" operator="equal">
      <formula>"NO VAR"</formula>
    </cfRule>
  </conditionalFormatting>
  <conditionalFormatting sqref="K60:K62">
    <cfRule type="cellIs" dxfId="2356" priority="804" operator="equal">
      <formula>"HIDE-NO VAR"</formula>
    </cfRule>
  </conditionalFormatting>
  <conditionalFormatting sqref="K60:K62">
    <cfRule type="cellIs" dxfId="2355" priority="803" operator="equal">
      <formula>"NO VAR"</formula>
    </cfRule>
  </conditionalFormatting>
  <conditionalFormatting sqref="K60:K62">
    <cfRule type="cellIs" dxfId="2354" priority="802" operator="equal">
      <formula>"NO VAR"</formula>
    </cfRule>
  </conditionalFormatting>
  <conditionalFormatting sqref="K60:K62">
    <cfRule type="cellIs" dxfId="2353" priority="801" operator="equal">
      <formula>"HIDE-NO VAR"</formula>
    </cfRule>
  </conditionalFormatting>
  <conditionalFormatting sqref="K60:K62">
    <cfRule type="cellIs" dxfId="2352" priority="800" operator="equal">
      <formula>"NO VAR"</formula>
    </cfRule>
  </conditionalFormatting>
  <conditionalFormatting sqref="K60:K62">
    <cfRule type="cellIs" dxfId="2351" priority="799" operator="equal">
      <formula>"NO VAR"</formula>
    </cfRule>
  </conditionalFormatting>
  <conditionalFormatting sqref="K60:K62">
    <cfRule type="cellIs" dxfId="2350" priority="798" operator="equal">
      <formula>"HIDE-NO VAR"</formula>
    </cfRule>
  </conditionalFormatting>
  <conditionalFormatting sqref="K60:K62">
    <cfRule type="cellIs" dxfId="2349" priority="797" operator="equal">
      <formula>"NO VAR"</formula>
    </cfRule>
  </conditionalFormatting>
  <conditionalFormatting sqref="K60:K62">
    <cfRule type="cellIs" dxfId="2348" priority="796" operator="equal">
      <formula>"NO VAR"</formula>
    </cfRule>
  </conditionalFormatting>
  <conditionalFormatting sqref="K60:K62">
    <cfRule type="cellIs" dxfId="2347" priority="795" operator="equal">
      <formula>"HIDE-NO VAR"</formula>
    </cfRule>
  </conditionalFormatting>
  <conditionalFormatting sqref="K60:K62">
    <cfRule type="cellIs" dxfId="2346" priority="794" operator="equal">
      <formula>"NO VAR"</formula>
    </cfRule>
  </conditionalFormatting>
  <conditionalFormatting sqref="K60:K62">
    <cfRule type="cellIs" dxfId="2345" priority="793" operator="equal">
      <formula>"NO VAR"</formula>
    </cfRule>
  </conditionalFormatting>
  <conditionalFormatting sqref="K60:K62">
    <cfRule type="cellIs" dxfId="2344" priority="792" operator="equal">
      <formula>"HIDE-NO VAR"</formula>
    </cfRule>
  </conditionalFormatting>
  <conditionalFormatting sqref="K60:K62">
    <cfRule type="cellIs" dxfId="2343" priority="791" operator="equal">
      <formula>"NO VAR"</formula>
    </cfRule>
  </conditionalFormatting>
  <conditionalFormatting sqref="K60:K62">
    <cfRule type="cellIs" dxfId="2342" priority="790" operator="equal">
      <formula>"NO VAR"</formula>
    </cfRule>
  </conditionalFormatting>
  <conditionalFormatting sqref="K60:K62">
    <cfRule type="cellIs" dxfId="2341" priority="789" operator="equal">
      <formula>"HIDE-NO VAR"</formula>
    </cfRule>
  </conditionalFormatting>
  <conditionalFormatting sqref="K60:K62">
    <cfRule type="cellIs" dxfId="2340" priority="788" operator="equal">
      <formula>"NO VAR"</formula>
    </cfRule>
  </conditionalFormatting>
  <conditionalFormatting sqref="K60:K62">
    <cfRule type="cellIs" dxfId="2339" priority="787" operator="equal">
      <formula>"NO VAR"</formula>
    </cfRule>
  </conditionalFormatting>
  <conditionalFormatting sqref="K60:K62">
    <cfRule type="cellIs" dxfId="2338" priority="786" operator="equal">
      <formula>"HIDE-NO VAR"</formula>
    </cfRule>
  </conditionalFormatting>
  <conditionalFormatting sqref="K60:K62">
    <cfRule type="cellIs" dxfId="2337" priority="785" operator="equal">
      <formula>"NO VAR"</formula>
    </cfRule>
  </conditionalFormatting>
  <conditionalFormatting sqref="K60:K62">
    <cfRule type="cellIs" dxfId="2336" priority="784" operator="equal">
      <formula>"NO VAR"</formula>
    </cfRule>
  </conditionalFormatting>
  <conditionalFormatting sqref="K60:K62">
    <cfRule type="cellIs" dxfId="2335" priority="783" operator="equal">
      <formula>"HIDE-NO VAR"</formula>
    </cfRule>
  </conditionalFormatting>
  <conditionalFormatting sqref="K60:K62">
    <cfRule type="cellIs" dxfId="2334" priority="782" operator="equal">
      <formula>"NO VAR"</formula>
    </cfRule>
  </conditionalFormatting>
  <conditionalFormatting sqref="K60:K62">
    <cfRule type="cellIs" dxfId="2333" priority="781" operator="equal">
      <formula>"NO VAR"</formula>
    </cfRule>
  </conditionalFormatting>
  <conditionalFormatting sqref="K60:K62">
    <cfRule type="cellIs" dxfId="2332" priority="780" operator="equal">
      <formula>"HIDE-NO VAR"</formula>
    </cfRule>
  </conditionalFormatting>
  <conditionalFormatting sqref="K60:K62">
    <cfRule type="cellIs" dxfId="2331" priority="779" operator="equal">
      <formula>"NO VAR"</formula>
    </cfRule>
  </conditionalFormatting>
  <conditionalFormatting sqref="K60:K62">
    <cfRule type="cellIs" dxfId="2330" priority="778" operator="equal">
      <formula>"NO VAR"</formula>
    </cfRule>
  </conditionalFormatting>
  <conditionalFormatting sqref="K60:K62">
    <cfRule type="cellIs" dxfId="2329" priority="777" operator="equal">
      <formula>"HIDE-NO VAR"</formula>
    </cfRule>
  </conditionalFormatting>
  <conditionalFormatting sqref="K60:K62">
    <cfRule type="cellIs" dxfId="2328" priority="776" operator="equal">
      <formula>"NO VAR"</formula>
    </cfRule>
  </conditionalFormatting>
  <conditionalFormatting sqref="K60:K62">
    <cfRule type="cellIs" dxfId="2327" priority="775" operator="equal">
      <formula>"NO VAR"</formula>
    </cfRule>
  </conditionalFormatting>
  <conditionalFormatting sqref="K60:K62">
    <cfRule type="cellIs" dxfId="2326" priority="774" operator="equal">
      <formula>"HIDE-NO VAR"</formula>
    </cfRule>
  </conditionalFormatting>
  <conditionalFormatting sqref="K60:K62">
    <cfRule type="cellIs" dxfId="2325" priority="773" operator="equal">
      <formula>"NO VAR"</formula>
    </cfRule>
  </conditionalFormatting>
  <conditionalFormatting sqref="K60:K62">
    <cfRule type="cellIs" dxfId="2324" priority="772" operator="equal">
      <formula>"NO VAR"</formula>
    </cfRule>
  </conditionalFormatting>
  <conditionalFormatting sqref="K60:K62">
    <cfRule type="cellIs" dxfId="2323" priority="771" operator="equal">
      <formula>"INCORRECT LINE BEING PICKED UP"</formula>
    </cfRule>
  </conditionalFormatting>
  <conditionalFormatting sqref="B64 E64">
    <cfRule type="cellIs" dxfId="2322" priority="770" operator="equal">
      <formula>"HIDE "</formula>
    </cfRule>
  </conditionalFormatting>
  <conditionalFormatting sqref="J64">
    <cfRule type="cellIs" dxfId="2321" priority="768" operator="equal">
      <formula>"NO VAR"</formula>
    </cfRule>
  </conditionalFormatting>
  <conditionalFormatting sqref="J64">
    <cfRule type="cellIs" dxfId="2320" priority="767" operator="equal">
      <formula>"HIDE-NO VAR"</formula>
    </cfRule>
  </conditionalFormatting>
  <conditionalFormatting sqref="J64">
    <cfRule type="cellIs" dxfId="2319" priority="766" operator="equal">
      <formula>"ERROR "</formula>
    </cfRule>
  </conditionalFormatting>
  <conditionalFormatting sqref="J64">
    <cfRule type="cellIs" dxfId="2318" priority="765" operator="equal">
      <formula>"HIDE-NO VAR"</formula>
    </cfRule>
  </conditionalFormatting>
  <conditionalFormatting sqref="J64">
    <cfRule type="cellIs" dxfId="2317" priority="764" operator="equal">
      <formula>"HIDE-NO VAR"</formula>
    </cfRule>
  </conditionalFormatting>
  <conditionalFormatting sqref="J64">
    <cfRule type="cellIs" dxfId="2316" priority="763" operator="equal">
      <formula>"NO VAR"</formula>
    </cfRule>
  </conditionalFormatting>
  <conditionalFormatting sqref="J64">
    <cfRule type="cellIs" dxfId="2315" priority="762" operator="equal">
      <formula>"HIDE-NO VAR"</formula>
    </cfRule>
  </conditionalFormatting>
  <conditionalFormatting sqref="J64">
    <cfRule type="cellIs" dxfId="2314" priority="761" operator="equal">
      <formula>"NO VAR"</formula>
    </cfRule>
  </conditionalFormatting>
  <conditionalFormatting sqref="J64">
    <cfRule type="cellIs" dxfId="2313" priority="760" operator="equal">
      <formula>"HIDE-NO VAR"</formula>
    </cfRule>
  </conditionalFormatting>
  <conditionalFormatting sqref="J64">
    <cfRule type="cellIs" dxfId="2312" priority="759" operator="equal">
      <formula>"NO VAR"</formula>
    </cfRule>
  </conditionalFormatting>
  <conditionalFormatting sqref="J64">
    <cfRule type="cellIs" dxfId="2311" priority="758" operator="equal">
      <formula>"NO VAR"</formula>
    </cfRule>
  </conditionalFormatting>
  <conditionalFormatting sqref="J64">
    <cfRule type="cellIs" dxfId="2310" priority="757" operator="equal">
      <formula>"HIDE-NO VAR"</formula>
    </cfRule>
  </conditionalFormatting>
  <conditionalFormatting sqref="J64">
    <cfRule type="cellIs" dxfId="2309" priority="756" operator="equal">
      <formula>"NO VAR"</formula>
    </cfRule>
  </conditionalFormatting>
  <conditionalFormatting sqref="J64">
    <cfRule type="cellIs" dxfId="2308" priority="755" operator="equal">
      <formula>"NO VAR"</formula>
    </cfRule>
  </conditionalFormatting>
  <conditionalFormatting sqref="J64">
    <cfRule type="cellIs" dxfId="2307" priority="754" operator="equal">
      <formula>"HIDE-NO VAR"</formula>
    </cfRule>
  </conditionalFormatting>
  <conditionalFormatting sqref="J64">
    <cfRule type="cellIs" dxfId="2306" priority="753" operator="equal">
      <formula>"NO VAR"</formula>
    </cfRule>
  </conditionalFormatting>
  <conditionalFormatting sqref="J64">
    <cfRule type="cellIs" dxfId="2305" priority="752" operator="equal">
      <formula>"NO VAR"</formula>
    </cfRule>
  </conditionalFormatting>
  <conditionalFormatting sqref="J64">
    <cfRule type="cellIs" dxfId="2304" priority="751" operator="equal">
      <formula>"HIDE-NO VAR"</formula>
    </cfRule>
  </conditionalFormatting>
  <conditionalFormatting sqref="J64">
    <cfRule type="cellIs" dxfId="2303" priority="750" operator="equal">
      <formula>"NO VAR"</formula>
    </cfRule>
  </conditionalFormatting>
  <conditionalFormatting sqref="J64">
    <cfRule type="cellIs" dxfId="2302" priority="749" operator="equal">
      <formula>"NO VAR"</formula>
    </cfRule>
  </conditionalFormatting>
  <conditionalFormatting sqref="J64">
    <cfRule type="cellIs" dxfId="2301" priority="748" operator="equal">
      <formula>"HIDE-NO VAR"</formula>
    </cfRule>
  </conditionalFormatting>
  <conditionalFormatting sqref="J64">
    <cfRule type="cellIs" dxfId="2300" priority="747" operator="equal">
      <formula>"NO VAR"</formula>
    </cfRule>
  </conditionalFormatting>
  <conditionalFormatting sqref="J64">
    <cfRule type="cellIs" dxfId="2299" priority="746" operator="equal">
      <formula>"NO VAR"</formula>
    </cfRule>
  </conditionalFormatting>
  <conditionalFormatting sqref="J64">
    <cfRule type="cellIs" dxfId="2298" priority="745" operator="equal">
      <formula>"HIDE-NO VAR"</formula>
    </cfRule>
  </conditionalFormatting>
  <conditionalFormatting sqref="J64">
    <cfRule type="cellIs" dxfId="2297" priority="744" operator="equal">
      <formula>"NO VAR"</formula>
    </cfRule>
  </conditionalFormatting>
  <conditionalFormatting sqref="J64">
    <cfRule type="cellIs" dxfId="2296" priority="743" operator="equal">
      <formula>"NO VAR"</formula>
    </cfRule>
  </conditionalFormatting>
  <conditionalFormatting sqref="J64">
    <cfRule type="cellIs" dxfId="2295" priority="742" operator="equal">
      <formula>"HIDE-NO VAR"</formula>
    </cfRule>
  </conditionalFormatting>
  <conditionalFormatting sqref="J64">
    <cfRule type="cellIs" dxfId="2294" priority="741" operator="equal">
      <formula>"NO VAR"</formula>
    </cfRule>
  </conditionalFormatting>
  <conditionalFormatting sqref="J64">
    <cfRule type="cellIs" dxfId="2293" priority="740" operator="equal">
      <formula>"NO VAR"</formula>
    </cfRule>
  </conditionalFormatting>
  <conditionalFormatting sqref="J64">
    <cfRule type="cellIs" dxfId="2292" priority="739" operator="equal">
      <formula>"HIDE-NO VAR"</formula>
    </cfRule>
  </conditionalFormatting>
  <conditionalFormatting sqref="J64">
    <cfRule type="cellIs" dxfId="2291" priority="738" operator="equal">
      <formula>"NO VAR"</formula>
    </cfRule>
  </conditionalFormatting>
  <conditionalFormatting sqref="J64">
    <cfRule type="cellIs" dxfId="2290" priority="737" operator="equal">
      <formula>"NO VAR"</formula>
    </cfRule>
  </conditionalFormatting>
  <conditionalFormatting sqref="J65:J67">
    <cfRule type="cellIs" dxfId="2289" priority="683" operator="equal">
      <formula>"NO VAR"</formula>
    </cfRule>
  </conditionalFormatting>
  <conditionalFormatting sqref="J68:J76">
    <cfRule type="cellIs" dxfId="2288" priority="604" operator="equal">
      <formula>"HIDE-NO VAR"</formula>
    </cfRule>
  </conditionalFormatting>
  <conditionalFormatting sqref="J77">
    <cfRule type="cellIs" dxfId="2287" priority="527" operator="equal">
      <formula>"HIDE-NO VAR"</formula>
    </cfRule>
  </conditionalFormatting>
  <conditionalFormatting sqref="J68:J76">
    <cfRule type="cellIs" dxfId="2286" priority="602" operator="equal">
      <formula>"NO VAR"</formula>
    </cfRule>
  </conditionalFormatting>
  <conditionalFormatting sqref="J68:J76">
    <cfRule type="cellIs" dxfId="2285" priority="601" operator="equal">
      <formula>"HIDE-NO VAR"</formula>
    </cfRule>
  </conditionalFormatting>
  <conditionalFormatting sqref="J65:J67">
    <cfRule type="cellIs" dxfId="2284" priority="676" operator="equal">
      <formula>"NO VAR"</formula>
    </cfRule>
  </conditionalFormatting>
  <conditionalFormatting sqref="J65:J67">
    <cfRule type="cellIs" dxfId="2283" priority="675" operator="equal">
      <formula>"HIDE-NO VAR"</formula>
    </cfRule>
  </conditionalFormatting>
  <conditionalFormatting sqref="J65:J67">
    <cfRule type="cellIs" dxfId="2282" priority="674" operator="equal">
      <formula>"NO VAR"</formula>
    </cfRule>
  </conditionalFormatting>
  <conditionalFormatting sqref="J65:J67">
    <cfRule type="cellIs" dxfId="2281" priority="673" operator="equal">
      <formula>"NO VAR"</formula>
    </cfRule>
  </conditionalFormatting>
  <conditionalFormatting sqref="J65:J67">
    <cfRule type="cellIs" dxfId="2280" priority="672" operator="equal">
      <formula>"HIDE-NO VAR"</formula>
    </cfRule>
  </conditionalFormatting>
  <conditionalFormatting sqref="J65:J67">
    <cfRule type="cellIs" dxfId="2279" priority="671" operator="equal">
      <formula>"NO VAR"</formula>
    </cfRule>
  </conditionalFormatting>
  <conditionalFormatting sqref="J65:J67">
    <cfRule type="cellIs" dxfId="2278" priority="670" operator="equal">
      <formula>"NO VAR"</formula>
    </cfRule>
  </conditionalFormatting>
  <conditionalFormatting sqref="J65:J67">
    <cfRule type="cellIs" dxfId="2277" priority="669" operator="equal">
      <formula>"HIDE-NO VAR"</formula>
    </cfRule>
  </conditionalFormatting>
  <conditionalFormatting sqref="J65:J67">
    <cfRule type="cellIs" dxfId="2276" priority="668" operator="equal">
      <formula>"NO VAR"</formula>
    </cfRule>
  </conditionalFormatting>
  <conditionalFormatting sqref="J65:J67">
    <cfRule type="cellIs" dxfId="2275" priority="667" operator="equal">
      <formula>"NO VAR"</formula>
    </cfRule>
  </conditionalFormatting>
  <conditionalFormatting sqref="J65:J67">
    <cfRule type="cellIs" dxfId="2274" priority="666" operator="equal">
      <formula>"HIDE-NO VAR"</formula>
    </cfRule>
  </conditionalFormatting>
  <conditionalFormatting sqref="J65:J67">
    <cfRule type="cellIs" dxfId="2273" priority="665" operator="equal">
      <formula>"NO VAR"</formula>
    </cfRule>
  </conditionalFormatting>
  <conditionalFormatting sqref="J65:J67">
    <cfRule type="cellIs" dxfId="2272" priority="664" operator="equal">
      <formula>"NO VAR"</formula>
    </cfRule>
  </conditionalFormatting>
  <conditionalFormatting sqref="J65:J67">
    <cfRule type="cellIs" dxfId="2271" priority="663" operator="equal">
      <formula>"HIDE-NO VAR"</formula>
    </cfRule>
  </conditionalFormatting>
  <conditionalFormatting sqref="J65:J67">
    <cfRule type="cellIs" dxfId="2270" priority="662" operator="equal">
      <formula>"NO VAR"</formula>
    </cfRule>
  </conditionalFormatting>
  <conditionalFormatting sqref="J65:J67">
    <cfRule type="cellIs" dxfId="2269" priority="661" operator="equal">
      <formula>"NO VAR"</formula>
    </cfRule>
  </conditionalFormatting>
  <conditionalFormatting sqref="K68:K76">
    <cfRule type="cellIs" dxfId="2268" priority="583" operator="equal">
      <formula>"NO VAR"</formula>
    </cfRule>
  </conditionalFormatting>
  <conditionalFormatting sqref="K65:K67">
    <cfRule type="cellIs" dxfId="2267" priority="657" operator="equal">
      <formula>"HIDE-NO VAR"</formula>
    </cfRule>
  </conditionalFormatting>
  <conditionalFormatting sqref="J77">
    <cfRule type="cellIs" dxfId="2266" priority="504" operator="equal">
      <formula>"NO VAR"</formula>
    </cfRule>
  </conditionalFormatting>
  <conditionalFormatting sqref="K65:K67">
    <cfRule type="cellIs" dxfId="2265" priority="655" operator="equal">
      <formula>"NO VAR"</formula>
    </cfRule>
  </conditionalFormatting>
  <conditionalFormatting sqref="K65:K67">
    <cfRule type="cellIs" dxfId="2264" priority="654" operator="equal">
      <formula>"HIDE-NO VAR"</formula>
    </cfRule>
  </conditionalFormatting>
  <conditionalFormatting sqref="K65:K67">
    <cfRule type="cellIs" dxfId="2263" priority="653" operator="equal">
      <formula>"NO VAR"</formula>
    </cfRule>
  </conditionalFormatting>
  <conditionalFormatting sqref="K68:K76">
    <cfRule type="cellIs" dxfId="2262" priority="576" operator="equal">
      <formula>"NO VAR"</formula>
    </cfRule>
  </conditionalFormatting>
  <conditionalFormatting sqref="K68:K76">
    <cfRule type="cellIs" dxfId="2261" priority="575" operator="equal">
      <formula>"HIDE-NO VAR"</formula>
    </cfRule>
  </conditionalFormatting>
  <conditionalFormatting sqref="K65:K67">
    <cfRule type="cellIs" dxfId="2260" priority="650" operator="equal">
      <formula>"NO VAR"</formula>
    </cfRule>
  </conditionalFormatting>
  <conditionalFormatting sqref="K68:K76">
    <cfRule type="cellIs" dxfId="2259" priority="573" operator="equal">
      <formula>"NO VAR"</formula>
    </cfRule>
  </conditionalFormatting>
  <conditionalFormatting sqref="K68:K76">
    <cfRule type="cellIs" dxfId="2258" priority="572" operator="equal">
      <formula>"HIDE-NO VAR"</formula>
    </cfRule>
  </conditionalFormatting>
  <conditionalFormatting sqref="K65:K67">
    <cfRule type="cellIs" dxfId="2257" priority="647" operator="equal">
      <formula>"NO VAR"</formula>
    </cfRule>
  </conditionalFormatting>
  <conditionalFormatting sqref="K68:K76">
    <cfRule type="cellIs" dxfId="2256" priority="570" operator="equal">
      <formula>"NO VAR"</formula>
    </cfRule>
  </conditionalFormatting>
  <conditionalFormatting sqref="K68:K76">
    <cfRule type="cellIs" dxfId="2255" priority="569" operator="equal">
      <formula>"HIDE-NO VAR"</formula>
    </cfRule>
  </conditionalFormatting>
  <conditionalFormatting sqref="K65:K67">
    <cfRule type="cellIs" dxfId="2254" priority="644" operator="equal">
      <formula>"NO VAR"</formula>
    </cfRule>
  </conditionalFormatting>
  <conditionalFormatting sqref="K68:K76">
    <cfRule type="cellIs" dxfId="2253" priority="567" operator="equal">
      <formula>"NO VAR"</formula>
    </cfRule>
  </conditionalFormatting>
  <conditionalFormatting sqref="B65:B67 E65:E67">
    <cfRule type="cellIs" dxfId="2252" priority="694" operator="equal">
      <formula>"HIDE "</formula>
    </cfRule>
  </conditionalFormatting>
  <conditionalFormatting sqref="J65:J67">
    <cfRule type="cellIs" dxfId="2251" priority="692" operator="equal">
      <formula>"NO VAR"</formula>
    </cfRule>
  </conditionalFormatting>
  <conditionalFormatting sqref="J65:J67">
    <cfRule type="cellIs" dxfId="2250" priority="691" operator="equal">
      <formula>"HIDE-NO VAR"</formula>
    </cfRule>
  </conditionalFormatting>
  <conditionalFormatting sqref="J65:J67">
    <cfRule type="cellIs" dxfId="2249" priority="690" operator="equal">
      <formula>"ERROR "</formula>
    </cfRule>
  </conditionalFormatting>
  <conditionalFormatting sqref="J65:J67">
    <cfRule type="cellIs" dxfId="2248" priority="689" operator="equal">
      <formula>"HIDE-NO VAR"</formula>
    </cfRule>
  </conditionalFormatting>
  <conditionalFormatting sqref="J65:J67">
    <cfRule type="cellIs" dxfId="2247" priority="688" operator="equal">
      <formula>"HIDE-NO VAR"</formula>
    </cfRule>
  </conditionalFormatting>
  <conditionalFormatting sqref="J65:J67">
    <cfRule type="cellIs" dxfId="2246" priority="687" operator="equal">
      <formula>"NO VAR"</formula>
    </cfRule>
  </conditionalFormatting>
  <conditionalFormatting sqref="J65:J67">
    <cfRule type="cellIs" dxfId="2245" priority="686" operator="equal">
      <formula>"HIDE-NO VAR"</formula>
    </cfRule>
  </conditionalFormatting>
  <conditionalFormatting sqref="J65:J67">
    <cfRule type="cellIs" dxfId="2244" priority="685" operator="equal">
      <formula>"NO VAR"</formula>
    </cfRule>
  </conditionalFormatting>
  <conditionalFormatting sqref="J65:J67">
    <cfRule type="cellIs" dxfId="2243" priority="684" operator="equal">
      <formula>"HIDE-NO VAR"</formula>
    </cfRule>
  </conditionalFormatting>
  <conditionalFormatting sqref="J65:J67">
    <cfRule type="cellIs" dxfId="2242" priority="682" operator="equal">
      <formula>"NO VAR"</formula>
    </cfRule>
  </conditionalFormatting>
  <conditionalFormatting sqref="J65:J67">
    <cfRule type="cellIs" dxfId="2241" priority="681" operator="equal">
      <formula>"HIDE-NO VAR"</formula>
    </cfRule>
  </conditionalFormatting>
  <conditionalFormatting sqref="J65:J67">
    <cfRule type="cellIs" dxfId="2240" priority="680" operator="equal">
      <formula>"NO VAR"</formula>
    </cfRule>
  </conditionalFormatting>
  <conditionalFormatting sqref="J65:J67">
    <cfRule type="cellIs" dxfId="2239" priority="679" operator="equal">
      <formula>"NO VAR"</formula>
    </cfRule>
  </conditionalFormatting>
  <conditionalFormatting sqref="J65:J67">
    <cfRule type="cellIs" dxfId="2238" priority="678" operator="equal">
      <formula>"HIDE-NO VAR"</formula>
    </cfRule>
  </conditionalFormatting>
  <conditionalFormatting sqref="J65:J67">
    <cfRule type="cellIs" dxfId="2237" priority="677" operator="equal">
      <formula>"NO VAR"</formula>
    </cfRule>
  </conditionalFormatting>
  <conditionalFormatting sqref="J68:J76">
    <cfRule type="cellIs" dxfId="2236" priority="600" operator="equal">
      <formula>"NO VAR"</formula>
    </cfRule>
  </conditionalFormatting>
  <conditionalFormatting sqref="J77">
    <cfRule type="cellIs" dxfId="2235" priority="522" operator="equal">
      <formula>"NO VAR"</formula>
    </cfRule>
  </conditionalFormatting>
  <conditionalFormatting sqref="J68:J76">
    <cfRule type="cellIs" dxfId="2234" priority="597" operator="equal">
      <formula>"NO VAR"</formula>
    </cfRule>
  </conditionalFormatting>
  <conditionalFormatting sqref="J77">
    <cfRule type="cellIs" dxfId="2233" priority="519" operator="equal">
      <formula>"NO VAR"</formula>
    </cfRule>
  </conditionalFormatting>
  <conditionalFormatting sqref="J68:J76">
    <cfRule type="cellIs" dxfId="2232" priority="594" operator="equal">
      <formula>"NO VAR"</formula>
    </cfRule>
  </conditionalFormatting>
  <conditionalFormatting sqref="J77">
    <cfRule type="cellIs" dxfId="2231" priority="516" operator="equal">
      <formula>"NO VAR"</formula>
    </cfRule>
  </conditionalFormatting>
  <conditionalFormatting sqref="J68:J76">
    <cfRule type="cellIs" dxfId="2230" priority="591" operator="equal">
      <formula>"NO VAR"</formula>
    </cfRule>
  </conditionalFormatting>
  <conditionalFormatting sqref="J77">
    <cfRule type="cellIs" dxfId="2229" priority="513" operator="equal">
      <formula>"NO VAR"</formula>
    </cfRule>
  </conditionalFormatting>
  <conditionalFormatting sqref="J68:J76">
    <cfRule type="cellIs" dxfId="2228" priority="588" operator="equal">
      <formula>"NO VAR"</formula>
    </cfRule>
  </conditionalFormatting>
  <conditionalFormatting sqref="J77">
    <cfRule type="cellIs" dxfId="2227" priority="510" operator="equal">
      <formula>"NO VAR"</formula>
    </cfRule>
  </conditionalFormatting>
  <conditionalFormatting sqref="J68:J76">
    <cfRule type="cellIs" dxfId="2226" priority="585" operator="equal">
      <formula>"NO VAR"</formula>
    </cfRule>
  </conditionalFormatting>
  <conditionalFormatting sqref="K65:K67">
    <cfRule type="cellIs" dxfId="2225" priority="660" operator="equal">
      <formula>"NO VAR"</formula>
    </cfRule>
  </conditionalFormatting>
  <conditionalFormatting sqref="K65:K67">
    <cfRule type="cellIs" dxfId="2224" priority="659" operator="equal">
      <formula>"HIDE-NO VAR"</formula>
    </cfRule>
  </conditionalFormatting>
  <conditionalFormatting sqref="K65:K67">
    <cfRule type="cellIs" dxfId="2223" priority="658" operator="equal">
      <formula>"ERROR "</formula>
    </cfRule>
  </conditionalFormatting>
  <conditionalFormatting sqref="K65:K67">
    <cfRule type="cellIs" dxfId="2222" priority="656" operator="equal">
      <formula>"HIDE-NO VAR"</formula>
    </cfRule>
  </conditionalFormatting>
  <conditionalFormatting sqref="K77">
    <cfRule type="cellIs" dxfId="2221" priority="503" operator="equal">
      <formula>"NO VAR"</formula>
    </cfRule>
  </conditionalFormatting>
  <conditionalFormatting sqref="K77">
    <cfRule type="cellIs" dxfId="2220" priority="502" operator="equal">
      <formula>"HIDE-NO VAR"</formula>
    </cfRule>
  </conditionalFormatting>
  <conditionalFormatting sqref="K65:K67">
    <cfRule type="cellIs" dxfId="2219" priority="652" operator="equal">
      <formula>"HIDE-NO VAR"</formula>
    </cfRule>
  </conditionalFormatting>
  <conditionalFormatting sqref="K65:K67">
    <cfRule type="cellIs" dxfId="2218" priority="651" operator="equal">
      <formula>"NO VAR"</formula>
    </cfRule>
  </conditionalFormatting>
  <conditionalFormatting sqref="K68:K76">
    <cfRule type="cellIs" dxfId="2217" priority="574" operator="equal">
      <formula>"NO VAR"</formula>
    </cfRule>
  </conditionalFormatting>
  <conditionalFormatting sqref="K65:K67">
    <cfRule type="cellIs" dxfId="2216" priority="649" operator="equal">
      <formula>"HIDE-NO VAR"</formula>
    </cfRule>
  </conditionalFormatting>
  <conditionalFormatting sqref="K65:K67">
    <cfRule type="cellIs" dxfId="2215" priority="648" operator="equal">
      <formula>"NO VAR"</formula>
    </cfRule>
  </conditionalFormatting>
  <conditionalFormatting sqref="K68:K76">
    <cfRule type="cellIs" dxfId="2214" priority="571" operator="equal">
      <formula>"NO VAR"</formula>
    </cfRule>
  </conditionalFormatting>
  <conditionalFormatting sqref="K65:K67">
    <cfRule type="cellIs" dxfId="2213" priority="646" operator="equal">
      <formula>"HIDE-NO VAR"</formula>
    </cfRule>
  </conditionalFormatting>
  <conditionalFormatting sqref="K65:K67">
    <cfRule type="cellIs" dxfId="2212" priority="645" operator="equal">
      <formula>"NO VAR"</formula>
    </cfRule>
  </conditionalFormatting>
  <conditionalFormatting sqref="K68:K76">
    <cfRule type="cellIs" dxfId="2211" priority="568" operator="equal">
      <formula>"NO VAR"</formula>
    </cfRule>
  </conditionalFormatting>
  <conditionalFormatting sqref="K65:K67">
    <cfRule type="cellIs" dxfId="2210" priority="643" operator="equal">
      <formula>"HIDE-NO VAR"</formula>
    </cfRule>
  </conditionalFormatting>
  <conditionalFormatting sqref="K65:K67">
    <cfRule type="cellIs" dxfId="2209" priority="642" operator="equal">
      <formula>"NO VAR"</formula>
    </cfRule>
  </conditionalFormatting>
  <conditionalFormatting sqref="K65:K67">
    <cfRule type="cellIs" dxfId="2208" priority="641" operator="equal">
      <formula>"NO VAR"</formula>
    </cfRule>
  </conditionalFormatting>
  <conditionalFormatting sqref="K65:K67">
    <cfRule type="cellIs" dxfId="2207" priority="640" operator="equal">
      <formula>"HIDE-NO VAR"</formula>
    </cfRule>
  </conditionalFormatting>
  <conditionalFormatting sqref="K65:K67">
    <cfRule type="cellIs" dxfId="2206" priority="639" operator="equal">
      <formula>"NO VAR"</formula>
    </cfRule>
  </conditionalFormatting>
  <conditionalFormatting sqref="K65:K67">
    <cfRule type="cellIs" dxfId="2205" priority="638" operator="equal">
      <formula>"NO VAR"</formula>
    </cfRule>
  </conditionalFormatting>
  <conditionalFormatting sqref="K65:K67">
    <cfRule type="cellIs" dxfId="2204" priority="637" operator="equal">
      <formula>"HIDE-NO VAR"</formula>
    </cfRule>
  </conditionalFormatting>
  <conditionalFormatting sqref="K65:K67">
    <cfRule type="cellIs" dxfId="2203" priority="636" operator="equal">
      <formula>"NO VAR"</formula>
    </cfRule>
  </conditionalFormatting>
  <conditionalFormatting sqref="K65:K67">
    <cfRule type="cellIs" dxfId="2202" priority="635" operator="equal">
      <formula>"NO VAR"</formula>
    </cfRule>
  </conditionalFormatting>
  <conditionalFormatting sqref="K65:K67">
    <cfRule type="cellIs" dxfId="2201" priority="634" operator="equal">
      <formula>"HIDE-NO VAR"</formula>
    </cfRule>
  </conditionalFormatting>
  <conditionalFormatting sqref="K65:K67">
    <cfRule type="cellIs" dxfId="2200" priority="633" operator="equal">
      <formula>"NO VAR"</formula>
    </cfRule>
  </conditionalFormatting>
  <conditionalFormatting sqref="K65:K67">
    <cfRule type="cellIs" dxfId="2199" priority="632" operator="equal">
      <formula>"NO VAR"</formula>
    </cfRule>
  </conditionalFormatting>
  <conditionalFormatting sqref="K65:K67">
    <cfRule type="cellIs" dxfId="2198" priority="631" operator="equal">
      <formula>"HIDE-NO VAR"</formula>
    </cfRule>
  </conditionalFormatting>
  <conditionalFormatting sqref="K65:K67">
    <cfRule type="cellIs" dxfId="2197" priority="630" operator="equal">
      <formula>"NO VAR"</formula>
    </cfRule>
  </conditionalFormatting>
  <conditionalFormatting sqref="K65:K67">
    <cfRule type="cellIs" dxfId="2196" priority="629" operator="equal">
      <formula>"NO VAR"</formula>
    </cfRule>
  </conditionalFormatting>
  <conditionalFormatting sqref="K65:K67">
    <cfRule type="cellIs" dxfId="2195" priority="628" operator="equal">
      <formula>"HIDE-NO VAR"</formula>
    </cfRule>
  </conditionalFormatting>
  <conditionalFormatting sqref="K65:K67">
    <cfRule type="cellIs" dxfId="2194" priority="627" operator="equal">
      <formula>"NO VAR"</formula>
    </cfRule>
  </conditionalFormatting>
  <conditionalFormatting sqref="K65:K67">
    <cfRule type="cellIs" dxfId="2193" priority="626" operator="equal">
      <formula>"NO VAR"</formula>
    </cfRule>
  </conditionalFormatting>
  <conditionalFormatting sqref="K65:K67">
    <cfRule type="cellIs" dxfId="2192" priority="625" operator="equal">
      <formula>"HIDE-NO VAR"</formula>
    </cfRule>
  </conditionalFormatting>
  <conditionalFormatting sqref="K65:K67">
    <cfRule type="cellIs" dxfId="2191" priority="624" operator="equal">
      <formula>"NO VAR"</formula>
    </cfRule>
  </conditionalFormatting>
  <conditionalFormatting sqref="K65:K67">
    <cfRule type="cellIs" dxfId="2190" priority="623" operator="equal">
      <formula>"NO VAR"</formula>
    </cfRule>
  </conditionalFormatting>
  <conditionalFormatting sqref="K65:K67">
    <cfRule type="cellIs" dxfId="2189" priority="622" operator="equal">
      <formula>"HIDE-NO VAR"</formula>
    </cfRule>
  </conditionalFormatting>
  <conditionalFormatting sqref="K65:K67">
    <cfRule type="cellIs" dxfId="2188" priority="621" operator="equal">
      <formula>"NO VAR"</formula>
    </cfRule>
  </conditionalFormatting>
  <conditionalFormatting sqref="K65:K67">
    <cfRule type="cellIs" dxfId="2187" priority="620" operator="equal">
      <formula>"NO VAR"</formula>
    </cfRule>
  </conditionalFormatting>
  <conditionalFormatting sqref="K65:K67">
    <cfRule type="cellIs" dxfId="2186" priority="619" operator="equal">
      <formula>"INCORRECT LINE BEING PICKED UP"</formula>
    </cfRule>
  </conditionalFormatting>
  <conditionalFormatting sqref="B68">
    <cfRule type="cellIs" dxfId="2185" priority="618" operator="equal">
      <formula>"HIDE "</formula>
    </cfRule>
  </conditionalFormatting>
  <conditionalFormatting sqref="B69:B76">
    <cfRule type="cellIs" dxfId="2184" priority="617" operator="equal">
      <formula>"HIDE "</formula>
    </cfRule>
  </conditionalFormatting>
  <conditionalFormatting sqref="J68:J76">
    <cfRule type="cellIs" dxfId="2183" priority="615" operator="equal">
      <formula>"NO VAR"</formula>
    </cfRule>
  </conditionalFormatting>
  <conditionalFormatting sqref="J68:J76">
    <cfRule type="cellIs" dxfId="2182" priority="614" operator="equal">
      <formula>"HIDE-NO VAR"</formula>
    </cfRule>
  </conditionalFormatting>
  <conditionalFormatting sqref="J68:J76">
    <cfRule type="cellIs" dxfId="2181" priority="613" operator="equal">
      <formula>"ERROR "</formula>
    </cfRule>
  </conditionalFormatting>
  <conditionalFormatting sqref="J68:J76">
    <cfRule type="cellIs" dxfId="2180" priority="612" operator="equal">
      <formula>"HIDE-NO VAR"</formula>
    </cfRule>
  </conditionalFormatting>
  <conditionalFormatting sqref="J68:J76">
    <cfRule type="cellIs" dxfId="2179" priority="611" operator="equal">
      <formula>"HIDE-NO VAR"</formula>
    </cfRule>
  </conditionalFormatting>
  <conditionalFormatting sqref="J68:J76">
    <cfRule type="cellIs" dxfId="2178" priority="610" operator="equal">
      <formula>"NO VAR"</formula>
    </cfRule>
  </conditionalFormatting>
  <conditionalFormatting sqref="J68:J76">
    <cfRule type="cellIs" dxfId="2177" priority="609" operator="equal">
      <formula>"HIDE-NO VAR"</formula>
    </cfRule>
  </conditionalFormatting>
  <conditionalFormatting sqref="J68:J76">
    <cfRule type="cellIs" dxfId="2176" priority="608" operator="equal">
      <formula>"NO VAR"</formula>
    </cfRule>
  </conditionalFormatting>
  <conditionalFormatting sqref="J68:J76">
    <cfRule type="cellIs" dxfId="2175" priority="607" operator="equal">
      <formula>"HIDE-NO VAR"</formula>
    </cfRule>
  </conditionalFormatting>
  <conditionalFormatting sqref="J68:J76">
    <cfRule type="cellIs" dxfId="2174" priority="606" operator="equal">
      <formula>"NO VAR"</formula>
    </cfRule>
  </conditionalFormatting>
  <conditionalFormatting sqref="J68:J76">
    <cfRule type="cellIs" dxfId="2173" priority="605" operator="equal">
      <formula>"NO VAR"</formula>
    </cfRule>
  </conditionalFormatting>
  <conditionalFormatting sqref="J68:J76">
    <cfRule type="cellIs" dxfId="2172" priority="603" operator="equal">
      <formula>"NO VAR"</formula>
    </cfRule>
  </conditionalFormatting>
  <conditionalFormatting sqref="J77">
    <cfRule type="cellIs" dxfId="2171" priority="526" operator="equal">
      <formula>"NO VAR"</formula>
    </cfRule>
  </conditionalFormatting>
  <conditionalFormatting sqref="J68:J76">
    <cfRule type="cellIs" dxfId="2170" priority="599" operator="equal">
      <formula>"NO VAR"</formula>
    </cfRule>
  </conditionalFormatting>
  <conditionalFormatting sqref="J68:J76">
    <cfRule type="cellIs" dxfId="2169" priority="598" operator="equal">
      <formula>"HIDE-NO VAR"</formula>
    </cfRule>
  </conditionalFormatting>
  <conditionalFormatting sqref="J68:J76">
    <cfRule type="cellIs" dxfId="2168" priority="596" operator="equal">
      <formula>"NO VAR"</formula>
    </cfRule>
  </conditionalFormatting>
  <conditionalFormatting sqref="J68:J76">
    <cfRule type="cellIs" dxfId="2167" priority="595" operator="equal">
      <formula>"HIDE-NO VAR"</formula>
    </cfRule>
  </conditionalFormatting>
  <conditionalFormatting sqref="J68:J76">
    <cfRule type="cellIs" dxfId="2166" priority="593" operator="equal">
      <formula>"NO VAR"</formula>
    </cfRule>
  </conditionalFormatting>
  <conditionalFormatting sqref="J68:J76">
    <cfRule type="cellIs" dxfId="2165" priority="592" operator="equal">
      <formula>"HIDE-NO VAR"</formula>
    </cfRule>
  </conditionalFormatting>
  <conditionalFormatting sqref="J68:J76">
    <cfRule type="cellIs" dxfId="2164" priority="590" operator="equal">
      <formula>"NO VAR"</formula>
    </cfRule>
  </conditionalFormatting>
  <conditionalFormatting sqref="J68:J76">
    <cfRule type="cellIs" dxfId="2163" priority="589" operator="equal">
      <formula>"HIDE-NO VAR"</formula>
    </cfRule>
  </conditionalFormatting>
  <conditionalFormatting sqref="J68:J76">
    <cfRule type="cellIs" dxfId="2162" priority="587" operator="equal">
      <formula>"NO VAR"</formula>
    </cfRule>
  </conditionalFormatting>
  <conditionalFormatting sqref="J68:J76">
    <cfRule type="cellIs" dxfId="2161" priority="586" operator="equal">
      <formula>"HIDE-NO VAR"</formula>
    </cfRule>
  </conditionalFormatting>
  <conditionalFormatting sqref="J68:J76">
    <cfRule type="cellIs" dxfId="2160" priority="584" operator="equal">
      <formula>"NO VAR"</formula>
    </cfRule>
  </conditionalFormatting>
  <conditionalFormatting sqref="J77">
    <cfRule type="cellIs" dxfId="2159" priority="507" operator="equal">
      <formula>"NO VAR"</formula>
    </cfRule>
  </conditionalFormatting>
  <conditionalFormatting sqref="K68:K76">
    <cfRule type="cellIs" dxfId="2158" priority="582" operator="equal">
      <formula>"HIDE-NO VAR"</formula>
    </cfRule>
  </conditionalFormatting>
  <conditionalFormatting sqref="K68:K76">
    <cfRule type="cellIs" dxfId="2157" priority="581" operator="equal">
      <formula>"ERROR "</formula>
    </cfRule>
  </conditionalFormatting>
  <conditionalFormatting sqref="K68:K76">
    <cfRule type="cellIs" dxfId="2156" priority="580" operator="equal">
      <formula>"HIDE-NO VAR"</formula>
    </cfRule>
  </conditionalFormatting>
  <conditionalFormatting sqref="K68:K76">
    <cfRule type="cellIs" dxfId="2155" priority="579" operator="equal">
      <formula>"HIDE-NO VAR"</formula>
    </cfRule>
  </conditionalFormatting>
  <conditionalFormatting sqref="K68:K76">
    <cfRule type="cellIs" dxfId="2154" priority="578" operator="equal">
      <formula>"NO VAR"</formula>
    </cfRule>
  </conditionalFormatting>
  <conditionalFormatting sqref="K68:K76">
    <cfRule type="cellIs" dxfId="2153" priority="577" operator="equal">
      <formula>"HIDE-NO VAR"</formula>
    </cfRule>
  </conditionalFormatting>
  <conditionalFormatting sqref="K77">
    <cfRule type="cellIs" dxfId="2152" priority="499" operator="equal">
      <formula>"HIDE-NO VAR"</formula>
    </cfRule>
  </conditionalFormatting>
  <conditionalFormatting sqref="K77">
    <cfRule type="cellIs" dxfId="2151" priority="498" operator="equal">
      <formula>"NO VAR"</formula>
    </cfRule>
  </conditionalFormatting>
  <conditionalFormatting sqref="K77">
    <cfRule type="cellIs" dxfId="2150" priority="494" operator="equal">
      <formula>"NO VAR"</formula>
    </cfRule>
  </conditionalFormatting>
  <conditionalFormatting sqref="K77">
    <cfRule type="cellIs" dxfId="2149" priority="491" operator="equal">
      <formula>"NO VAR"</formula>
    </cfRule>
  </conditionalFormatting>
  <conditionalFormatting sqref="K68:K76">
    <cfRule type="cellIs" dxfId="2148" priority="566" operator="equal">
      <formula>"HIDE-NO VAR"</formula>
    </cfRule>
  </conditionalFormatting>
  <conditionalFormatting sqref="K68:K76">
    <cfRule type="cellIs" dxfId="2147" priority="565" operator="equal">
      <formula>"NO VAR"</formula>
    </cfRule>
  </conditionalFormatting>
  <conditionalFormatting sqref="K68:K76">
    <cfRule type="cellIs" dxfId="2146" priority="564" operator="equal">
      <formula>"NO VAR"</formula>
    </cfRule>
  </conditionalFormatting>
  <conditionalFormatting sqref="K68:K76">
    <cfRule type="cellIs" dxfId="2145" priority="563" operator="equal">
      <formula>"HIDE-NO VAR"</formula>
    </cfRule>
  </conditionalFormatting>
  <conditionalFormatting sqref="K68:K76">
    <cfRule type="cellIs" dxfId="2144" priority="562" operator="equal">
      <formula>"NO VAR"</formula>
    </cfRule>
  </conditionalFormatting>
  <conditionalFormatting sqref="K68:K76">
    <cfRule type="cellIs" dxfId="2143" priority="561" operator="equal">
      <formula>"NO VAR"</formula>
    </cfRule>
  </conditionalFormatting>
  <conditionalFormatting sqref="K68:K76">
    <cfRule type="cellIs" dxfId="2142" priority="560" operator="equal">
      <formula>"HIDE-NO VAR"</formula>
    </cfRule>
  </conditionalFormatting>
  <conditionalFormatting sqref="K68:K76">
    <cfRule type="cellIs" dxfId="2141" priority="559" operator="equal">
      <formula>"NO VAR"</formula>
    </cfRule>
  </conditionalFormatting>
  <conditionalFormatting sqref="K68:K76">
    <cfRule type="cellIs" dxfId="2140" priority="558" operator="equal">
      <formula>"NO VAR"</formula>
    </cfRule>
  </conditionalFormatting>
  <conditionalFormatting sqref="K68:K76">
    <cfRule type="cellIs" dxfId="2139" priority="557" operator="equal">
      <formula>"HIDE-NO VAR"</formula>
    </cfRule>
  </conditionalFormatting>
  <conditionalFormatting sqref="K68:K76">
    <cfRule type="cellIs" dxfId="2138" priority="556" operator="equal">
      <formula>"NO VAR"</formula>
    </cfRule>
  </conditionalFormatting>
  <conditionalFormatting sqref="K68:K76">
    <cfRule type="cellIs" dxfId="2137" priority="555" operator="equal">
      <formula>"NO VAR"</formula>
    </cfRule>
  </conditionalFormatting>
  <conditionalFormatting sqref="K68:K76">
    <cfRule type="cellIs" dxfId="2136" priority="554" operator="equal">
      <formula>"HIDE-NO VAR"</formula>
    </cfRule>
  </conditionalFormatting>
  <conditionalFormatting sqref="K68:K76">
    <cfRule type="cellIs" dxfId="2135" priority="553" operator="equal">
      <formula>"NO VAR"</formula>
    </cfRule>
  </conditionalFormatting>
  <conditionalFormatting sqref="K68:K76">
    <cfRule type="cellIs" dxfId="2134" priority="552" operator="equal">
      <formula>"NO VAR"</formula>
    </cfRule>
  </conditionalFormatting>
  <conditionalFormatting sqref="K68:K76">
    <cfRule type="cellIs" dxfId="2133" priority="551" operator="equal">
      <formula>"HIDE-NO VAR"</formula>
    </cfRule>
  </conditionalFormatting>
  <conditionalFormatting sqref="K68:K76">
    <cfRule type="cellIs" dxfId="2132" priority="550" operator="equal">
      <formula>"NO VAR"</formula>
    </cfRule>
  </conditionalFormatting>
  <conditionalFormatting sqref="K68:K76">
    <cfRule type="cellIs" dxfId="2131" priority="549" operator="equal">
      <formula>"NO VAR"</formula>
    </cfRule>
  </conditionalFormatting>
  <conditionalFormatting sqref="K68:K76">
    <cfRule type="cellIs" dxfId="2130" priority="548" operator="equal">
      <formula>"HIDE-NO VAR"</formula>
    </cfRule>
  </conditionalFormatting>
  <conditionalFormatting sqref="K68:K76">
    <cfRule type="cellIs" dxfId="2129" priority="547" operator="equal">
      <formula>"NO VAR"</formula>
    </cfRule>
  </conditionalFormatting>
  <conditionalFormatting sqref="K68:K76">
    <cfRule type="cellIs" dxfId="2128" priority="546" operator="equal">
      <formula>"NO VAR"</formula>
    </cfRule>
  </conditionalFormatting>
  <conditionalFormatting sqref="K68:K76">
    <cfRule type="cellIs" dxfId="2127" priority="545" operator="equal">
      <formula>"HIDE-NO VAR"</formula>
    </cfRule>
  </conditionalFormatting>
  <conditionalFormatting sqref="K68:K76">
    <cfRule type="cellIs" dxfId="2126" priority="544" operator="equal">
      <formula>"NO VAR"</formula>
    </cfRule>
  </conditionalFormatting>
  <conditionalFormatting sqref="K68:K76">
    <cfRule type="cellIs" dxfId="2125" priority="543" operator="equal">
      <formula>"NO VAR"</formula>
    </cfRule>
  </conditionalFormatting>
  <conditionalFormatting sqref="K68:K76">
    <cfRule type="cellIs" dxfId="2124" priority="542" operator="equal">
      <formula>"INCORRECT LINE BEING PICKED UP"</formula>
    </cfRule>
  </conditionalFormatting>
  <conditionalFormatting sqref="B77">
    <cfRule type="cellIs" dxfId="2123" priority="541" operator="equal">
      <formula>"HIDE "</formula>
    </cfRule>
  </conditionalFormatting>
  <conditionalFormatting sqref="B78">
    <cfRule type="cellIs" dxfId="2122" priority="539" operator="equal">
      <formula>"HIDE "</formula>
    </cfRule>
  </conditionalFormatting>
  <conditionalFormatting sqref="B79:B80">
    <cfRule type="cellIs" dxfId="2121" priority="537" operator="equal">
      <formula>"HIDE "</formula>
    </cfRule>
  </conditionalFormatting>
  <conditionalFormatting sqref="J77">
    <cfRule type="cellIs" dxfId="2120" priority="535" operator="equal">
      <formula>"NO VAR"</formula>
    </cfRule>
  </conditionalFormatting>
  <conditionalFormatting sqref="J77">
    <cfRule type="cellIs" dxfId="2119" priority="534" operator="equal">
      <formula>"HIDE-NO VAR"</formula>
    </cfRule>
  </conditionalFormatting>
  <conditionalFormatting sqref="J77">
    <cfRule type="cellIs" dxfId="2118" priority="533" operator="equal">
      <formula>"ERROR "</formula>
    </cfRule>
  </conditionalFormatting>
  <conditionalFormatting sqref="J77">
    <cfRule type="cellIs" dxfId="2117" priority="532" operator="equal">
      <formula>"HIDE-NO VAR"</formula>
    </cfRule>
  </conditionalFormatting>
  <conditionalFormatting sqref="J77">
    <cfRule type="cellIs" dxfId="2116" priority="531" operator="equal">
      <formula>"HIDE-NO VAR"</formula>
    </cfRule>
  </conditionalFormatting>
  <conditionalFormatting sqref="J77">
    <cfRule type="cellIs" dxfId="2115" priority="530" operator="equal">
      <formula>"NO VAR"</formula>
    </cfRule>
  </conditionalFormatting>
  <conditionalFormatting sqref="J77">
    <cfRule type="cellIs" dxfId="2114" priority="529" operator="equal">
      <formula>"HIDE-NO VAR"</formula>
    </cfRule>
  </conditionalFormatting>
  <conditionalFormatting sqref="J77">
    <cfRule type="cellIs" dxfId="2113" priority="528" operator="equal">
      <formula>"NO VAR"</formula>
    </cfRule>
  </conditionalFormatting>
  <conditionalFormatting sqref="J77">
    <cfRule type="cellIs" dxfId="2112" priority="525" operator="equal">
      <formula>"NO VAR"</formula>
    </cfRule>
  </conditionalFormatting>
  <conditionalFormatting sqref="J77">
    <cfRule type="cellIs" dxfId="2111" priority="524" operator="equal">
      <formula>"HIDE-NO VAR"</formula>
    </cfRule>
  </conditionalFormatting>
  <conditionalFormatting sqref="J77">
    <cfRule type="cellIs" dxfId="2110" priority="523" operator="equal">
      <formula>"NO VAR"</formula>
    </cfRule>
  </conditionalFormatting>
  <conditionalFormatting sqref="J77">
    <cfRule type="cellIs" dxfId="2109" priority="521" operator="equal">
      <formula>"HIDE-NO VAR"</formula>
    </cfRule>
  </conditionalFormatting>
  <conditionalFormatting sqref="J77">
    <cfRule type="cellIs" dxfId="2108" priority="520" operator="equal">
      <formula>"NO VAR"</formula>
    </cfRule>
  </conditionalFormatting>
  <conditionalFormatting sqref="J77">
    <cfRule type="cellIs" dxfId="2107" priority="518" operator="equal">
      <formula>"HIDE-NO VAR"</formula>
    </cfRule>
  </conditionalFormatting>
  <conditionalFormatting sqref="J77">
    <cfRule type="cellIs" dxfId="2106" priority="517" operator="equal">
      <formula>"NO VAR"</formula>
    </cfRule>
  </conditionalFormatting>
  <conditionalFormatting sqref="J77">
    <cfRule type="cellIs" dxfId="2105" priority="515" operator="equal">
      <formula>"HIDE-NO VAR"</formula>
    </cfRule>
  </conditionalFormatting>
  <conditionalFormatting sqref="J77">
    <cfRule type="cellIs" dxfId="2104" priority="514" operator="equal">
      <formula>"NO VAR"</formula>
    </cfRule>
  </conditionalFormatting>
  <conditionalFormatting sqref="J77">
    <cfRule type="cellIs" dxfId="2103" priority="512" operator="equal">
      <formula>"HIDE-NO VAR"</formula>
    </cfRule>
  </conditionalFormatting>
  <conditionalFormatting sqref="J77">
    <cfRule type="cellIs" dxfId="2102" priority="511" operator="equal">
      <formula>"NO VAR"</formula>
    </cfRule>
  </conditionalFormatting>
  <conditionalFormatting sqref="J77">
    <cfRule type="cellIs" dxfId="2101" priority="509" operator="equal">
      <formula>"HIDE-NO VAR"</formula>
    </cfRule>
  </conditionalFormatting>
  <conditionalFormatting sqref="J77">
    <cfRule type="cellIs" dxfId="2100" priority="508" operator="equal">
      <formula>"NO VAR"</formula>
    </cfRule>
  </conditionalFormatting>
  <conditionalFormatting sqref="J77">
    <cfRule type="cellIs" dxfId="2099" priority="506" operator="equal">
      <formula>"HIDE-NO VAR"</formula>
    </cfRule>
  </conditionalFormatting>
  <conditionalFormatting sqref="J77">
    <cfRule type="cellIs" dxfId="2098" priority="505" operator="equal">
      <formula>"NO VAR"</formula>
    </cfRule>
  </conditionalFormatting>
  <conditionalFormatting sqref="K77">
    <cfRule type="cellIs" dxfId="2097" priority="501" operator="equal">
      <formula>"ERROR "</formula>
    </cfRule>
  </conditionalFormatting>
  <conditionalFormatting sqref="K77">
    <cfRule type="cellIs" dxfId="2096" priority="500" operator="equal">
      <formula>"HIDE-NO VAR"</formula>
    </cfRule>
  </conditionalFormatting>
  <conditionalFormatting sqref="K77">
    <cfRule type="cellIs" dxfId="2095" priority="497" operator="equal">
      <formula>"HIDE-NO VAR"</formula>
    </cfRule>
  </conditionalFormatting>
  <conditionalFormatting sqref="K77">
    <cfRule type="cellIs" dxfId="2094" priority="496" operator="equal">
      <formula>"NO VAR"</formula>
    </cfRule>
  </conditionalFormatting>
  <conditionalFormatting sqref="K77">
    <cfRule type="cellIs" dxfId="2093" priority="495" operator="equal">
      <formula>"HIDE-NO VAR"</formula>
    </cfRule>
  </conditionalFormatting>
  <conditionalFormatting sqref="K77">
    <cfRule type="cellIs" dxfId="2092" priority="493" operator="equal">
      <formula>"NO VAR"</formula>
    </cfRule>
  </conditionalFormatting>
  <conditionalFormatting sqref="K77">
    <cfRule type="cellIs" dxfId="2091" priority="492" operator="equal">
      <formula>"HIDE-NO VAR"</formula>
    </cfRule>
  </conditionalFormatting>
  <conditionalFormatting sqref="K77">
    <cfRule type="cellIs" dxfId="2090" priority="490" operator="equal">
      <formula>"NO VAR"</formula>
    </cfRule>
  </conditionalFormatting>
  <conditionalFormatting sqref="K77">
    <cfRule type="cellIs" dxfId="2089" priority="489" operator="equal">
      <formula>"HIDE-NO VAR"</formula>
    </cfRule>
  </conditionalFormatting>
  <conditionalFormatting sqref="K77">
    <cfRule type="cellIs" dxfId="2088" priority="488" operator="equal">
      <formula>"NO VAR"</formula>
    </cfRule>
  </conditionalFormatting>
  <conditionalFormatting sqref="K77">
    <cfRule type="cellIs" dxfId="2087" priority="487" operator="equal">
      <formula>"NO VAR"</formula>
    </cfRule>
  </conditionalFormatting>
  <conditionalFormatting sqref="K77">
    <cfRule type="cellIs" dxfId="2086" priority="486" operator="equal">
      <formula>"HIDE-NO VAR"</formula>
    </cfRule>
  </conditionalFormatting>
  <conditionalFormatting sqref="K77">
    <cfRule type="cellIs" dxfId="2085" priority="485" operator="equal">
      <formula>"NO VAR"</formula>
    </cfRule>
  </conditionalFormatting>
  <conditionalFormatting sqref="K77">
    <cfRule type="cellIs" dxfId="2084" priority="484" operator="equal">
      <formula>"NO VAR"</formula>
    </cfRule>
  </conditionalFormatting>
  <conditionalFormatting sqref="K77">
    <cfRule type="cellIs" dxfId="2083" priority="483" operator="equal">
      <formula>"HIDE-NO VAR"</formula>
    </cfRule>
  </conditionalFormatting>
  <conditionalFormatting sqref="K77">
    <cfRule type="cellIs" dxfId="2082" priority="482" operator="equal">
      <formula>"NO VAR"</formula>
    </cfRule>
  </conditionalFormatting>
  <conditionalFormatting sqref="K77">
    <cfRule type="cellIs" dxfId="2081" priority="481" operator="equal">
      <formula>"NO VAR"</formula>
    </cfRule>
  </conditionalFormatting>
  <conditionalFormatting sqref="K77">
    <cfRule type="cellIs" dxfId="2080" priority="480" operator="equal">
      <formula>"HIDE-NO VAR"</formula>
    </cfRule>
  </conditionalFormatting>
  <conditionalFormatting sqref="K77">
    <cfRule type="cellIs" dxfId="2079" priority="479" operator="equal">
      <formula>"NO VAR"</formula>
    </cfRule>
  </conditionalFormatting>
  <conditionalFormatting sqref="K77">
    <cfRule type="cellIs" dxfId="2078" priority="478" operator="equal">
      <formula>"NO VAR"</formula>
    </cfRule>
  </conditionalFormatting>
  <conditionalFormatting sqref="K77">
    <cfRule type="cellIs" dxfId="2077" priority="477" operator="equal">
      <formula>"HIDE-NO VAR"</formula>
    </cfRule>
  </conditionalFormatting>
  <conditionalFormatting sqref="K77">
    <cfRule type="cellIs" dxfId="2076" priority="476" operator="equal">
      <formula>"NO VAR"</formula>
    </cfRule>
  </conditionalFormatting>
  <conditionalFormatting sqref="K77">
    <cfRule type="cellIs" dxfId="2075" priority="475" operator="equal">
      <formula>"NO VAR"</formula>
    </cfRule>
  </conditionalFormatting>
  <conditionalFormatting sqref="K77">
    <cfRule type="cellIs" dxfId="2074" priority="474" operator="equal">
      <formula>"HIDE-NO VAR"</formula>
    </cfRule>
  </conditionalFormatting>
  <conditionalFormatting sqref="K77">
    <cfRule type="cellIs" dxfId="2073" priority="473" operator="equal">
      <formula>"NO VAR"</formula>
    </cfRule>
  </conditionalFormatting>
  <conditionalFormatting sqref="K77">
    <cfRule type="cellIs" dxfId="2072" priority="472" operator="equal">
      <formula>"NO VAR"</formula>
    </cfRule>
  </conditionalFormatting>
  <conditionalFormatting sqref="K77">
    <cfRule type="cellIs" dxfId="2071" priority="471" operator="equal">
      <formula>"HIDE-NO VAR"</formula>
    </cfRule>
  </conditionalFormatting>
  <conditionalFormatting sqref="K77">
    <cfRule type="cellIs" dxfId="2070" priority="470" operator="equal">
      <formula>"NO VAR"</formula>
    </cfRule>
  </conditionalFormatting>
  <conditionalFormatting sqref="K77">
    <cfRule type="cellIs" dxfId="2069" priority="469" operator="equal">
      <formula>"NO VAR"</formula>
    </cfRule>
  </conditionalFormatting>
  <conditionalFormatting sqref="K77">
    <cfRule type="cellIs" dxfId="2068" priority="468" operator="equal">
      <formula>"HIDE-NO VAR"</formula>
    </cfRule>
  </conditionalFormatting>
  <conditionalFormatting sqref="K77">
    <cfRule type="cellIs" dxfId="2067" priority="467" operator="equal">
      <formula>"NO VAR"</formula>
    </cfRule>
  </conditionalFormatting>
  <conditionalFormatting sqref="K77">
    <cfRule type="cellIs" dxfId="2066" priority="466" operator="equal">
      <formula>"NO VAR"</formula>
    </cfRule>
  </conditionalFormatting>
  <conditionalFormatting sqref="K77">
    <cfRule type="cellIs" dxfId="2065" priority="465" operator="equal">
      <formula>"HIDE-NO VAR"</formula>
    </cfRule>
  </conditionalFormatting>
  <conditionalFormatting sqref="K77">
    <cfRule type="cellIs" dxfId="2064" priority="464" operator="equal">
      <formula>"NO VAR"</formula>
    </cfRule>
  </conditionalFormatting>
  <conditionalFormatting sqref="K77">
    <cfRule type="cellIs" dxfId="2063" priority="463" operator="equal">
      <formula>"NO VAR"</formula>
    </cfRule>
  </conditionalFormatting>
  <conditionalFormatting sqref="K77">
    <cfRule type="cellIs" dxfId="2062" priority="462" operator="equal">
      <formula>"INCORRECT LINE BEING PICKED UP"</formula>
    </cfRule>
  </conditionalFormatting>
  <conditionalFormatting sqref="J78">
    <cfRule type="cellIs" dxfId="2061" priority="461" operator="equal">
      <formula>"NO VAR"</formula>
    </cfRule>
  </conditionalFormatting>
  <conditionalFormatting sqref="J78">
    <cfRule type="cellIs" dxfId="2060" priority="460" operator="equal">
      <formula>"HIDE-NO VAR"</formula>
    </cfRule>
  </conditionalFormatting>
  <conditionalFormatting sqref="J78">
    <cfRule type="cellIs" dxfId="2059" priority="459" operator="equal">
      <formula>"ERROR "</formula>
    </cfRule>
  </conditionalFormatting>
  <conditionalFormatting sqref="J78">
    <cfRule type="cellIs" dxfId="2058" priority="458" operator="equal">
      <formula>"HIDE-NO VAR"</formula>
    </cfRule>
  </conditionalFormatting>
  <conditionalFormatting sqref="J78">
    <cfRule type="cellIs" dxfId="2057" priority="457" operator="equal">
      <formula>"HIDE-NO VAR"</formula>
    </cfRule>
  </conditionalFormatting>
  <conditionalFormatting sqref="J78">
    <cfRule type="cellIs" dxfId="2056" priority="456" operator="equal">
      <formula>"NO VAR"</formula>
    </cfRule>
  </conditionalFormatting>
  <conditionalFormatting sqref="J78">
    <cfRule type="cellIs" dxfId="2055" priority="455" operator="equal">
      <formula>"HIDE-NO VAR"</formula>
    </cfRule>
  </conditionalFormatting>
  <conditionalFormatting sqref="J78">
    <cfRule type="cellIs" dxfId="2054" priority="454" operator="equal">
      <formula>"NO VAR"</formula>
    </cfRule>
  </conditionalFormatting>
  <conditionalFormatting sqref="J78">
    <cfRule type="cellIs" dxfId="2053" priority="453" operator="equal">
      <formula>"HIDE-NO VAR"</formula>
    </cfRule>
  </conditionalFormatting>
  <conditionalFormatting sqref="J78">
    <cfRule type="cellIs" dxfId="2052" priority="452" operator="equal">
      <formula>"NO VAR"</formula>
    </cfRule>
  </conditionalFormatting>
  <conditionalFormatting sqref="J78">
    <cfRule type="cellIs" dxfId="2051" priority="451" operator="equal">
      <formula>"NO VAR"</formula>
    </cfRule>
  </conditionalFormatting>
  <conditionalFormatting sqref="J78">
    <cfRule type="cellIs" dxfId="2050" priority="450" operator="equal">
      <formula>"HIDE-NO VAR"</formula>
    </cfRule>
  </conditionalFormatting>
  <conditionalFormatting sqref="J78">
    <cfRule type="cellIs" dxfId="2049" priority="449" operator="equal">
      <formula>"NO VAR"</formula>
    </cfRule>
  </conditionalFormatting>
  <conditionalFormatting sqref="J78">
    <cfRule type="cellIs" dxfId="2048" priority="448" operator="equal">
      <formula>"NO VAR"</formula>
    </cfRule>
  </conditionalFormatting>
  <conditionalFormatting sqref="J78">
    <cfRule type="cellIs" dxfId="2047" priority="447" operator="equal">
      <formula>"HIDE-NO VAR"</formula>
    </cfRule>
  </conditionalFormatting>
  <conditionalFormatting sqref="J78">
    <cfRule type="cellIs" dxfId="2046" priority="446" operator="equal">
      <formula>"NO VAR"</formula>
    </cfRule>
  </conditionalFormatting>
  <conditionalFormatting sqref="J78">
    <cfRule type="cellIs" dxfId="2045" priority="445" operator="equal">
      <formula>"NO VAR"</formula>
    </cfRule>
  </conditionalFormatting>
  <conditionalFormatting sqref="J78">
    <cfRule type="cellIs" dxfId="2044" priority="444" operator="equal">
      <formula>"HIDE-NO VAR"</formula>
    </cfRule>
  </conditionalFormatting>
  <conditionalFormatting sqref="J78">
    <cfRule type="cellIs" dxfId="2043" priority="443" operator="equal">
      <formula>"NO VAR"</formula>
    </cfRule>
  </conditionalFormatting>
  <conditionalFormatting sqref="J78">
    <cfRule type="cellIs" dxfId="2042" priority="442" operator="equal">
      <formula>"NO VAR"</formula>
    </cfRule>
  </conditionalFormatting>
  <conditionalFormatting sqref="J78">
    <cfRule type="cellIs" dxfId="2041" priority="441" operator="equal">
      <formula>"HIDE-NO VAR"</formula>
    </cfRule>
  </conditionalFormatting>
  <conditionalFormatting sqref="J78">
    <cfRule type="cellIs" dxfId="2040" priority="440" operator="equal">
      <formula>"NO VAR"</formula>
    </cfRule>
  </conditionalFormatting>
  <conditionalFormatting sqref="J78">
    <cfRule type="cellIs" dxfId="2039" priority="439" operator="equal">
      <formula>"NO VAR"</formula>
    </cfRule>
  </conditionalFormatting>
  <conditionalFormatting sqref="J78">
    <cfRule type="cellIs" dxfId="2038" priority="438" operator="equal">
      <formula>"HIDE-NO VAR"</formula>
    </cfRule>
  </conditionalFormatting>
  <conditionalFormatting sqref="J78">
    <cfRule type="cellIs" dxfId="2037" priority="437" operator="equal">
      <formula>"NO VAR"</formula>
    </cfRule>
  </conditionalFormatting>
  <conditionalFormatting sqref="J78">
    <cfRule type="cellIs" dxfId="2036" priority="436" operator="equal">
      <formula>"NO VAR"</formula>
    </cfRule>
  </conditionalFormatting>
  <conditionalFormatting sqref="J78">
    <cfRule type="cellIs" dxfId="2035" priority="435" operator="equal">
      <formula>"HIDE-NO VAR"</formula>
    </cfRule>
  </conditionalFormatting>
  <conditionalFormatting sqref="J78">
    <cfRule type="cellIs" dxfId="2034" priority="434" operator="equal">
      <formula>"NO VAR"</formula>
    </cfRule>
  </conditionalFormatting>
  <conditionalFormatting sqref="J78">
    <cfRule type="cellIs" dxfId="2033" priority="433" operator="equal">
      <formula>"NO VAR"</formula>
    </cfRule>
  </conditionalFormatting>
  <conditionalFormatting sqref="J78">
    <cfRule type="cellIs" dxfId="2032" priority="432" operator="equal">
      <formula>"HIDE-NO VAR"</formula>
    </cfRule>
  </conditionalFormatting>
  <conditionalFormatting sqref="J78">
    <cfRule type="cellIs" dxfId="2031" priority="431" operator="equal">
      <formula>"NO VAR"</formula>
    </cfRule>
  </conditionalFormatting>
  <conditionalFormatting sqref="J78">
    <cfRule type="cellIs" dxfId="2030" priority="430" operator="equal">
      <formula>"NO VAR"</formula>
    </cfRule>
  </conditionalFormatting>
  <conditionalFormatting sqref="K78">
    <cfRule type="cellIs" dxfId="2029" priority="429" operator="equal">
      <formula>"NO VAR"</formula>
    </cfRule>
  </conditionalFormatting>
  <conditionalFormatting sqref="K78">
    <cfRule type="cellIs" dxfId="2028" priority="428" operator="equal">
      <formula>"HIDE-NO VAR"</formula>
    </cfRule>
  </conditionalFormatting>
  <conditionalFormatting sqref="K78">
    <cfRule type="cellIs" dxfId="2027" priority="427" operator="equal">
      <formula>"ERROR "</formula>
    </cfRule>
  </conditionalFormatting>
  <conditionalFormatting sqref="K78">
    <cfRule type="cellIs" dxfId="2026" priority="426" operator="equal">
      <formula>"HIDE-NO VAR"</formula>
    </cfRule>
  </conditionalFormatting>
  <conditionalFormatting sqref="K78">
    <cfRule type="cellIs" dxfId="2025" priority="425" operator="equal">
      <formula>"HIDE-NO VAR"</formula>
    </cfRule>
  </conditionalFormatting>
  <conditionalFormatting sqref="K78">
    <cfRule type="cellIs" dxfId="2024" priority="424" operator="equal">
      <formula>"NO VAR"</formula>
    </cfRule>
  </conditionalFormatting>
  <conditionalFormatting sqref="K78">
    <cfRule type="cellIs" dxfId="2023" priority="423" operator="equal">
      <formula>"HIDE-NO VAR"</formula>
    </cfRule>
  </conditionalFormatting>
  <conditionalFormatting sqref="K78">
    <cfRule type="cellIs" dxfId="2022" priority="422" operator="equal">
      <formula>"NO VAR"</formula>
    </cfRule>
  </conditionalFormatting>
  <conditionalFormatting sqref="K78">
    <cfRule type="cellIs" dxfId="2021" priority="421" operator="equal">
      <formula>"HIDE-NO VAR"</formula>
    </cfRule>
  </conditionalFormatting>
  <conditionalFormatting sqref="K78">
    <cfRule type="cellIs" dxfId="2020" priority="420" operator="equal">
      <formula>"NO VAR"</formula>
    </cfRule>
  </conditionalFormatting>
  <conditionalFormatting sqref="K78">
    <cfRule type="cellIs" dxfId="2019" priority="419" operator="equal">
      <formula>"NO VAR"</formula>
    </cfRule>
  </conditionalFormatting>
  <conditionalFormatting sqref="K78">
    <cfRule type="cellIs" dxfId="2018" priority="418" operator="equal">
      <formula>"HIDE-NO VAR"</formula>
    </cfRule>
  </conditionalFormatting>
  <conditionalFormatting sqref="K78">
    <cfRule type="cellIs" dxfId="2017" priority="417" operator="equal">
      <formula>"NO VAR"</formula>
    </cfRule>
  </conditionalFormatting>
  <conditionalFormatting sqref="K78">
    <cfRule type="cellIs" dxfId="2016" priority="416" operator="equal">
      <formula>"NO VAR"</formula>
    </cfRule>
  </conditionalFormatting>
  <conditionalFormatting sqref="K78">
    <cfRule type="cellIs" dxfId="2015" priority="415" operator="equal">
      <formula>"HIDE-NO VAR"</formula>
    </cfRule>
  </conditionalFormatting>
  <conditionalFormatting sqref="K78">
    <cfRule type="cellIs" dxfId="2014" priority="414" operator="equal">
      <formula>"NO VAR"</formula>
    </cfRule>
  </conditionalFormatting>
  <conditionalFormatting sqref="K78">
    <cfRule type="cellIs" dxfId="2013" priority="413" operator="equal">
      <formula>"NO VAR"</formula>
    </cfRule>
  </conditionalFormatting>
  <conditionalFormatting sqref="K78">
    <cfRule type="cellIs" dxfId="2012" priority="412" operator="equal">
      <formula>"HIDE-NO VAR"</formula>
    </cfRule>
  </conditionalFormatting>
  <conditionalFormatting sqref="K78">
    <cfRule type="cellIs" dxfId="2011" priority="411" operator="equal">
      <formula>"NO VAR"</formula>
    </cfRule>
  </conditionalFormatting>
  <conditionalFormatting sqref="K78">
    <cfRule type="cellIs" dxfId="2010" priority="410" operator="equal">
      <formula>"NO VAR"</formula>
    </cfRule>
  </conditionalFormatting>
  <conditionalFormatting sqref="K78">
    <cfRule type="cellIs" dxfId="2009" priority="409" operator="equal">
      <formula>"HIDE-NO VAR"</formula>
    </cfRule>
  </conditionalFormatting>
  <conditionalFormatting sqref="K78">
    <cfRule type="cellIs" dxfId="2008" priority="408" operator="equal">
      <formula>"NO VAR"</formula>
    </cfRule>
  </conditionalFormatting>
  <conditionalFormatting sqref="K78">
    <cfRule type="cellIs" dxfId="2007" priority="407" operator="equal">
      <formula>"NO VAR"</formula>
    </cfRule>
  </conditionalFormatting>
  <conditionalFormatting sqref="K78">
    <cfRule type="cellIs" dxfId="2006" priority="406" operator="equal">
      <formula>"HIDE-NO VAR"</formula>
    </cfRule>
  </conditionalFormatting>
  <conditionalFormatting sqref="K78">
    <cfRule type="cellIs" dxfId="2005" priority="405" operator="equal">
      <formula>"NO VAR"</formula>
    </cfRule>
  </conditionalFormatting>
  <conditionalFormatting sqref="K78">
    <cfRule type="cellIs" dxfId="2004" priority="404" operator="equal">
      <formula>"NO VAR"</formula>
    </cfRule>
  </conditionalFormatting>
  <conditionalFormatting sqref="K78">
    <cfRule type="cellIs" dxfId="2003" priority="403" operator="equal">
      <formula>"HIDE-NO VAR"</formula>
    </cfRule>
  </conditionalFormatting>
  <conditionalFormatting sqref="K78">
    <cfRule type="cellIs" dxfId="2002" priority="402" operator="equal">
      <formula>"NO VAR"</formula>
    </cfRule>
  </conditionalFormatting>
  <conditionalFormatting sqref="K78">
    <cfRule type="cellIs" dxfId="2001" priority="401" operator="equal">
      <formula>"NO VAR"</formula>
    </cfRule>
  </conditionalFormatting>
  <conditionalFormatting sqref="K78">
    <cfRule type="cellIs" dxfId="2000" priority="400" operator="equal">
      <formula>"HIDE-NO VAR"</formula>
    </cfRule>
  </conditionalFormatting>
  <conditionalFormatting sqref="K78">
    <cfRule type="cellIs" dxfId="1999" priority="399" operator="equal">
      <formula>"NO VAR"</formula>
    </cfRule>
  </conditionalFormatting>
  <conditionalFormatting sqref="K78">
    <cfRule type="cellIs" dxfId="1998" priority="398" operator="equal">
      <formula>"NO VAR"</formula>
    </cfRule>
  </conditionalFormatting>
  <conditionalFormatting sqref="K78">
    <cfRule type="cellIs" dxfId="1997" priority="397" operator="equal">
      <formula>"HIDE-NO VAR"</formula>
    </cfRule>
  </conditionalFormatting>
  <conditionalFormatting sqref="K78">
    <cfRule type="cellIs" dxfId="1996" priority="396" operator="equal">
      <formula>"NO VAR"</formula>
    </cfRule>
  </conditionalFormatting>
  <conditionalFormatting sqref="K78">
    <cfRule type="cellIs" dxfId="1995" priority="395" operator="equal">
      <formula>"NO VAR"</formula>
    </cfRule>
  </conditionalFormatting>
  <conditionalFormatting sqref="K78">
    <cfRule type="cellIs" dxfId="1994" priority="394" operator="equal">
      <formula>"HIDE-NO VAR"</formula>
    </cfRule>
  </conditionalFormatting>
  <conditionalFormatting sqref="K78">
    <cfRule type="cellIs" dxfId="1993" priority="393" operator="equal">
      <formula>"NO VAR"</formula>
    </cfRule>
  </conditionalFormatting>
  <conditionalFormatting sqref="K78">
    <cfRule type="cellIs" dxfId="1992" priority="392" operator="equal">
      <formula>"NO VAR"</formula>
    </cfRule>
  </conditionalFormatting>
  <conditionalFormatting sqref="K78">
    <cfRule type="cellIs" dxfId="1991" priority="391" operator="equal">
      <formula>"HIDE-NO VAR"</formula>
    </cfRule>
  </conditionalFormatting>
  <conditionalFormatting sqref="K78">
    <cfRule type="cellIs" dxfId="1990" priority="390" operator="equal">
      <formula>"NO VAR"</formula>
    </cfRule>
  </conditionalFormatting>
  <conditionalFormatting sqref="K78">
    <cfRule type="cellIs" dxfId="1989" priority="389" operator="equal">
      <formula>"NO VAR"</formula>
    </cfRule>
  </conditionalFormatting>
  <conditionalFormatting sqref="K78">
    <cfRule type="cellIs" dxfId="1988" priority="388" operator="equal">
      <formula>"INCORRECT LINE BEING PICKED UP"</formula>
    </cfRule>
  </conditionalFormatting>
  <conditionalFormatting sqref="J79 J81">
    <cfRule type="cellIs" dxfId="1987" priority="387" operator="equal">
      <formula>"NO VAR"</formula>
    </cfRule>
  </conditionalFormatting>
  <conditionalFormatting sqref="J79 J81">
    <cfRule type="cellIs" dxfId="1986" priority="386" operator="equal">
      <formula>"HIDE-NO VAR"</formula>
    </cfRule>
  </conditionalFormatting>
  <conditionalFormatting sqref="J79 J81">
    <cfRule type="cellIs" dxfId="1985" priority="385" operator="equal">
      <formula>"ERROR "</formula>
    </cfRule>
  </conditionalFormatting>
  <conditionalFormatting sqref="J79 J81">
    <cfRule type="cellIs" dxfId="1984" priority="384" operator="equal">
      <formula>"HIDE-NO VAR"</formula>
    </cfRule>
  </conditionalFormatting>
  <conditionalFormatting sqref="J79 J81">
    <cfRule type="cellIs" dxfId="1983" priority="383" operator="equal">
      <formula>"HIDE-NO VAR"</formula>
    </cfRule>
  </conditionalFormatting>
  <conditionalFormatting sqref="J79 J81">
    <cfRule type="cellIs" dxfId="1982" priority="382" operator="equal">
      <formula>"NO VAR"</formula>
    </cfRule>
  </conditionalFormatting>
  <conditionalFormatting sqref="J79 J81">
    <cfRule type="cellIs" dxfId="1981" priority="381" operator="equal">
      <formula>"HIDE-NO VAR"</formula>
    </cfRule>
  </conditionalFormatting>
  <conditionalFormatting sqref="J79 J81">
    <cfRule type="cellIs" dxfId="1980" priority="380" operator="equal">
      <formula>"NO VAR"</formula>
    </cfRule>
  </conditionalFormatting>
  <conditionalFormatting sqref="J79 J81">
    <cfRule type="cellIs" dxfId="1979" priority="379" operator="equal">
      <formula>"HIDE-NO VAR"</formula>
    </cfRule>
  </conditionalFormatting>
  <conditionalFormatting sqref="J79 J81">
    <cfRule type="cellIs" dxfId="1978" priority="378" operator="equal">
      <formula>"NO VAR"</formula>
    </cfRule>
  </conditionalFormatting>
  <conditionalFormatting sqref="J79 J81">
    <cfRule type="cellIs" dxfId="1977" priority="377" operator="equal">
      <formula>"NO VAR"</formula>
    </cfRule>
  </conditionalFormatting>
  <conditionalFormatting sqref="J79 J81">
    <cfRule type="cellIs" dxfId="1976" priority="376" operator="equal">
      <formula>"HIDE-NO VAR"</formula>
    </cfRule>
  </conditionalFormatting>
  <conditionalFormatting sqref="J79 J81">
    <cfRule type="cellIs" dxfId="1975" priority="375" operator="equal">
      <formula>"NO VAR"</formula>
    </cfRule>
  </conditionalFormatting>
  <conditionalFormatting sqref="J79 J81">
    <cfRule type="cellIs" dxfId="1974" priority="374" operator="equal">
      <formula>"NO VAR"</formula>
    </cfRule>
  </conditionalFormatting>
  <conditionalFormatting sqref="J79 J81">
    <cfRule type="cellIs" dxfId="1973" priority="373" operator="equal">
      <formula>"HIDE-NO VAR"</formula>
    </cfRule>
  </conditionalFormatting>
  <conditionalFormatting sqref="J79 J81">
    <cfRule type="cellIs" dxfId="1972" priority="372" operator="equal">
      <formula>"NO VAR"</formula>
    </cfRule>
  </conditionalFormatting>
  <conditionalFormatting sqref="J79 J81">
    <cfRule type="cellIs" dxfId="1971" priority="371" operator="equal">
      <formula>"NO VAR"</formula>
    </cfRule>
  </conditionalFormatting>
  <conditionalFormatting sqref="J79 J81">
    <cfRule type="cellIs" dxfId="1970" priority="370" operator="equal">
      <formula>"HIDE-NO VAR"</formula>
    </cfRule>
  </conditionalFormatting>
  <conditionalFormatting sqref="J79 J81">
    <cfRule type="cellIs" dxfId="1969" priority="369" operator="equal">
      <formula>"NO VAR"</formula>
    </cfRule>
  </conditionalFormatting>
  <conditionalFormatting sqref="J79 J81">
    <cfRule type="cellIs" dxfId="1968" priority="368" operator="equal">
      <formula>"NO VAR"</formula>
    </cfRule>
  </conditionalFormatting>
  <conditionalFormatting sqref="J79 J81">
    <cfRule type="cellIs" dxfId="1967" priority="367" operator="equal">
      <formula>"HIDE-NO VAR"</formula>
    </cfRule>
  </conditionalFormatting>
  <conditionalFormatting sqref="J79 J81">
    <cfRule type="cellIs" dxfId="1966" priority="366" operator="equal">
      <formula>"NO VAR"</formula>
    </cfRule>
  </conditionalFormatting>
  <conditionalFormatting sqref="J79 J81">
    <cfRule type="cellIs" dxfId="1965" priority="365" operator="equal">
      <formula>"NO VAR"</formula>
    </cfRule>
  </conditionalFormatting>
  <conditionalFormatting sqref="J79 J81">
    <cfRule type="cellIs" dxfId="1964" priority="364" operator="equal">
      <formula>"HIDE-NO VAR"</formula>
    </cfRule>
  </conditionalFormatting>
  <conditionalFormatting sqref="J79 J81">
    <cfRule type="cellIs" dxfId="1963" priority="363" operator="equal">
      <formula>"NO VAR"</formula>
    </cfRule>
  </conditionalFormatting>
  <conditionalFormatting sqref="J79 J81">
    <cfRule type="cellIs" dxfId="1962" priority="362" operator="equal">
      <formula>"NO VAR"</formula>
    </cfRule>
  </conditionalFormatting>
  <conditionalFormatting sqref="J79 J81">
    <cfRule type="cellIs" dxfId="1961" priority="361" operator="equal">
      <formula>"HIDE-NO VAR"</formula>
    </cfRule>
  </conditionalFormatting>
  <conditionalFormatting sqref="J79 J81">
    <cfRule type="cellIs" dxfId="1960" priority="360" operator="equal">
      <formula>"NO VAR"</formula>
    </cfRule>
  </conditionalFormatting>
  <conditionalFormatting sqref="J79 J81">
    <cfRule type="cellIs" dxfId="1959" priority="359" operator="equal">
      <formula>"NO VAR"</formula>
    </cfRule>
  </conditionalFormatting>
  <conditionalFormatting sqref="J79 J81">
    <cfRule type="cellIs" dxfId="1958" priority="358" operator="equal">
      <formula>"HIDE-NO VAR"</formula>
    </cfRule>
  </conditionalFormatting>
  <conditionalFormatting sqref="J79 J81">
    <cfRule type="cellIs" dxfId="1957" priority="357" operator="equal">
      <formula>"NO VAR"</formula>
    </cfRule>
  </conditionalFormatting>
  <conditionalFormatting sqref="J79 J81">
    <cfRule type="cellIs" dxfId="1956" priority="356" operator="equal">
      <formula>"NO VAR"</formula>
    </cfRule>
  </conditionalFormatting>
  <conditionalFormatting sqref="K79 K81">
    <cfRule type="cellIs" dxfId="1955" priority="355" operator="equal">
      <formula>"NO VAR"</formula>
    </cfRule>
  </conditionalFormatting>
  <conditionalFormatting sqref="K79 K81">
    <cfRule type="cellIs" dxfId="1954" priority="354" operator="equal">
      <formula>"HIDE-NO VAR"</formula>
    </cfRule>
  </conditionalFormatting>
  <conditionalFormatting sqref="K79 K81">
    <cfRule type="cellIs" dxfId="1953" priority="353" operator="equal">
      <formula>"ERROR "</formula>
    </cfRule>
  </conditionalFormatting>
  <conditionalFormatting sqref="K79 K81">
    <cfRule type="cellIs" dxfId="1952" priority="352" operator="equal">
      <formula>"HIDE-NO VAR"</formula>
    </cfRule>
  </conditionalFormatting>
  <conditionalFormatting sqref="K79 K81">
    <cfRule type="cellIs" dxfId="1951" priority="351" operator="equal">
      <formula>"HIDE-NO VAR"</formula>
    </cfRule>
  </conditionalFormatting>
  <conditionalFormatting sqref="K79 K81">
    <cfRule type="cellIs" dxfId="1950" priority="350" operator="equal">
      <formula>"NO VAR"</formula>
    </cfRule>
  </conditionalFormatting>
  <conditionalFormatting sqref="K79 K81">
    <cfRule type="cellIs" dxfId="1949" priority="349" operator="equal">
      <formula>"HIDE-NO VAR"</formula>
    </cfRule>
  </conditionalFormatting>
  <conditionalFormatting sqref="K79 K81">
    <cfRule type="cellIs" dxfId="1948" priority="348" operator="equal">
      <formula>"NO VAR"</formula>
    </cfRule>
  </conditionalFormatting>
  <conditionalFormatting sqref="K79 K81">
    <cfRule type="cellIs" dxfId="1947" priority="347" operator="equal">
      <formula>"HIDE-NO VAR"</formula>
    </cfRule>
  </conditionalFormatting>
  <conditionalFormatting sqref="K79 K81">
    <cfRule type="cellIs" dxfId="1946" priority="346" operator="equal">
      <formula>"NO VAR"</formula>
    </cfRule>
  </conditionalFormatting>
  <conditionalFormatting sqref="K79 K81">
    <cfRule type="cellIs" dxfId="1945" priority="345" operator="equal">
      <formula>"NO VAR"</formula>
    </cfRule>
  </conditionalFormatting>
  <conditionalFormatting sqref="K79 K81">
    <cfRule type="cellIs" dxfId="1944" priority="344" operator="equal">
      <formula>"HIDE-NO VAR"</formula>
    </cfRule>
  </conditionalFormatting>
  <conditionalFormatting sqref="K79 K81">
    <cfRule type="cellIs" dxfId="1943" priority="343" operator="equal">
      <formula>"NO VAR"</formula>
    </cfRule>
  </conditionalFormatting>
  <conditionalFormatting sqref="K79 K81">
    <cfRule type="cellIs" dxfId="1942" priority="342" operator="equal">
      <formula>"NO VAR"</formula>
    </cfRule>
  </conditionalFormatting>
  <conditionalFormatting sqref="K79 K81">
    <cfRule type="cellIs" dxfId="1941" priority="341" operator="equal">
      <formula>"HIDE-NO VAR"</formula>
    </cfRule>
  </conditionalFormatting>
  <conditionalFormatting sqref="K79 K81">
    <cfRule type="cellIs" dxfId="1940" priority="340" operator="equal">
      <formula>"NO VAR"</formula>
    </cfRule>
  </conditionalFormatting>
  <conditionalFormatting sqref="K79 K81">
    <cfRule type="cellIs" dxfId="1939" priority="339" operator="equal">
      <formula>"NO VAR"</formula>
    </cfRule>
  </conditionalFormatting>
  <conditionalFormatting sqref="K79 K81">
    <cfRule type="cellIs" dxfId="1938" priority="338" operator="equal">
      <formula>"HIDE-NO VAR"</formula>
    </cfRule>
  </conditionalFormatting>
  <conditionalFormatting sqref="K79 K81">
    <cfRule type="cellIs" dxfId="1937" priority="337" operator="equal">
      <formula>"NO VAR"</formula>
    </cfRule>
  </conditionalFormatting>
  <conditionalFormatting sqref="K79 K81">
    <cfRule type="cellIs" dxfId="1936" priority="336" operator="equal">
      <formula>"NO VAR"</formula>
    </cfRule>
  </conditionalFormatting>
  <conditionalFormatting sqref="K79 K81">
    <cfRule type="cellIs" dxfId="1935" priority="335" operator="equal">
      <formula>"HIDE-NO VAR"</formula>
    </cfRule>
  </conditionalFormatting>
  <conditionalFormatting sqref="K79 K81">
    <cfRule type="cellIs" dxfId="1934" priority="334" operator="equal">
      <formula>"NO VAR"</formula>
    </cfRule>
  </conditionalFormatting>
  <conditionalFormatting sqref="K79 K81">
    <cfRule type="cellIs" dxfId="1933" priority="333" operator="equal">
      <formula>"NO VAR"</formula>
    </cfRule>
  </conditionalFormatting>
  <conditionalFormatting sqref="K79 K81">
    <cfRule type="cellIs" dxfId="1932" priority="332" operator="equal">
      <formula>"HIDE-NO VAR"</formula>
    </cfRule>
  </conditionalFormatting>
  <conditionalFormatting sqref="K79 K81">
    <cfRule type="cellIs" dxfId="1931" priority="331" operator="equal">
      <formula>"NO VAR"</formula>
    </cfRule>
  </conditionalFormatting>
  <conditionalFormatting sqref="K79 K81">
    <cfRule type="cellIs" dxfId="1930" priority="330" operator="equal">
      <formula>"NO VAR"</formula>
    </cfRule>
  </conditionalFormatting>
  <conditionalFormatting sqref="K79 K81">
    <cfRule type="cellIs" dxfId="1929" priority="329" operator="equal">
      <formula>"HIDE-NO VAR"</formula>
    </cfRule>
  </conditionalFormatting>
  <conditionalFormatting sqref="K79 K81">
    <cfRule type="cellIs" dxfId="1928" priority="328" operator="equal">
      <formula>"NO VAR"</formula>
    </cfRule>
  </conditionalFormatting>
  <conditionalFormatting sqref="K79 K81">
    <cfRule type="cellIs" dxfId="1927" priority="327" operator="equal">
      <formula>"NO VAR"</formula>
    </cfRule>
  </conditionalFormatting>
  <conditionalFormatting sqref="K79 K81">
    <cfRule type="cellIs" dxfId="1926" priority="326" operator="equal">
      <formula>"HIDE-NO VAR"</formula>
    </cfRule>
  </conditionalFormatting>
  <conditionalFormatting sqref="K79 K81">
    <cfRule type="cellIs" dxfId="1925" priority="325" operator="equal">
      <formula>"NO VAR"</formula>
    </cfRule>
  </conditionalFormatting>
  <conditionalFormatting sqref="K79 K81">
    <cfRule type="cellIs" dxfId="1924" priority="324" operator="equal">
      <formula>"NO VAR"</formula>
    </cfRule>
  </conditionalFormatting>
  <conditionalFormatting sqref="K79 K81">
    <cfRule type="cellIs" dxfId="1923" priority="323" operator="equal">
      <formula>"HIDE-NO VAR"</formula>
    </cfRule>
  </conditionalFormatting>
  <conditionalFormatting sqref="K79 K81">
    <cfRule type="cellIs" dxfId="1922" priority="322" operator="equal">
      <formula>"NO VAR"</formula>
    </cfRule>
  </conditionalFormatting>
  <conditionalFormatting sqref="K79 K81">
    <cfRule type="cellIs" dxfId="1921" priority="321" operator="equal">
      <formula>"NO VAR"</formula>
    </cfRule>
  </conditionalFormatting>
  <conditionalFormatting sqref="K79 K81">
    <cfRule type="cellIs" dxfId="1920" priority="320" operator="equal">
      <formula>"HIDE-NO VAR"</formula>
    </cfRule>
  </conditionalFormatting>
  <conditionalFormatting sqref="K79 K81">
    <cfRule type="cellIs" dxfId="1919" priority="319" operator="equal">
      <formula>"NO VAR"</formula>
    </cfRule>
  </conditionalFormatting>
  <conditionalFormatting sqref="K79 K81">
    <cfRule type="cellIs" dxfId="1918" priority="318" operator="equal">
      <formula>"NO VAR"</formula>
    </cfRule>
  </conditionalFormatting>
  <conditionalFormatting sqref="K79 K81">
    <cfRule type="cellIs" dxfId="1917" priority="317" operator="equal">
      <formula>"HIDE-NO VAR"</formula>
    </cfRule>
  </conditionalFormatting>
  <conditionalFormatting sqref="K79 K81">
    <cfRule type="cellIs" dxfId="1916" priority="316" operator="equal">
      <formula>"NO VAR"</formula>
    </cfRule>
  </conditionalFormatting>
  <conditionalFormatting sqref="K79 K81">
    <cfRule type="cellIs" dxfId="1915" priority="315" operator="equal">
      <formula>"NO VAR"</formula>
    </cfRule>
  </conditionalFormatting>
  <conditionalFormatting sqref="K79 K81">
    <cfRule type="cellIs" dxfId="1914" priority="314" operator="equal">
      <formula>"INCORRECT LINE BEING PICKED UP"</formula>
    </cfRule>
  </conditionalFormatting>
  <conditionalFormatting sqref="J80">
    <cfRule type="cellIs" dxfId="1913" priority="313" operator="equal">
      <formula>"NO VAR"</formula>
    </cfRule>
  </conditionalFormatting>
  <conditionalFormatting sqref="J80">
    <cfRule type="cellIs" dxfId="1912" priority="312" operator="equal">
      <formula>"HIDE-NO VAR"</formula>
    </cfRule>
  </conditionalFormatting>
  <conditionalFormatting sqref="J80">
    <cfRule type="cellIs" dxfId="1911" priority="311" operator="equal">
      <formula>"ERROR "</formula>
    </cfRule>
  </conditionalFormatting>
  <conditionalFormatting sqref="J80">
    <cfRule type="cellIs" dxfId="1910" priority="310" operator="equal">
      <formula>"HIDE-NO VAR"</formula>
    </cfRule>
  </conditionalFormatting>
  <conditionalFormatting sqref="J80">
    <cfRule type="cellIs" dxfId="1909" priority="309" operator="equal">
      <formula>"HIDE-NO VAR"</formula>
    </cfRule>
  </conditionalFormatting>
  <conditionalFormatting sqref="J80">
    <cfRule type="cellIs" dxfId="1908" priority="308" operator="equal">
      <formula>"NO VAR"</formula>
    </cfRule>
  </conditionalFormatting>
  <conditionalFormatting sqref="J80">
    <cfRule type="cellIs" dxfId="1907" priority="307" operator="equal">
      <formula>"HIDE-NO VAR"</formula>
    </cfRule>
  </conditionalFormatting>
  <conditionalFormatting sqref="J80">
    <cfRule type="cellIs" dxfId="1906" priority="306" operator="equal">
      <formula>"NO VAR"</formula>
    </cfRule>
  </conditionalFormatting>
  <conditionalFormatting sqref="J80">
    <cfRule type="cellIs" dxfId="1905" priority="305" operator="equal">
      <formula>"HIDE-NO VAR"</formula>
    </cfRule>
  </conditionalFormatting>
  <conditionalFormatting sqref="J80">
    <cfRule type="cellIs" dxfId="1904" priority="304" operator="equal">
      <formula>"NO VAR"</formula>
    </cfRule>
  </conditionalFormatting>
  <conditionalFormatting sqref="J80">
    <cfRule type="cellIs" dxfId="1903" priority="303" operator="equal">
      <formula>"NO VAR"</formula>
    </cfRule>
  </conditionalFormatting>
  <conditionalFormatting sqref="J80">
    <cfRule type="cellIs" dxfId="1902" priority="302" operator="equal">
      <formula>"HIDE-NO VAR"</formula>
    </cfRule>
  </conditionalFormatting>
  <conditionalFormatting sqref="J80">
    <cfRule type="cellIs" dxfId="1901" priority="301" operator="equal">
      <formula>"NO VAR"</formula>
    </cfRule>
  </conditionalFormatting>
  <conditionalFormatting sqref="J80">
    <cfRule type="cellIs" dxfId="1900" priority="300" operator="equal">
      <formula>"NO VAR"</formula>
    </cfRule>
  </conditionalFormatting>
  <conditionalFormatting sqref="J80">
    <cfRule type="cellIs" dxfId="1899" priority="299" operator="equal">
      <formula>"HIDE-NO VAR"</formula>
    </cfRule>
  </conditionalFormatting>
  <conditionalFormatting sqref="J80">
    <cfRule type="cellIs" dxfId="1898" priority="298" operator="equal">
      <formula>"NO VAR"</formula>
    </cfRule>
  </conditionalFormatting>
  <conditionalFormatting sqref="J80">
    <cfRule type="cellIs" dxfId="1897" priority="297" operator="equal">
      <formula>"NO VAR"</formula>
    </cfRule>
  </conditionalFormatting>
  <conditionalFormatting sqref="J80">
    <cfRule type="cellIs" dxfId="1896" priority="296" operator="equal">
      <formula>"HIDE-NO VAR"</formula>
    </cfRule>
  </conditionalFormatting>
  <conditionalFormatting sqref="J80">
    <cfRule type="cellIs" dxfId="1895" priority="295" operator="equal">
      <formula>"NO VAR"</formula>
    </cfRule>
  </conditionalFormatting>
  <conditionalFormatting sqref="J80">
    <cfRule type="cellIs" dxfId="1894" priority="294" operator="equal">
      <formula>"NO VAR"</formula>
    </cfRule>
  </conditionalFormatting>
  <conditionalFormatting sqref="J80">
    <cfRule type="cellIs" dxfId="1893" priority="293" operator="equal">
      <formula>"HIDE-NO VAR"</formula>
    </cfRule>
  </conditionalFormatting>
  <conditionalFormatting sqref="J80">
    <cfRule type="cellIs" dxfId="1892" priority="292" operator="equal">
      <formula>"NO VAR"</formula>
    </cfRule>
  </conditionalFormatting>
  <conditionalFormatting sqref="J80">
    <cfRule type="cellIs" dxfId="1891" priority="291" operator="equal">
      <formula>"NO VAR"</formula>
    </cfRule>
  </conditionalFormatting>
  <conditionalFormatting sqref="J80">
    <cfRule type="cellIs" dxfId="1890" priority="290" operator="equal">
      <formula>"HIDE-NO VAR"</formula>
    </cfRule>
  </conditionalFormatting>
  <conditionalFormatting sqref="J80">
    <cfRule type="cellIs" dxfId="1889" priority="289" operator="equal">
      <formula>"NO VAR"</formula>
    </cfRule>
  </conditionalFormatting>
  <conditionalFormatting sqref="J80">
    <cfRule type="cellIs" dxfId="1888" priority="288" operator="equal">
      <formula>"NO VAR"</formula>
    </cfRule>
  </conditionalFormatting>
  <conditionalFormatting sqref="J80">
    <cfRule type="cellIs" dxfId="1887" priority="287" operator="equal">
      <formula>"HIDE-NO VAR"</formula>
    </cfRule>
  </conditionalFormatting>
  <conditionalFormatting sqref="J80">
    <cfRule type="cellIs" dxfId="1886" priority="286" operator="equal">
      <formula>"NO VAR"</formula>
    </cfRule>
  </conditionalFormatting>
  <conditionalFormatting sqref="J80">
    <cfRule type="cellIs" dxfId="1885" priority="285" operator="equal">
      <formula>"NO VAR"</formula>
    </cfRule>
  </conditionalFormatting>
  <conditionalFormatting sqref="J80">
    <cfRule type="cellIs" dxfId="1884" priority="284" operator="equal">
      <formula>"HIDE-NO VAR"</formula>
    </cfRule>
  </conditionalFormatting>
  <conditionalFormatting sqref="J80">
    <cfRule type="cellIs" dxfId="1883" priority="283" operator="equal">
      <formula>"NO VAR"</formula>
    </cfRule>
  </conditionalFormatting>
  <conditionalFormatting sqref="J80">
    <cfRule type="cellIs" dxfId="1882" priority="282" operator="equal">
      <formula>"NO VAR"</formula>
    </cfRule>
  </conditionalFormatting>
  <conditionalFormatting sqref="K80">
    <cfRule type="cellIs" dxfId="1881" priority="281" operator="equal">
      <formula>"NO VAR"</formula>
    </cfRule>
  </conditionalFormatting>
  <conditionalFormatting sqref="K80">
    <cfRule type="cellIs" dxfId="1880" priority="280" operator="equal">
      <formula>"HIDE-NO VAR"</formula>
    </cfRule>
  </conditionalFormatting>
  <conditionalFormatting sqref="K80">
    <cfRule type="cellIs" dxfId="1879" priority="279" operator="equal">
      <formula>"ERROR "</formula>
    </cfRule>
  </conditionalFormatting>
  <conditionalFormatting sqref="K80">
    <cfRule type="cellIs" dxfId="1878" priority="278" operator="equal">
      <formula>"HIDE-NO VAR"</formula>
    </cfRule>
  </conditionalFormatting>
  <conditionalFormatting sqref="K80">
    <cfRule type="cellIs" dxfId="1877" priority="277" operator="equal">
      <formula>"HIDE-NO VAR"</formula>
    </cfRule>
  </conditionalFormatting>
  <conditionalFormatting sqref="K80">
    <cfRule type="cellIs" dxfId="1876" priority="276" operator="equal">
      <formula>"NO VAR"</formula>
    </cfRule>
  </conditionalFormatting>
  <conditionalFormatting sqref="K80">
    <cfRule type="cellIs" dxfId="1875" priority="275" operator="equal">
      <formula>"HIDE-NO VAR"</formula>
    </cfRule>
  </conditionalFormatting>
  <conditionalFormatting sqref="K80">
    <cfRule type="cellIs" dxfId="1874" priority="274" operator="equal">
      <formula>"NO VAR"</formula>
    </cfRule>
  </conditionalFormatting>
  <conditionalFormatting sqref="K80">
    <cfRule type="cellIs" dxfId="1873" priority="273" operator="equal">
      <formula>"HIDE-NO VAR"</formula>
    </cfRule>
  </conditionalFormatting>
  <conditionalFormatting sqref="K80">
    <cfRule type="cellIs" dxfId="1872" priority="272" operator="equal">
      <formula>"NO VAR"</formula>
    </cfRule>
  </conditionalFormatting>
  <conditionalFormatting sqref="K80">
    <cfRule type="cellIs" dxfId="1871" priority="271" operator="equal">
      <formula>"NO VAR"</formula>
    </cfRule>
  </conditionalFormatting>
  <conditionalFormatting sqref="K80">
    <cfRule type="cellIs" dxfId="1870" priority="270" operator="equal">
      <formula>"HIDE-NO VAR"</formula>
    </cfRule>
  </conditionalFormatting>
  <conditionalFormatting sqref="K80">
    <cfRule type="cellIs" dxfId="1869" priority="269" operator="equal">
      <formula>"NO VAR"</formula>
    </cfRule>
  </conditionalFormatting>
  <conditionalFormatting sqref="K80">
    <cfRule type="cellIs" dxfId="1868" priority="268" operator="equal">
      <formula>"NO VAR"</formula>
    </cfRule>
  </conditionalFormatting>
  <conditionalFormatting sqref="K80">
    <cfRule type="cellIs" dxfId="1867" priority="267" operator="equal">
      <formula>"HIDE-NO VAR"</formula>
    </cfRule>
  </conditionalFormatting>
  <conditionalFormatting sqref="K80">
    <cfRule type="cellIs" dxfId="1866" priority="266" operator="equal">
      <formula>"NO VAR"</formula>
    </cfRule>
  </conditionalFormatting>
  <conditionalFormatting sqref="K80">
    <cfRule type="cellIs" dxfId="1865" priority="265" operator="equal">
      <formula>"NO VAR"</formula>
    </cfRule>
  </conditionalFormatting>
  <conditionalFormatting sqref="K80">
    <cfRule type="cellIs" dxfId="1864" priority="264" operator="equal">
      <formula>"HIDE-NO VAR"</formula>
    </cfRule>
  </conditionalFormatting>
  <conditionalFormatting sqref="K80">
    <cfRule type="cellIs" dxfId="1863" priority="263" operator="equal">
      <formula>"NO VAR"</formula>
    </cfRule>
  </conditionalFormatting>
  <conditionalFormatting sqref="K80">
    <cfRule type="cellIs" dxfId="1862" priority="262" operator="equal">
      <formula>"NO VAR"</formula>
    </cfRule>
  </conditionalFormatting>
  <conditionalFormatting sqref="K80">
    <cfRule type="cellIs" dxfId="1861" priority="261" operator="equal">
      <formula>"HIDE-NO VAR"</formula>
    </cfRule>
  </conditionalFormatting>
  <conditionalFormatting sqref="K80">
    <cfRule type="cellIs" dxfId="1860" priority="260" operator="equal">
      <formula>"NO VAR"</formula>
    </cfRule>
  </conditionalFormatting>
  <conditionalFormatting sqref="K80">
    <cfRule type="cellIs" dxfId="1859" priority="259" operator="equal">
      <formula>"NO VAR"</formula>
    </cfRule>
  </conditionalFormatting>
  <conditionalFormatting sqref="K80">
    <cfRule type="cellIs" dxfId="1858" priority="258" operator="equal">
      <formula>"HIDE-NO VAR"</formula>
    </cfRule>
  </conditionalFormatting>
  <conditionalFormatting sqref="K80">
    <cfRule type="cellIs" dxfId="1857" priority="257" operator="equal">
      <formula>"NO VAR"</formula>
    </cfRule>
  </conditionalFormatting>
  <conditionalFormatting sqref="K80">
    <cfRule type="cellIs" dxfId="1856" priority="256" operator="equal">
      <formula>"NO VAR"</formula>
    </cfRule>
  </conditionalFormatting>
  <conditionalFormatting sqref="K80">
    <cfRule type="cellIs" dxfId="1855" priority="255" operator="equal">
      <formula>"HIDE-NO VAR"</formula>
    </cfRule>
  </conditionalFormatting>
  <conditionalFormatting sqref="K80">
    <cfRule type="cellIs" dxfId="1854" priority="254" operator="equal">
      <formula>"NO VAR"</formula>
    </cfRule>
  </conditionalFormatting>
  <conditionalFormatting sqref="K80">
    <cfRule type="cellIs" dxfId="1853" priority="253" operator="equal">
      <formula>"NO VAR"</formula>
    </cfRule>
  </conditionalFormatting>
  <conditionalFormatting sqref="K80">
    <cfRule type="cellIs" dxfId="1852" priority="252" operator="equal">
      <formula>"HIDE-NO VAR"</formula>
    </cfRule>
  </conditionalFormatting>
  <conditionalFormatting sqref="K80">
    <cfRule type="cellIs" dxfId="1851" priority="251" operator="equal">
      <formula>"NO VAR"</formula>
    </cfRule>
  </conditionalFormatting>
  <conditionalFormatting sqref="K80">
    <cfRule type="cellIs" dxfId="1850" priority="250" operator="equal">
      <formula>"NO VAR"</formula>
    </cfRule>
  </conditionalFormatting>
  <conditionalFormatting sqref="K80">
    <cfRule type="cellIs" dxfId="1849" priority="249" operator="equal">
      <formula>"HIDE-NO VAR"</formula>
    </cfRule>
  </conditionalFormatting>
  <conditionalFormatting sqref="K80">
    <cfRule type="cellIs" dxfId="1848" priority="248" operator="equal">
      <formula>"NO VAR"</formula>
    </cfRule>
  </conditionalFormatting>
  <conditionalFormatting sqref="K80">
    <cfRule type="cellIs" dxfId="1847" priority="247" operator="equal">
      <formula>"NO VAR"</formula>
    </cfRule>
  </conditionalFormatting>
  <conditionalFormatting sqref="K80">
    <cfRule type="cellIs" dxfId="1846" priority="246" operator="equal">
      <formula>"HIDE-NO VAR"</formula>
    </cfRule>
  </conditionalFormatting>
  <conditionalFormatting sqref="K80">
    <cfRule type="cellIs" dxfId="1845" priority="245" operator="equal">
      <formula>"NO VAR"</formula>
    </cfRule>
  </conditionalFormatting>
  <conditionalFormatting sqref="K80">
    <cfRule type="cellIs" dxfId="1844" priority="244" operator="equal">
      <formula>"NO VAR"</formula>
    </cfRule>
  </conditionalFormatting>
  <conditionalFormatting sqref="K80">
    <cfRule type="cellIs" dxfId="1843" priority="243" operator="equal">
      <formula>"HIDE-NO VAR"</formula>
    </cfRule>
  </conditionalFormatting>
  <conditionalFormatting sqref="K80">
    <cfRule type="cellIs" dxfId="1842" priority="242" operator="equal">
      <formula>"NO VAR"</formula>
    </cfRule>
  </conditionalFormatting>
  <conditionalFormatting sqref="K80">
    <cfRule type="cellIs" dxfId="1841" priority="241" operator="equal">
      <formula>"NO VAR"</formula>
    </cfRule>
  </conditionalFormatting>
  <conditionalFormatting sqref="K80">
    <cfRule type="cellIs" dxfId="1840" priority="240" operator="equal">
      <formula>"INCORRECT LINE BEING PICKED UP"</formula>
    </cfRule>
  </conditionalFormatting>
  <conditionalFormatting sqref="L23">
    <cfRule type="cellIs" dxfId="1839" priority="237" operator="equal">
      <formula>"NO VAR"</formula>
    </cfRule>
  </conditionalFormatting>
  <conditionalFormatting sqref="L23">
    <cfRule type="cellIs" dxfId="1838" priority="236" operator="equal">
      <formula>"HIDE-NO VAR"</formula>
    </cfRule>
  </conditionalFormatting>
  <conditionalFormatting sqref="L23">
    <cfRule type="cellIs" dxfId="1837" priority="235" operator="equal">
      <formula>"ERROR "</formula>
    </cfRule>
  </conditionalFormatting>
  <conditionalFormatting sqref="L23">
    <cfRule type="cellIs" dxfId="1836" priority="234" operator="equal">
      <formula>"HIDE-NO VAR"</formula>
    </cfRule>
  </conditionalFormatting>
  <conditionalFormatting sqref="L23">
    <cfRule type="cellIs" dxfId="1835" priority="233" operator="equal">
      <formula>"HIDE-NO VAR"</formula>
    </cfRule>
  </conditionalFormatting>
  <conditionalFormatting sqref="L23">
    <cfRule type="cellIs" dxfId="1834" priority="232" operator="equal">
      <formula>"NO VAR"</formula>
    </cfRule>
  </conditionalFormatting>
  <conditionalFormatting sqref="L23">
    <cfRule type="cellIs" dxfId="1833" priority="231" operator="equal">
      <formula>"HIDE-NO VAR"</formula>
    </cfRule>
  </conditionalFormatting>
  <conditionalFormatting sqref="L23">
    <cfRule type="cellIs" dxfId="1832" priority="230" operator="equal">
      <formula>"NO VAR"</formula>
    </cfRule>
  </conditionalFormatting>
  <conditionalFormatting sqref="L23">
    <cfRule type="cellIs" dxfId="1831" priority="229" operator="equal">
      <formula>"HIDE-NO VAR"</formula>
    </cfRule>
  </conditionalFormatting>
  <conditionalFormatting sqref="L23">
    <cfRule type="cellIs" dxfId="1830" priority="228" operator="equal">
      <formula>"NO VAR"</formula>
    </cfRule>
  </conditionalFormatting>
  <conditionalFormatting sqref="L23">
    <cfRule type="cellIs" dxfId="1829" priority="227" operator="equal">
      <formula>"NO VAR"</formula>
    </cfRule>
  </conditionalFormatting>
  <conditionalFormatting sqref="L23">
    <cfRule type="cellIs" dxfId="1828" priority="226" operator="equal">
      <formula>"HIDE-NO VAR"</formula>
    </cfRule>
  </conditionalFormatting>
  <conditionalFormatting sqref="L23">
    <cfRule type="cellIs" dxfId="1827" priority="225" operator="equal">
      <formula>"NO VAR"</formula>
    </cfRule>
  </conditionalFormatting>
  <conditionalFormatting sqref="L23">
    <cfRule type="cellIs" dxfId="1826" priority="224" operator="equal">
      <formula>"NO VAR"</formula>
    </cfRule>
  </conditionalFormatting>
  <conditionalFormatting sqref="L23">
    <cfRule type="cellIs" dxfId="1825" priority="223" operator="equal">
      <formula>"HIDE-NO VAR"</formula>
    </cfRule>
  </conditionalFormatting>
  <conditionalFormatting sqref="L23">
    <cfRule type="cellIs" dxfId="1824" priority="222" operator="equal">
      <formula>"NO VAR"</formula>
    </cfRule>
  </conditionalFormatting>
  <conditionalFormatting sqref="L23">
    <cfRule type="cellIs" dxfId="1823" priority="221" operator="equal">
      <formula>"NO VAR"</formula>
    </cfRule>
  </conditionalFormatting>
  <conditionalFormatting sqref="L23">
    <cfRule type="cellIs" dxfId="1822" priority="220" operator="equal">
      <formula>"HIDE-NO VAR"</formula>
    </cfRule>
  </conditionalFormatting>
  <conditionalFormatting sqref="L23">
    <cfRule type="cellIs" dxfId="1821" priority="219" operator="equal">
      <formula>"NO VAR"</formula>
    </cfRule>
  </conditionalFormatting>
  <conditionalFormatting sqref="L23">
    <cfRule type="cellIs" dxfId="1820" priority="218" operator="equal">
      <formula>"NO VAR"</formula>
    </cfRule>
  </conditionalFormatting>
  <conditionalFormatting sqref="L23">
    <cfRule type="cellIs" dxfId="1819" priority="217" operator="equal">
      <formula>"HIDE-NO VAR"</formula>
    </cfRule>
  </conditionalFormatting>
  <conditionalFormatting sqref="L23">
    <cfRule type="cellIs" dxfId="1818" priority="216" operator="equal">
      <formula>"NO VAR"</formula>
    </cfRule>
  </conditionalFormatting>
  <conditionalFormatting sqref="L23">
    <cfRule type="cellIs" dxfId="1817" priority="215" operator="equal">
      <formula>"NO VAR"</formula>
    </cfRule>
  </conditionalFormatting>
  <conditionalFormatting sqref="L23">
    <cfRule type="cellIs" dxfId="1816" priority="214" operator="equal">
      <formula>"HIDE-NO VAR"</formula>
    </cfRule>
  </conditionalFormatting>
  <conditionalFormatting sqref="L23">
    <cfRule type="cellIs" dxfId="1815" priority="213" operator="equal">
      <formula>"NO VAR"</formula>
    </cfRule>
  </conditionalFormatting>
  <conditionalFormatting sqref="L23">
    <cfRule type="cellIs" dxfId="1814" priority="212" operator="equal">
      <formula>"NO VAR"</formula>
    </cfRule>
  </conditionalFormatting>
  <conditionalFormatting sqref="L23">
    <cfRule type="cellIs" dxfId="1813" priority="211" operator="equal">
      <formula>"HIDE-NO VAR"</formula>
    </cfRule>
  </conditionalFormatting>
  <conditionalFormatting sqref="L23">
    <cfRule type="cellIs" dxfId="1812" priority="210" operator="equal">
      <formula>"NO VAR"</formula>
    </cfRule>
  </conditionalFormatting>
  <conditionalFormatting sqref="L23">
    <cfRule type="cellIs" dxfId="1811" priority="209" operator="equal">
      <formula>"NO VAR"</formula>
    </cfRule>
  </conditionalFormatting>
  <conditionalFormatting sqref="L23">
    <cfRule type="cellIs" dxfId="1810" priority="208" operator="equal">
      <formula>"HIDE-NO VAR"</formula>
    </cfRule>
  </conditionalFormatting>
  <conditionalFormatting sqref="L23">
    <cfRule type="cellIs" dxfId="1809" priority="207" operator="equal">
      <formula>"NO VAR"</formula>
    </cfRule>
  </conditionalFormatting>
  <conditionalFormatting sqref="L23">
    <cfRule type="cellIs" dxfId="1808" priority="206" operator="equal">
      <formula>"NO VAR"</formula>
    </cfRule>
  </conditionalFormatting>
  <conditionalFormatting sqref="K64">
    <cfRule type="cellIs" dxfId="1807" priority="205" operator="equal">
      <formula>"NO VAR"</formula>
    </cfRule>
  </conditionalFormatting>
  <conditionalFormatting sqref="K64">
    <cfRule type="cellIs" dxfId="1806" priority="204" operator="equal">
      <formula>"HIDE-NO VAR"</formula>
    </cfRule>
  </conditionalFormatting>
  <conditionalFormatting sqref="K64">
    <cfRule type="cellIs" dxfId="1805" priority="203" operator="equal">
      <formula>"ERROR "</formula>
    </cfRule>
  </conditionalFormatting>
  <conditionalFormatting sqref="K64">
    <cfRule type="cellIs" dxfId="1804" priority="202" operator="equal">
      <formula>"HIDE-NO VAR"</formula>
    </cfRule>
  </conditionalFormatting>
  <conditionalFormatting sqref="K64">
    <cfRule type="cellIs" dxfId="1803" priority="201" operator="equal">
      <formula>"HIDE-NO VAR"</formula>
    </cfRule>
  </conditionalFormatting>
  <conditionalFormatting sqref="K64">
    <cfRule type="cellIs" dxfId="1802" priority="200" operator="equal">
      <formula>"NO VAR"</formula>
    </cfRule>
  </conditionalFormatting>
  <conditionalFormatting sqref="K64">
    <cfRule type="cellIs" dxfId="1801" priority="199" operator="equal">
      <formula>"HIDE-NO VAR"</formula>
    </cfRule>
  </conditionalFormatting>
  <conditionalFormatting sqref="K64">
    <cfRule type="cellIs" dxfId="1800" priority="198" operator="equal">
      <formula>"NO VAR"</formula>
    </cfRule>
  </conditionalFormatting>
  <conditionalFormatting sqref="K64">
    <cfRule type="cellIs" dxfId="1799" priority="197" operator="equal">
      <formula>"HIDE-NO VAR"</formula>
    </cfRule>
  </conditionalFormatting>
  <conditionalFormatting sqref="K64">
    <cfRule type="cellIs" dxfId="1798" priority="196" operator="equal">
      <formula>"NO VAR"</formula>
    </cfRule>
  </conditionalFormatting>
  <conditionalFormatting sqref="K64">
    <cfRule type="cellIs" dxfId="1797" priority="195" operator="equal">
      <formula>"NO VAR"</formula>
    </cfRule>
  </conditionalFormatting>
  <conditionalFormatting sqref="K64">
    <cfRule type="cellIs" dxfId="1796" priority="194" operator="equal">
      <formula>"HIDE-NO VAR"</formula>
    </cfRule>
  </conditionalFormatting>
  <conditionalFormatting sqref="K64">
    <cfRule type="cellIs" dxfId="1795" priority="193" operator="equal">
      <formula>"NO VAR"</formula>
    </cfRule>
  </conditionalFormatting>
  <conditionalFormatting sqref="K64">
    <cfRule type="cellIs" dxfId="1794" priority="192" operator="equal">
      <formula>"NO VAR"</formula>
    </cfRule>
  </conditionalFormatting>
  <conditionalFormatting sqref="K64">
    <cfRule type="cellIs" dxfId="1793" priority="191" operator="equal">
      <formula>"HIDE-NO VAR"</formula>
    </cfRule>
  </conditionalFormatting>
  <conditionalFormatting sqref="K64">
    <cfRule type="cellIs" dxfId="1792" priority="190" operator="equal">
      <formula>"NO VAR"</formula>
    </cfRule>
  </conditionalFormatting>
  <conditionalFormatting sqref="K64">
    <cfRule type="cellIs" dxfId="1791" priority="189" operator="equal">
      <formula>"NO VAR"</formula>
    </cfRule>
  </conditionalFormatting>
  <conditionalFormatting sqref="K64">
    <cfRule type="cellIs" dxfId="1790" priority="188" operator="equal">
      <formula>"HIDE-NO VAR"</formula>
    </cfRule>
  </conditionalFormatting>
  <conditionalFormatting sqref="K64">
    <cfRule type="cellIs" dxfId="1789" priority="187" operator="equal">
      <formula>"NO VAR"</formula>
    </cfRule>
  </conditionalFormatting>
  <conditionalFormatting sqref="K64">
    <cfRule type="cellIs" dxfId="1788" priority="186" operator="equal">
      <formula>"NO VAR"</formula>
    </cfRule>
  </conditionalFormatting>
  <conditionalFormatting sqref="K64">
    <cfRule type="cellIs" dxfId="1787" priority="185" operator="equal">
      <formula>"HIDE-NO VAR"</formula>
    </cfRule>
  </conditionalFormatting>
  <conditionalFormatting sqref="K64">
    <cfRule type="cellIs" dxfId="1786" priority="184" operator="equal">
      <formula>"NO VAR"</formula>
    </cfRule>
  </conditionalFormatting>
  <conditionalFormatting sqref="K64">
    <cfRule type="cellIs" dxfId="1785" priority="183" operator="equal">
      <formula>"NO VAR"</formula>
    </cfRule>
  </conditionalFormatting>
  <conditionalFormatting sqref="K64">
    <cfRule type="cellIs" dxfId="1784" priority="182" operator="equal">
      <formula>"HIDE-NO VAR"</formula>
    </cfRule>
  </conditionalFormatting>
  <conditionalFormatting sqref="K64">
    <cfRule type="cellIs" dxfId="1783" priority="181" operator="equal">
      <formula>"NO VAR"</formula>
    </cfRule>
  </conditionalFormatting>
  <conditionalFormatting sqref="K64">
    <cfRule type="cellIs" dxfId="1782" priority="180" operator="equal">
      <formula>"NO VAR"</formula>
    </cfRule>
  </conditionalFormatting>
  <conditionalFormatting sqref="K64">
    <cfRule type="cellIs" dxfId="1781" priority="179" operator="equal">
      <formula>"HIDE-NO VAR"</formula>
    </cfRule>
  </conditionalFormatting>
  <conditionalFormatting sqref="K64">
    <cfRule type="cellIs" dxfId="1780" priority="178" operator="equal">
      <formula>"NO VAR"</formula>
    </cfRule>
  </conditionalFormatting>
  <conditionalFormatting sqref="K64">
    <cfRule type="cellIs" dxfId="1779" priority="177" operator="equal">
      <formula>"NO VAR"</formula>
    </cfRule>
  </conditionalFormatting>
  <conditionalFormatting sqref="K64">
    <cfRule type="cellIs" dxfId="1778" priority="176" operator="equal">
      <formula>"HIDE-NO VAR"</formula>
    </cfRule>
  </conditionalFormatting>
  <conditionalFormatting sqref="K64">
    <cfRule type="cellIs" dxfId="1777" priority="175" operator="equal">
      <formula>"NO VAR"</formula>
    </cfRule>
  </conditionalFormatting>
  <conditionalFormatting sqref="K64">
    <cfRule type="cellIs" dxfId="1776" priority="174" operator="equal">
      <formula>"NO VAR"</formula>
    </cfRule>
  </conditionalFormatting>
  <conditionalFormatting sqref="K64">
    <cfRule type="cellIs" dxfId="1775" priority="173" operator="equal">
      <formula>"HIDE-NO VAR"</formula>
    </cfRule>
  </conditionalFormatting>
  <conditionalFormatting sqref="K64">
    <cfRule type="cellIs" dxfId="1774" priority="172" operator="equal">
      <formula>"NO VAR"</formula>
    </cfRule>
  </conditionalFormatting>
  <conditionalFormatting sqref="K64">
    <cfRule type="cellIs" dxfId="1773" priority="171" operator="equal">
      <formula>"NO VAR"</formula>
    </cfRule>
  </conditionalFormatting>
  <conditionalFormatting sqref="K64">
    <cfRule type="cellIs" dxfId="1772" priority="170" operator="equal">
      <formula>"HIDE-NO VAR"</formula>
    </cfRule>
  </conditionalFormatting>
  <conditionalFormatting sqref="K64">
    <cfRule type="cellIs" dxfId="1771" priority="169" operator="equal">
      <formula>"NO VAR"</formula>
    </cfRule>
  </conditionalFormatting>
  <conditionalFormatting sqref="K64">
    <cfRule type="cellIs" dxfId="1770" priority="168" operator="equal">
      <formula>"NO VAR"</formula>
    </cfRule>
  </conditionalFormatting>
  <conditionalFormatting sqref="K64">
    <cfRule type="cellIs" dxfId="1769" priority="167" operator="equal">
      <formula>"HIDE-NO VAR"</formula>
    </cfRule>
  </conditionalFormatting>
  <conditionalFormatting sqref="K64">
    <cfRule type="cellIs" dxfId="1768" priority="166" operator="equal">
      <formula>"NO VAR"</formula>
    </cfRule>
  </conditionalFormatting>
  <conditionalFormatting sqref="K64">
    <cfRule type="cellIs" dxfId="1767" priority="165" operator="equal">
      <formula>"NO VAR"</formula>
    </cfRule>
  </conditionalFormatting>
  <conditionalFormatting sqref="K64">
    <cfRule type="cellIs" dxfId="1766" priority="164" operator="equal">
      <formula>"INCORRECT LINE BEING PICKED UP"</formula>
    </cfRule>
  </conditionalFormatting>
  <conditionalFormatting sqref="K52">
    <cfRule type="cellIs" dxfId="1765" priority="163" operator="equal">
      <formula>"HIDE-NO VAR"</formula>
    </cfRule>
  </conditionalFormatting>
  <conditionalFormatting sqref="K52">
    <cfRule type="cellIs" dxfId="1764" priority="162" operator="equal">
      <formula>"NO VAR"</formula>
    </cfRule>
  </conditionalFormatting>
  <conditionalFormatting sqref="K52">
    <cfRule type="cellIs" dxfId="1763" priority="161" operator="equal">
      <formula>"NO VAR"</formula>
    </cfRule>
  </conditionalFormatting>
  <conditionalFormatting sqref="K52">
    <cfRule type="cellIs" dxfId="1762" priority="160" operator="equal">
      <formula>"HIDE-NO VAR"</formula>
    </cfRule>
  </conditionalFormatting>
  <conditionalFormatting sqref="K52">
    <cfRule type="cellIs" dxfId="1761" priority="159" operator="equal">
      <formula>"HIDE-NO VAR"</formula>
    </cfRule>
  </conditionalFormatting>
  <conditionalFormatting sqref="K52">
    <cfRule type="cellIs" dxfId="1760" priority="158" operator="equal">
      <formula>"NO VAR"</formula>
    </cfRule>
  </conditionalFormatting>
  <conditionalFormatting sqref="K52">
    <cfRule type="cellIs" dxfId="1759" priority="157" operator="equal">
      <formula>"HIDE-NO VAR"</formula>
    </cfRule>
  </conditionalFormatting>
  <conditionalFormatting sqref="K52">
    <cfRule type="cellIs" dxfId="1758" priority="156" operator="equal">
      <formula>"NO VAR"</formula>
    </cfRule>
  </conditionalFormatting>
  <conditionalFormatting sqref="K52">
    <cfRule type="cellIs" dxfId="1757" priority="155" operator="equal">
      <formula>"HIDE-NO VAR"</formula>
    </cfRule>
  </conditionalFormatting>
  <conditionalFormatting sqref="K52">
    <cfRule type="cellIs" dxfId="1756" priority="154" operator="equal">
      <formula>"NO VAR"</formula>
    </cfRule>
  </conditionalFormatting>
  <conditionalFormatting sqref="K52">
    <cfRule type="cellIs" dxfId="1755" priority="153" operator="equal">
      <formula>"NO VAR"</formula>
    </cfRule>
  </conditionalFormatting>
  <conditionalFormatting sqref="D25">
    <cfRule type="cellIs" dxfId="1754" priority="77" operator="equal">
      <formula>"HIDE "</formula>
    </cfRule>
  </conditionalFormatting>
  <conditionalFormatting sqref="B25 E25">
    <cfRule type="cellIs" dxfId="1753" priority="152" operator="equal">
      <formula>"HIDE "</formula>
    </cfRule>
  </conditionalFormatting>
  <conditionalFormatting sqref="J25">
    <cfRule type="cellIs" dxfId="1752" priority="151" operator="equal">
      <formula>"NO VAR"</formula>
    </cfRule>
  </conditionalFormatting>
  <conditionalFormatting sqref="J25">
    <cfRule type="cellIs" dxfId="1751" priority="150" operator="equal">
      <formula>"HIDE-NO VAR"</formula>
    </cfRule>
  </conditionalFormatting>
  <conditionalFormatting sqref="J25">
    <cfRule type="cellIs" dxfId="1750" priority="149" operator="equal">
      <formula>"ERROR "</formula>
    </cfRule>
  </conditionalFormatting>
  <conditionalFormatting sqref="J25">
    <cfRule type="cellIs" dxfId="1749" priority="148" operator="equal">
      <formula>"HIDE-NO VAR"</formula>
    </cfRule>
  </conditionalFormatting>
  <conditionalFormatting sqref="J25">
    <cfRule type="cellIs" dxfId="1748" priority="147" operator="equal">
      <formula>"HIDE-NO VAR"</formula>
    </cfRule>
  </conditionalFormatting>
  <conditionalFormatting sqref="J25">
    <cfRule type="cellIs" dxfId="1747" priority="146" operator="equal">
      <formula>"NO VAR"</formula>
    </cfRule>
  </conditionalFormatting>
  <conditionalFormatting sqref="J25">
    <cfRule type="cellIs" dxfId="1746" priority="145" operator="equal">
      <formula>"HIDE-NO VAR"</formula>
    </cfRule>
  </conditionalFormatting>
  <conditionalFormatting sqref="J25">
    <cfRule type="cellIs" dxfId="1745" priority="144" operator="equal">
      <formula>"NO VAR"</formula>
    </cfRule>
  </conditionalFormatting>
  <conditionalFormatting sqref="J25">
    <cfRule type="cellIs" dxfId="1744" priority="143" operator="equal">
      <formula>"HIDE-NO VAR"</formula>
    </cfRule>
  </conditionalFormatting>
  <conditionalFormatting sqref="J25">
    <cfRule type="cellIs" dxfId="1743" priority="142" operator="equal">
      <formula>"NO VAR"</formula>
    </cfRule>
  </conditionalFormatting>
  <conditionalFormatting sqref="J25">
    <cfRule type="cellIs" dxfId="1742" priority="141" operator="equal">
      <formula>"NO VAR"</formula>
    </cfRule>
  </conditionalFormatting>
  <conditionalFormatting sqref="J25">
    <cfRule type="cellIs" dxfId="1741" priority="140" operator="equal">
      <formula>"HIDE-NO VAR"</formula>
    </cfRule>
  </conditionalFormatting>
  <conditionalFormatting sqref="J25">
    <cfRule type="cellIs" dxfId="1740" priority="139" operator="equal">
      <formula>"NO VAR"</formula>
    </cfRule>
  </conditionalFormatting>
  <conditionalFormatting sqref="J25">
    <cfRule type="cellIs" dxfId="1739" priority="138" operator="equal">
      <formula>"NO VAR"</formula>
    </cfRule>
  </conditionalFormatting>
  <conditionalFormatting sqref="J25">
    <cfRule type="cellIs" dxfId="1738" priority="137" operator="equal">
      <formula>"HIDE-NO VAR"</formula>
    </cfRule>
  </conditionalFormatting>
  <conditionalFormatting sqref="J25">
    <cfRule type="cellIs" dxfId="1737" priority="136" operator="equal">
      <formula>"NO VAR"</formula>
    </cfRule>
  </conditionalFormatting>
  <conditionalFormatting sqref="J25">
    <cfRule type="cellIs" dxfId="1736" priority="135" operator="equal">
      <formula>"NO VAR"</formula>
    </cfRule>
  </conditionalFormatting>
  <conditionalFormatting sqref="J25">
    <cfRule type="cellIs" dxfId="1735" priority="134" operator="equal">
      <formula>"HIDE-NO VAR"</formula>
    </cfRule>
  </conditionalFormatting>
  <conditionalFormatting sqref="J25">
    <cfRule type="cellIs" dxfId="1734" priority="133" operator="equal">
      <formula>"NO VAR"</formula>
    </cfRule>
  </conditionalFormatting>
  <conditionalFormatting sqref="J25">
    <cfRule type="cellIs" dxfId="1733" priority="132" operator="equal">
      <formula>"NO VAR"</formula>
    </cfRule>
  </conditionalFormatting>
  <conditionalFormatting sqref="J25">
    <cfRule type="cellIs" dxfId="1732" priority="131" operator="equal">
      <formula>"HIDE-NO VAR"</formula>
    </cfRule>
  </conditionalFormatting>
  <conditionalFormatting sqref="J25">
    <cfRule type="cellIs" dxfId="1731" priority="130" operator="equal">
      <formula>"NO VAR"</formula>
    </cfRule>
  </conditionalFormatting>
  <conditionalFormatting sqref="J25">
    <cfRule type="cellIs" dxfId="1730" priority="129" operator="equal">
      <formula>"NO VAR"</formula>
    </cfRule>
  </conditionalFormatting>
  <conditionalFormatting sqref="J25">
    <cfRule type="cellIs" dxfId="1729" priority="128" operator="equal">
      <formula>"HIDE-NO VAR"</formula>
    </cfRule>
  </conditionalFormatting>
  <conditionalFormatting sqref="J25">
    <cfRule type="cellIs" dxfId="1728" priority="127" operator="equal">
      <formula>"NO VAR"</formula>
    </cfRule>
  </conditionalFormatting>
  <conditionalFormatting sqref="J25">
    <cfRule type="cellIs" dxfId="1727" priority="126" operator="equal">
      <formula>"NO VAR"</formula>
    </cfRule>
  </conditionalFormatting>
  <conditionalFormatting sqref="J25">
    <cfRule type="cellIs" dxfId="1726" priority="125" operator="equal">
      <formula>"HIDE-NO VAR"</formula>
    </cfRule>
  </conditionalFormatting>
  <conditionalFormatting sqref="J25">
    <cfRule type="cellIs" dxfId="1725" priority="124" operator="equal">
      <formula>"NO VAR"</formula>
    </cfRule>
  </conditionalFormatting>
  <conditionalFormatting sqref="J25">
    <cfRule type="cellIs" dxfId="1724" priority="123" operator="equal">
      <formula>"NO VAR"</formula>
    </cfRule>
  </conditionalFormatting>
  <conditionalFormatting sqref="J25">
    <cfRule type="cellIs" dxfId="1723" priority="122" operator="equal">
      <formula>"HIDE-NO VAR"</formula>
    </cfRule>
  </conditionalFormatting>
  <conditionalFormatting sqref="J25">
    <cfRule type="cellIs" dxfId="1722" priority="121" operator="equal">
      <formula>"NO VAR"</formula>
    </cfRule>
  </conditionalFormatting>
  <conditionalFormatting sqref="J25">
    <cfRule type="cellIs" dxfId="1721" priority="120" operator="equal">
      <formula>"NO VAR"</formula>
    </cfRule>
  </conditionalFormatting>
  <conditionalFormatting sqref="K25">
    <cfRule type="cellIs" dxfId="1720" priority="119" operator="equal">
      <formula>"NO VAR"</formula>
    </cfRule>
  </conditionalFormatting>
  <conditionalFormatting sqref="K25">
    <cfRule type="cellIs" dxfId="1719" priority="118" operator="equal">
      <formula>"HIDE-NO VAR"</formula>
    </cfRule>
  </conditionalFormatting>
  <conditionalFormatting sqref="K25">
    <cfRule type="cellIs" dxfId="1718" priority="117" operator="equal">
      <formula>"ERROR "</formula>
    </cfRule>
  </conditionalFormatting>
  <conditionalFormatting sqref="K25">
    <cfRule type="cellIs" dxfId="1717" priority="116" operator="equal">
      <formula>"HIDE-NO VAR"</formula>
    </cfRule>
  </conditionalFormatting>
  <conditionalFormatting sqref="K25">
    <cfRule type="cellIs" dxfId="1716" priority="115" operator="equal">
      <formula>"HIDE-NO VAR"</formula>
    </cfRule>
  </conditionalFormatting>
  <conditionalFormatting sqref="K25">
    <cfRule type="cellIs" dxfId="1715" priority="114" operator="equal">
      <formula>"NO VAR"</formula>
    </cfRule>
  </conditionalFormatting>
  <conditionalFormatting sqref="K25">
    <cfRule type="cellIs" dxfId="1714" priority="113" operator="equal">
      <formula>"HIDE-NO VAR"</formula>
    </cfRule>
  </conditionalFormatting>
  <conditionalFormatting sqref="K25">
    <cfRule type="cellIs" dxfId="1713" priority="112" operator="equal">
      <formula>"NO VAR"</formula>
    </cfRule>
  </conditionalFormatting>
  <conditionalFormatting sqref="K25">
    <cfRule type="cellIs" dxfId="1712" priority="111" operator="equal">
      <formula>"HIDE-NO VAR"</formula>
    </cfRule>
  </conditionalFormatting>
  <conditionalFormatting sqref="K25">
    <cfRule type="cellIs" dxfId="1711" priority="110" operator="equal">
      <formula>"NO VAR"</formula>
    </cfRule>
  </conditionalFormatting>
  <conditionalFormatting sqref="K25">
    <cfRule type="cellIs" dxfId="1710" priority="109" operator="equal">
      <formula>"NO VAR"</formula>
    </cfRule>
  </conditionalFormatting>
  <conditionalFormatting sqref="K25">
    <cfRule type="cellIs" dxfId="1709" priority="108" operator="equal">
      <formula>"HIDE-NO VAR"</formula>
    </cfRule>
  </conditionalFormatting>
  <conditionalFormatting sqref="K25">
    <cfRule type="cellIs" dxfId="1708" priority="107" operator="equal">
      <formula>"NO VAR"</formula>
    </cfRule>
  </conditionalFormatting>
  <conditionalFormatting sqref="K25">
    <cfRule type="cellIs" dxfId="1707" priority="106" operator="equal">
      <formula>"NO VAR"</formula>
    </cfRule>
  </conditionalFormatting>
  <conditionalFormatting sqref="K25">
    <cfRule type="cellIs" dxfId="1706" priority="105" operator="equal">
      <formula>"HIDE-NO VAR"</formula>
    </cfRule>
  </conditionalFormatting>
  <conditionalFormatting sqref="K25">
    <cfRule type="cellIs" dxfId="1705" priority="104" operator="equal">
      <formula>"NO VAR"</formula>
    </cfRule>
  </conditionalFormatting>
  <conditionalFormatting sqref="K25">
    <cfRule type="cellIs" dxfId="1704" priority="103" operator="equal">
      <formula>"NO VAR"</formula>
    </cfRule>
  </conditionalFormatting>
  <conditionalFormatting sqref="K25">
    <cfRule type="cellIs" dxfId="1703" priority="102" operator="equal">
      <formula>"HIDE-NO VAR"</formula>
    </cfRule>
  </conditionalFormatting>
  <conditionalFormatting sqref="K25">
    <cfRule type="cellIs" dxfId="1702" priority="101" operator="equal">
      <formula>"NO VAR"</formula>
    </cfRule>
  </conditionalFormatting>
  <conditionalFormatting sqref="K25">
    <cfRule type="cellIs" dxfId="1701" priority="100" operator="equal">
      <formula>"NO VAR"</formula>
    </cfRule>
  </conditionalFormatting>
  <conditionalFormatting sqref="K25">
    <cfRule type="cellIs" dxfId="1700" priority="99" operator="equal">
      <formula>"HIDE-NO VAR"</formula>
    </cfRule>
  </conditionalFormatting>
  <conditionalFormatting sqref="K25">
    <cfRule type="cellIs" dxfId="1699" priority="98" operator="equal">
      <formula>"NO VAR"</formula>
    </cfRule>
  </conditionalFormatting>
  <conditionalFormatting sqref="K25">
    <cfRule type="cellIs" dxfId="1698" priority="97" operator="equal">
      <formula>"NO VAR"</formula>
    </cfRule>
  </conditionalFormatting>
  <conditionalFormatting sqref="K25">
    <cfRule type="cellIs" dxfId="1697" priority="96" operator="equal">
      <formula>"HIDE-NO VAR"</formula>
    </cfRule>
  </conditionalFormatting>
  <conditionalFormatting sqref="K25">
    <cfRule type="cellIs" dxfId="1696" priority="95" operator="equal">
      <formula>"NO VAR"</formula>
    </cfRule>
  </conditionalFormatting>
  <conditionalFormatting sqref="K25">
    <cfRule type="cellIs" dxfId="1695" priority="94" operator="equal">
      <formula>"NO VAR"</formula>
    </cfRule>
  </conditionalFormatting>
  <conditionalFormatting sqref="K25">
    <cfRule type="cellIs" dxfId="1694" priority="93" operator="equal">
      <formula>"HIDE-NO VAR"</formula>
    </cfRule>
  </conditionalFormatting>
  <conditionalFormatting sqref="K25">
    <cfRule type="cellIs" dxfId="1693" priority="92" operator="equal">
      <formula>"NO VAR"</formula>
    </cfRule>
  </conditionalFormatting>
  <conditionalFormatting sqref="K25">
    <cfRule type="cellIs" dxfId="1692" priority="91" operator="equal">
      <formula>"NO VAR"</formula>
    </cfRule>
  </conditionalFormatting>
  <conditionalFormatting sqref="K25">
    <cfRule type="cellIs" dxfId="1691" priority="90" operator="equal">
      <formula>"HIDE-NO VAR"</formula>
    </cfRule>
  </conditionalFormatting>
  <conditionalFormatting sqref="K25">
    <cfRule type="cellIs" dxfId="1690" priority="89" operator="equal">
      <formula>"NO VAR"</formula>
    </cfRule>
  </conditionalFormatting>
  <conditionalFormatting sqref="K25">
    <cfRule type="cellIs" dxfId="1689" priority="88" operator="equal">
      <formula>"NO VAR"</formula>
    </cfRule>
  </conditionalFormatting>
  <conditionalFormatting sqref="K25">
    <cfRule type="cellIs" dxfId="1688" priority="87" operator="equal">
      <formula>"HIDE-NO VAR"</formula>
    </cfRule>
  </conditionalFormatting>
  <conditionalFormatting sqref="K25">
    <cfRule type="cellIs" dxfId="1687" priority="86" operator="equal">
      <formula>"NO VAR"</formula>
    </cfRule>
  </conditionalFormatting>
  <conditionalFormatting sqref="K25">
    <cfRule type="cellIs" dxfId="1686" priority="85" operator="equal">
      <formula>"NO VAR"</formula>
    </cfRule>
  </conditionalFormatting>
  <conditionalFormatting sqref="K25">
    <cfRule type="cellIs" dxfId="1685" priority="84" operator="equal">
      <formula>"HIDE-NO VAR"</formula>
    </cfRule>
  </conditionalFormatting>
  <conditionalFormatting sqref="K25">
    <cfRule type="cellIs" dxfId="1684" priority="83" operator="equal">
      <formula>"NO VAR"</formula>
    </cfRule>
  </conditionalFormatting>
  <conditionalFormatting sqref="K25">
    <cfRule type="cellIs" dxfId="1683" priority="82" operator="equal">
      <formula>"NO VAR"</formula>
    </cfRule>
  </conditionalFormatting>
  <conditionalFormatting sqref="K25">
    <cfRule type="cellIs" dxfId="1682" priority="81" operator="equal">
      <formula>"HIDE-NO VAR"</formula>
    </cfRule>
  </conditionalFormatting>
  <conditionalFormatting sqref="K25">
    <cfRule type="cellIs" dxfId="1681" priority="80" operator="equal">
      <formula>"NO VAR"</formula>
    </cfRule>
  </conditionalFormatting>
  <conditionalFormatting sqref="K25">
    <cfRule type="cellIs" dxfId="1680" priority="79" operator="equal">
      <formula>"NO VAR"</formula>
    </cfRule>
  </conditionalFormatting>
  <conditionalFormatting sqref="K25">
    <cfRule type="cellIs" dxfId="1679" priority="78" operator="equal">
      <formula>"INCORRECT LINE BEING PICKED UP"</formula>
    </cfRule>
  </conditionalFormatting>
  <conditionalFormatting sqref="D63">
    <cfRule type="cellIs" dxfId="1678" priority="1" operator="equal">
      <formula>"HIDE "</formula>
    </cfRule>
  </conditionalFormatting>
  <conditionalFormatting sqref="B63 E63">
    <cfRule type="cellIs" dxfId="1677" priority="76" operator="equal">
      <formula>"HIDE "</formula>
    </cfRule>
  </conditionalFormatting>
  <conditionalFormatting sqref="J63">
    <cfRule type="cellIs" dxfId="1676" priority="75" operator="equal">
      <formula>"NO VAR"</formula>
    </cfRule>
  </conditionalFormatting>
  <conditionalFormatting sqref="J63">
    <cfRule type="cellIs" dxfId="1675" priority="74" operator="equal">
      <formula>"HIDE-NO VAR"</formula>
    </cfRule>
  </conditionalFormatting>
  <conditionalFormatting sqref="J63">
    <cfRule type="cellIs" dxfId="1674" priority="73" operator="equal">
      <formula>"ERROR "</formula>
    </cfRule>
  </conditionalFormatting>
  <conditionalFormatting sqref="J63">
    <cfRule type="cellIs" dxfId="1673" priority="72" operator="equal">
      <formula>"HIDE-NO VAR"</formula>
    </cfRule>
  </conditionalFormatting>
  <conditionalFormatting sqref="J63">
    <cfRule type="cellIs" dxfId="1672" priority="71" operator="equal">
      <formula>"HIDE-NO VAR"</formula>
    </cfRule>
  </conditionalFormatting>
  <conditionalFormatting sqref="J63">
    <cfRule type="cellIs" dxfId="1671" priority="70" operator="equal">
      <formula>"NO VAR"</formula>
    </cfRule>
  </conditionalFormatting>
  <conditionalFormatting sqref="J63">
    <cfRule type="cellIs" dxfId="1670" priority="69" operator="equal">
      <formula>"HIDE-NO VAR"</formula>
    </cfRule>
  </conditionalFormatting>
  <conditionalFormatting sqref="J63">
    <cfRule type="cellIs" dxfId="1669" priority="68" operator="equal">
      <formula>"NO VAR"</formula>
    </cfRule>
  </conditionalFormatting>
  <conditionalFormatting sqref="J63">
    <cfRule type="cellIs" dxfId="1668" priority="67" operator="equal">
      <formula>"HIDE-NO VAR"</formula>
    </cfRule>
  </conditionalFormatting>
  <conditionalFormatting sqref="J63">
    <cfRule type="cellIs" dxfId="1667" priority="66" operator="equal">
      <formula>"NO VAR"</formula>
    </cfRule>
  </conditionalFormatting>
  <conditionalFormatting sqref="J63">
    <cfRule type="cellIs" dxfId="1666" priority="65" operator="equal">
      <formula>"NO VAR"</formula>
    </cfRule>
  </conditionalFormatting>
  <conditionalFormatting sqref="J63">
    <cfRule type="cellIs" dxfId="1665" priority="64" operator="equal">
      <formula>"HIDE-NO VAR"</formula>
    </cfRule>
  </conditionalFormatting>
  <conditionalFormatting sqref="J63">
    <cfRule type="cellIs" dxfId="1664" priority="63" operator="equal">
      <formula>"NO VAR"</formula>
    </cfRule>
  </conditionalFormatting>
  <conditionalFormatting sqref="J63">
    <cfRule type="cellIs" dxfId="1663" priority="62" operator="equal">
      <formula>"NO VAR"</formula>
    </cfRule>
  </conditionalFormatting>
  <conditionalFormatting sqref="J63">
    <cfRule type="cellIs" dxfId="1662" priority="61" operator="equal">
      <formula>"HIDE-NO VAR"</formula>
    </cfRule>
  </conditionalFormatting>
  <conditionalFormatting sqref="J63">
    <cfRule type="cellIs" dxfId="1661" priority="60" operator="equal">
      <formula>"NO VAR"</formula>
    </cfRule>
  </conditionalFormatting>
  <conditionalFormatting sqref="J63">
    <cfRule type="cellIs" dxfId="1660" priority="59" operator="equal">
      <formula>"NO VAR"</formula>
    </cfRule>
  </conditionalFormatting>
  <conditionalFormatting sqref="J63">
    <cfRule type="cellIs" dxfId="1659" priority="58" operator="equal">
      <formula>"HIDE-NO VAR"</formula>
    </cfRule>
  </conditionalFormatting>
  <conditionalFormatting sqref="J63">
    <cfRule type="cellIs" dxfId="1658" priority="57" operator="equal">
      <formula>"NO VAR"</formula>
    </cfRule>
  </conditionalFormatting>
  <conditionalFormatting sqref="J63">
    <cfRule type="cellIs" dxfId="1657" priority="56" operator="equal">
      <formula>"NO VAR"</formula>
    </cfRule>
  </conditionalFormatting>
  <conditionalFormatting sqref="J63">
    <cfRule type="cellIs" dxfId="1656" priority="55" operator="equal">
      <formula>"HIDE-NO VAR"</formula>
    </cfRule>
  </conditionalFormatting>
  <conditionalFormatting sqref="J63">
    <cfRule type="cellIs" dxfId="1655" priority="54" operator="equal">
      <formula>"NO VAR"</formula>
    </cfRule>
  </conditionalFormatting>
  <conditionalFormatting sqref="J63">
    <cfRule type="cellIs" dxfId="1654" priority="53" operator="equal">
      <formula>"NO VAR"</formula>
    </cfRule>
  </conditionalFormatting>
  <conditionalFormatting sqref="J63">
    <cfRule type="cellIs" dxfId="1653" priority="52" operator="equal">
      <formula>"HIDE-NO VAR"</formula>
    </cfRule>
  </conditionalFormatting>
  <conditionalFormatting sqref="J63">
    <cfRule type="cellIs" dxfId="1652" priority="51" operator="equal">
      <formula>"NO VAR"</formula>
    </cfRule>
  </conditionalFormatting>
  <conditionalFormatting sqref="J63">
    <cfRule type="cellIs" dxfId="1651" priority="50" operator="equal">
      <formula>"NO VAR"</formula>
    </cfRule>
  </conditionalFormatting>
  <conditionalFormatting sqref="J63">
    <cfRule type="cellIs" dxfId="1650" priority="49" operator="equal">
      <formula>"HIDE-NO VAR"</formula>
    </cfRule>
  </conditionalFormatting>
  <conditionalFormatting sqref="J63">
    <cfRule type="cellIs" dxfId="1649" priority="48" operator="equal">
      <formula>"NO VAR"</formula>
    </cfRule>
  </conditionalFormatting>
  <conditionalFormatting sqref="J63">
    <cfRule type="cellIs" dxfId="1648" priority="47" operator="equal">
      <formula>"NO VAR"</formula>
    </cfRule>
  </conditionalFormatting>
  <conditionalFormatting sqref="J63">
    <cfRule type="cellIs" dxfId="1647" priority="46" operator="equal">
      <formula>"HIDE-NO VAR"</formula>
    </cfRule>
  </conditionalFormatting>
  <conditionalFormatting sqref="J63">
    <cfRule type="cellIs" dxfId="1646" priority="45" operator="equal">
      <formula>"NO VAR"</formula>
    </cfRule>
  </conditionalFormatting>
  <conditionalFormatting sqref="J63">
    <cfRule type="cellIs" dxfId="1645" priority="44" operator="equal">
      <formula>"NO VAR"</formula>
    </cfRule>
  </conditionalFormatting>
  <conditionalFormatting sqref="K63">
    <cfRule type="cellIs" dxfId="1644" priority="43" operator="equal">
      <formula>"NO VAR"</formula>
    </cfRule>
  </conditionalFormatting>
  <conditionalFormatting sqref="K63">
    <cfRule type="cellIs" dxfId="1643" priority="42" operator="equal">
      <formula>"HIDE-NO VAR"</formula>
    </cfRule>
  </conditionalFormatting>
  <conditionalFormatting sqref="K63">
    <cfRule type="cellIs" dxfId="1642" priority="41" operator="equal">
      <formula>"ERROR "</formula>
    </cfRule>
  </conditionalFormatting>
  <conditionalFormatting sqref="K63">
    <cfRule type="cellIs" dxfId="1641" priority="40" operator="equal">
      <formula>"HIDE-NO VAR"</formula>
    </cfRule>
  </conditionalFormatting>
  <conditionalFormatting sqref="K63">
    <cfRule type="cellIs" dxfId="1640" priority="39" operator="equal">
      <formula>"HIDE-NO VAR"</formula>
    </cfRule>
  </conditionalFormatting>
  <conditionalFormatting sqref="K63">
    <cfRule type="cellIs" dxfId="1639" priority="38" operator="equal">
      <formula>"NO VAR"</formula>
    </cfRule>
  </conditionalFormatting>
  <conditionalFormatting sqref="K63">
    <cfRule type="cellIs" dxfId="1638" priority="37" operator="equal">
      <formula>"HIDE-NO VAR"</formula>
    </cfRule>
  </conditionalFormatting>
  <conditionalFormatting sqref="K63">
    <cfRule type="cellIs" dxfId="1637" priority="36" operator="equal">
      <formula>"NO VAR"</formula>
    </cfRule>
  </conditionalFormatting>
  <conditionalFormatting sqref="K63">
    <cfRule type="cellIs" dxfId="1636" priority="35" operator="equal">
      <formula>"HIDE-NO VAR"</formula>
    </cfRule>
  </conditionalFormatting>
  <conditionalFormatting sqref="K63">
    <cfRule type="cellIs" dxfId="1635" priority="34" operator="equal">
      <formula>"NO VAR"</formula>
    </cfRule>
  </conditionalFormatting>
  <conditionalFormatting sqref="K63">
    <cfRule type="cellIs" dxfId="1634" priority="33" operator="equal">
      <formula>"NO VAR"</formula>
    </cfRule>
  </conditionalFormatting>
  <conditionalFormatting sqref="K63">
    <cfRule type="cellIs" dxfId="1633" priority="32" operator="equal">
      <formula>"HIDE-NO VAR"</formula>
    </cfRule>
  </conditionalFormatting>
  <conditionalFormatting sqref="K63">
    <cfRule type="cellIs" dxfId="1632" priority="31" operator="equal">
      <formula>"NO VAR"</formula>
    </cfRule>
  </conditionalFormatting>
  <conditionalFormatting sqref="K63">
    <cfRule type="cellIs" dxfId="1631" priority="30" operator="equal">
      <formula>"NO VAR"</formula>
    </cfRule>
  </conditionalFormatting>
  <conditionalFormatting sqref="K63">
    <cfRule type="cellIs" dxfId="1630" priority="29" operator="equal">
      <formula>"HIDE-NO VAR"</formula>
    </cfRule>
  </conditionalFormatting>
  <conditionalFormatting sqref="K63">
    <cfRule type="cellIs" dxfId="1629" priority="28" operator="equal">
      <formula>"NO VAR"</formula>
    </cfRule>
  </conditionalFormatting>
  <conditionalFormatting sqref="K63">
    <cfRule type="cellIs" dxfId="1628" priority="27" operator="equal">
      <formula>"NO VAR"</formula>
    </cfRule>
  </conditionalFormatting>
  <conditionalFormatting sqref="K63">
    <cfRule type="cellIs" dxfId="1627" priority="26" operator="equal">
      <formula>"HIDE-NO VAR"</formula>
    </cfRule>
  </conditionalFormatting>
  <conditionalFormatting sqref="K63">
    <cfRule type="cellIs" dxfId="1626" priority="25" operator="equal">
      <formula>"NO VAR"</formula>
    </cfRule>
  </conditionalFormatting>
  <conditionalFormatting sqref="K63">
    <cfRule type="cellIs" dxfId="1625" priority="24" operator="equal">
      <formula>"NO VAR"</formula>
    </cfRule>
  </conditionalFormatting>
  <conditionalFormatting sqref="K63">
    <cfRule type="cellIs" dxfId="1624" priority="23" operator="equal">
      <formula>"HIDE-NO VAR"</formula>
    </cfRule>
  </conditionalFormatting>
  <conditionalFormatting sqref="K63">
    <cfRule type="cellIs" dxfId="1623" priority="22" operator="equal">
      <formula>"NO VAR"</formula>
    </cfRule>
  </conditionalFormatting>
  <conditionalFormatting sqref="K63">
    <cfRule type="cellIs" dxfId="1622" priority="21" operator="equal">
      <formula>"NO VAR"</formula>
    </cfRule>
  </conditionalFormatting>
  <conditionalFormatting sqref="K63">
    <cfRule type="cellIs" dxfId="1621" priority="20" operator="equal">
      <formula>"HIDE-NO VAR"</formula>
    </cfRule>
  </conditionalFormatting>
  <conditionalFormatting sqref="K63">
    <cfRule type="cellIs" dxfId="1620" priority="19" operator="equal">
      <formula>"NO VAR"</formula>
    </cfRule>
  </conditionalFormatting>
  <conditionalFormatting sqref="K63">
    <cfRule type="cellIs" dxfId="1619" priority="18" operator="equal">
      <formula>"NO VAR"</formula>
    </cfRule>
  </conditionalFormatting>
  <conditionalFormatting sqref="K63">
    <cfRule type="cellIs" dxfId="1618" priority="17" operator="equal">
      <formula>"HIDE-NO VAR"</formula>
    </cfRule>
  </conditionalFormatting>
  <conditionalFormatting sqref="K63">
    <cfRule type="cellIs" dxfId="1617" priority="16" operator="equal">
      <formula>"NO VAR"</formula>
    </cfRule>
  </conditionalFormatting>
  <conditionalFormatting sqref="K63">
    <cfRule type="cellIs" dxfId="1616" priority="15" operator="equal">
      <formula>"NO VAR"</formula>
    </cfRule>
  </conditionalFormatting>
  <conditionalFormatting sqref="K63">
    <cfRule type="cellIs" dxfId="1615" priority="14" operator="equal">
      <formula>"HIDE-NO VAR"</formula>
    </cfRule>
  </conditionalFormatting>
  <conditionalFormatting sqref="K63">
    <cfRule type="cellIs" dxfId="1614" priority="13" operator="equal">
      <formula>"NO VAR"</formula>
    </cfRule>
  </conditionalFormatting>
  <conditionalFormatting sqref="K63">
    <cfRule type="cellIs" dxfId="1613" priority="12" operator="equal">
      <formula>"NO VAR"</formula>
    </cfRule>
  </conditionalFormatting>
  <conditionalFormatting sqref="K63">
    <cfRule type="cellIs" dxfId="1612" priority="11" operator="equal">
      <formula>"HIDE-NO VAR"</formula>
    </cfRule>
  </conditionalFormatting>
  <conditionalFormatting sqref="K63">
    <cfRule type="cellIs" dxfId="1611" priority="10" operator="equal">
      <formula>"NO VAR"</formula>
    </cfRule>
  </conditionalFormatting>
  <conditionalFormatting sqref="K63">
    <cfRule type="cellIs" dxfId="1610" priority="9" operator="equal">
      <formula>"NO VAR"</formula>
    </cfRule>
  </conditionalFormatting>
  <conditionalFormatting sqref="K63">
    <cfRule type="cellIs" dxfId="1609" priority="8" operator="equal">
      <formula>"HIDE-NO VAR"</formula>
    </cfRule>
  </conditionalFormatting>
  <conditionalFormatting sqref="K63">
    <cfRule type="cellIs" dxfId="1608" priority="7" operator="equal">
      <formula>"NO VAR"</formula>
    </cfRule>
  </conditionalFormatting>
  <conditionalFormatting sqref="K63">
    <cfRule type="cellIs" dxfId="1607" priority="6" operator="equal">
      <formula>"NO VAR"</formula>
    </cfRule>
  </conditionalFormatting>
  <conditionalFormatting sqref="K63">
    <cfRule type="cellIs" dxfId="1606" priority="5" operator="equal">
      <formula>"HIDE-NO VAR"</formula>
    </cfRule>
  </conditionalFormatting>
  <conditionalFormatting sqref="K63">
    <cfRule type="cellIs" dxfId="1605" priority="4" operator="equal">
      <formula>"NO VAR"</formula>
    </cfRule>
  </conditionalFormatting>
  <conditionalFormatting sqref="K63">
    <cfRule type="cellIs" dxfId="1604" priority="3" operator="equal">
      <formula>"NO VAR"</formula>
    </cfRule>
  </conditionalFormatting>
  <conditionalFormatting sqref="K63">
    <cfRule type="cellIs" dxfId="1603" priority="2" operator="equal">
      <formula>"INCORRECT LINE BEING PICKED UP"</formula>
    </cfRule>
  </conditionalFormatting>
  <printOptions horizontalCentered="1"/>
  <pageMargins left="0.7" right="0.7" top="0.75" bottom="0.75" header="0.3" footer="0.3"/>
  <pageSetup scale="62" orientation="landscape" r:id="rId1"/>
  <drawing r:id="rId2"/>
  <legacyDrawing r:id="rId3"/>
  <controls>
    <mc:AlternateContent xmlns:mc="http://schemas.openxmlformats.org/markup-compatibility/2006">
      <mc:Choice Requires="x14">
        <control shapeId="4098" r:id="rId4" name="CommandButton2">
          <controlPr defaultSize="0" autoLine="0" r:id="rId5">
            <anchor moveWithCells="1">
              <from>
                <xdr:col>11</xdr:col>
                <xdr:colOff>0</xdr:colOff>
                <xdr:row>2</xdr:row>
                <xdr:rowOff>190500</xdr:rowOff>
              </from>
              <to>
                <xdr:col>14</xdr:col>
                <xdr:colOff>257175</xdr:colOff>
                <xdr:row>4</xdr:row>
                <xdr:rowOff>171450</xdr:rowOff>
              </to>
            </anchor>
          </controlPr>
        </control>
      </mc:Choice>
      <mc:Fallback>
        <control shapeId="4098" r:id="rId4" name="CommandButton2"/>
      </mc:Fallback>
    </mc:AlternateContent>
    <mc:AlternateContent xmlns:mc="http://schemas.openxmlformats.org/markup-compatibility/2006">
      <mc:Choice Requires="x14">
        <control shapeId="4097" r:id="rId6" name="CommandButton1">
          <controlPr defaultSize="0" autoLine="0" r:id="rId7">
            <anchor moveWithCells="1">
              <from>
                <xdr:col>11</xdr:col>
                <xdr:colOff>0</xdr:colOff>
                <xdr:row>0</xdr:row>
                <xdr:rowOff>133350</xdr:rowOff>
              </from>
              <to>
                <xdr:col>14</xdr:col>
                <xdr:colOff>266700</xdr:colOff>
                <xdr:row>2</xdr:row>
                <xdr:rowOff>9525</xdr:rowOff>
              </to>
            </anchor>
          </controlPr>
        </control>
      </mc:Choice>
      <mc:Fallback>
        <control shapeId="4097" r:id="rId6" name="CommandButton1"/>
      </mc:Fallback>
    </mc:AlternateContent>
    <mc:AlternateContent xmlns:mc="http://schemas.openxmlformats.org/markup-compatibility/2006">
      <mc:Choice Requires="x14">
        <control shapeId="4099" r:id="rId8" name="Button 3">
          <controlPr defaultSize="0" print="0" autoFill="0" autoPict="0" macro="[0]!Macro8">
            <anchor moveWithCells="1" sizeWithCells="1">
              <from>
                <xdr:col>9</xdr:col>
                <xdr:colOff>28575</xdr:colOff>
                <xdr:row>0</xdr:row>
                <xdr:rowOff>133350</xdr:rowOff>
              </from>
              <to>
                <xdr:col>10</xdr:col>
                <xdr:colOff>1295400</xdr:colOff>
                <xdr:row>1</xdr:row>
                <xdr:rowOff>276225</xdr:rowOff>
              </to>
            </anchor>
          </controlPr>
        </control>
      </mc:Choice>
    </mc:AlternateContent>
    <mc:AlternateContent xmlns:mc="http://schemas.openxmlformats.org/markup-compatibility/2006">
      <mc:Choice Requires="x14">
        <control shapeId="4100" r:id="rId9" name="Button 4">
          <controlPr defaultSize="0" print="0" autoFill="0" autoPict="0" macro="[0]!Macro9">
            <anchor moveWithCells="1" sizeWithCells="1">
              <from>
                <xdr:col>9</xdr:col>
                <xdr:colOff>28575</xdr:colOff>
                <xdr:row>2</xdr:row>
                <xdr:rowOff>209550</xdr:rowOff>
              </from>
              <to>
                <xdr:col>10</xdr:col>
                <xdr:colOff>1314450</xdr:colOff>
                <xdr:row>4</xdr:row>
                <xdr:rowOff>180975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9.9978637043366805E-2"/>
  </sheetPr>
  <dimension ref="A1:AP156"/>
  <sheetViews>
    <sheetView topLeftCell="A32" zoomScale="70" zoomScaleNormal="70" workbookViewId="0">
      <selection activeCell="AV42" sqref="AV42"/>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 min="26" max="27" width="0" hidden="1" customWidth="1"/>
    <col min="28" max="28" width="19.140625" hidden="1" customWidth="1"/>
    <col min="29" max="43" width="0" hidden="1" customWidth="1"/>
  </cols>
  <sheetData>
    <row r="1" spans="1:42" s="81" customFormat="1" ht="28.5" x14ac:dyDescent="0.45">
      <c r="A1" s="227" t="s">
        <v>0</v>
      </c>
      <c r="B1" s="227"/>
      <c r="C1" s="227"/>
      <c r="D1" s="227"/>
      <c r="E1" s="227"/>
      <c r="F1" s="227"/>
      <c r="G1" s="227"/>
      <c r="H1" s="227"/>
      <c r="I1" s="227"/>
      <c r="J1" s="227"/>
      <c r="K1" s="227"/>
      <c r="L1" s="227"/>
      <c r="M1" s="227"/>
      <c r="N1" s="227"/>
      <c r="O1" s="227"/>
      <c r="P1" s="227"/>
      <c r="Q1" s="227"/>
      <c r="R1" s="227"/>
      <c r="S1" s="227"/>
      <c r="T1" s="227"/>
      <c r="U1" s="227"/>
      <c r="V1" s="227"/>
      <c r="AA1" s="6"/>
      <c r="AB1" s="176"/>
      <c r="AC1" s="7"/>
      <c r="AD1" s="7"/>
      <c r="AE1" s="7"/>
      <c r="AF1" s="7"/>
      <c r="AG1" s="7"/>
      <c r="AH1" s="7"/>
      <c r="AI1" s="7"/>
      <c r="AJ1" s="7"/>
      <c r="AK1" s="7"/>
      <c r="AL1" s="7"/>
      <c r="AM1" s="7"/>
      <c r="AN1" s="7"/>
      <c r="AO1" s="7"/>
      <c r="AP1" s="6"/>
    </row>
    <row r="2" spans="1:42" s="23" customFormat="1" ht="22.5" customHeight="1" x14ac:dyDescent="0.4">
      <c r="A2" s="236" t="s">
        <v>139</v>
      </c>
      <c r="B2" s="236"/>
      <c r="C2" s="236"/>
      <c r="D2" s="236"/>
      <c r="E2" s="236"/>
      <c r="F2" s="236"/>
      <c r="G2" s="236"/>
      <c r="H2" s="236"/>
      <c r="I2" s="236"/>
      <c r="J2" s="236"/>
      <c r="K2" s="236"/>
      <c r="L2" s="236"/>
      <c r="M2" s="236"/>
      <c r="N2" s="236"/>
      <c r="O2" s="236"/>
      <c r="P2" s="236"/>
      <c r="Q2" s="236"/>
      <c r="R2" s="236"/>
      <c r="S2" s="236"/>
      <c r="T2" s="236"/>
      <c r="U2" s="236"/>
      <c r="V2" s="92"/>
      <c r="AA2" s="237" t="s">
        <v>72</v>
      </c>
      <c r="AB2" s="237"/>
      <c r="AC2" s="237"/>
      <c r="AD2" s="237"/>
      <c r="AE2" s="237"/>
      <c r="AF2" s="237"/>
      <c r="AG2" s="237"/>
      <c r="AH2" s="237"/>
      <c r="AI2" s="237"/>
      <c r="AJ2" s="237"/>
      <c r="AK2" s="237"/>
      <c r="AL2" s="237"/>
      <c r="AM2" s="237"/>
      <c r="AN2" s="237"/>
      <c r="AO2" s="237"/>
      <c r="AP2" s="237"/>
    </row>
    <row r="3" spans="1:42" s="82" customFormat="1" ht="22.5" customHeight="1" x14ac:dyDescent="0.4">
      <c r="A3" s="228" t="s">
        <v>83</v>
      </c>
      <c r="B3" s="228"/>
      <c r="C3" s="228"/>
      <c r="D3" s="228"/>
      <c r="E3" s="228"/>
      <c r="F3" s="228"/>
      <c r="G3" s="228"/>
      <c r="H3" s="228"/>
      <c r="I3" s="228"/>
      <c r="J3" s="228"/>
      <c r="K3" s="228"/>
      <c r="L3" s="228"/>
      <c r="M3" s="228"/>
      <c r="N3" s="228"/>
      <c r="O3" s="228"/>
      <c r="P3" s="228"/>
      <c r="Q3" s="228"/>
      <c r="R3" s="228"/>
      <c r="S3" s="228"/>
      <c r="T3" s="228"/>
      <c r="U3" s="228"/>
      <c r="V3" s="228"/>
      <c r="AA3" s="6"/>
      <c r="AB3" s="7"/>
      <c r="AC3" s="6"/>
      <c r="AD3" s="6"/>
      <c r="AE3" s="6"/>
      <c r="AF3" s="6"/>
      <c r="AG3" s="6"/>
      <c r="AH3" s="6"/>
      <c r="AI3" s="6"/>
      <c r="AJ3" s="6"/>
      <c r="AK3" s="6"/>
      <c r="AL3" s="6"/>
      <c r="AM3" s="6"/>
      <c r="AN3" s="6"/>
      <c r="AO3" s="6"/>
      <c r="AP3" s="6"/>
    </row>
    <row r="4" spans="1:42" s="83" customFormat="1" ht="22.5" customHeight="1" x14ac:dyDescent="0.35">
      <c r="A4" s="229" t="s">
        <v>148</v>
      </c>
      <c r="B4" s="230"/>
      <c r="C4" s="230"/>
      <c r="D4" s="230"/>
      <c r="E4" s="230"/>
      <c r="F4" s="230"/>
      <c r="G4" s="230"/>
      <c r="H4" s="230"/>
      <c r="I4" s="230"/>
      <c r="J4" s="230"/>
      <c r="K4" s="230"/>
      <c r="L4" s="230"/>
      <c r="M4" s="230"/>
      <c r="N4" s="230"/>
      <c r="O4" s="230"/>
      <c r="P4" s="230"/>
      <c r="Q4" s="230"/>
      <c r="R4" s="230"/>
      <c r="S4" s="230"/>
      <c r="T4" s="230"/>
      <c r="U4" s="230"/>
      <c r="V4" s="230"/>
      <c r="AA4" s="6"/>
      <c r="AB4" s="8"/>
      <c r="AC4" s="238" t="s">
        <v>78</v>
      </c>
      <c r="AD4" s="239"/>
      <c r="AE4" s="239"/>
      <c r="AF4" s="239"/>
      <c r="AG4" s="239"/>
      <c r="AH4" s="239"/>
      <c r="AI4" s="239"/>
      <c r="AJ4" s="239"/>
      <c r="AK4" s="239"/>
      <c r="AL4" s="239"/>
      <c r="AM4" s="239"/>
      <c r="AN4" s="239"/>
      <c r="AO4" s="239"/>
      <c r="AP4" s="240"/>
    </row>
    <row r="5" spans="1:42" s="84" customFormat="1" ht="20.25" customHeight="1" x14ac:dyDescent="0.35">
      <c r="A5" s="231" t="s">
        <v>7</v>
      </c>
      <c r="B5" s="232"/>
      <c r="C5" s="232"/>
      <c r="D5" s="232"/>
      <c r="E5" s="232"/>
      <c r="F5" s="232"/>
      <c r="G5" s="232"/>
      <c r="H5" s="232"/>
      <c r="I5" s="232"/>
      <c r="J5" s="232"/>
      <c r="K5" s="232"/>
      <c r="L5" s="232"/>
      <c r="M5" s="232"/>
      <c r="N5" s="232"/>
      <c r="O5" s="232"/>
      <c r="P5" s="232"/>
      <c r="Q5" s="232"/>
      <c r="R5" s="232"/>
      <c r="S5" s="232"/>
      <c r="T5" s="232"/>
      <c r="U5" s="232"/>
      <c r="V5" s="232"/>
      <c r="AA5" s="6"/>
      <c r="AB5" s="8"/>
      <c r="AC5" s="241" t="s">
        <v>73</v>
      </c>
      <c r="AD5" s="242"/>
      <c r="AE5" s="242"/>
      <c r="AF5" s="242"/>
      <c r="AG5" s="242"/>
      <c r="AH5" s="242"/>
      <c r="AI5" s="242"/>
      <c r="AJ5" s="242"/>
      <c r="AK5" s="242"/>
      <c r="AL5" s="242"/>
      <c r="AM5" s="242"/>
      <c r="AN5" s="243"/>
      <c r="AO5" s="177" t="s">
        <v>80</v>
      </c>
      <c r="AP5" s="9" t="s">
        <v>74</v>
      </c>
    </row>
    <row r="6" spans="1:42" x14ac:dyDescent="0.25">
      <c r="AA6" s="6"/>
      <c r="AB6" s="8" t="s">
        <v>69</v>
      </c>
      <c r="AC6" s="7" t="s">
        <v>57</v>
      </c>
      <c r="AD6" s="7" t="s">
        <v>58</v>
      </c>
      <c r="AE6" s="7" t="s">
        <v>59</v>
      </c>
      <c r="AF6" s="7" t="s">
        <v>60</v>
      </c>
      <c r="AG6" s="7" t="s">
        <v>2</v>
      </c>
      <c r="AH6" s="7" t="s">
        <v>61</v>
      </c>
      <c r="AI6" s="7" t="s">
        <v>62</v>
      </c>
      <c r="AJ6" s="7" t="s">
        <v>63</v>
      </c>
      <c r="AK6" s="7" t="s">
        <v>64</v>
      </c>
      <c r="AL6" s="7" t="s">
        <v>65</v>
      </c>
      <c r="AM6" s="7" t="s">
        <v>66</v>
      </c>
      <c r="AN6" s="7" t="s">
        <v>67</v>
      </c>
      <c r="AO6" s="7" t="s">
        <v>1</v>
      </c>
      <c r="AP6" s="7" t="s">
        <v>74</v>
      </c>
    </row>
    <row r="7" spans="1:42" ht="17.25" customHeight="1" x14ac:dyDescent="0.3">
      <c r="AA7" s="6"/>
      <c r="AB7" s="17" t="str">
        <f>AB$6&amp;"-CONS"</f>
        <v>MYF-CONS</v>
      </c>
      <c r="AC7" s="19" t="s">
        <v>68</v>
      </c>
      <c r="AD7" s="10" t="str">
        <f>IF(RIGHT(AC7)="Z",CHAR(CODE(LEFT(AC7))+1),LEFT(AC7))&amp;IF(RIGHT(AC7)&lt;&gt;"Z",CHAR(CODE(RIGHT(AC7))+1),CHAR(65))</f>
        <v>DV</v>
      </c>
      <c r="AE7" s="10" t="str">
        <f t="shared" ref="AE7:AP7" si="0">IF(RIGHT(AD7)="Z",CHAR(CODE(LEFT(AD7))+1),LEFT(AD7))&amp;IF(RIGHT(AD7)&lt;&gt;"Z",CHAR(CODE(RIGHT(AD7))+1),CHAR(65))</f>
        <v>DW</v>
      </c>
      <c r="AF7" s="10" t="str">
        <f t="shared" si="0"/>
        <v>DX</v>
      </c>
      <c r="AG7" s="10" t="str">
        <f t="shared" si="0"/>
        <v>DY</v>
      </c>
      <c r="AH7" s="10" t="str">
        <f t="shared" si="0"/>
        <v>DZ</v>
      </c>
      <c r="AI7" s="10" t="str">
        <f t="shared" si="0"/>
        <v>EA</v>
      </c>
      <c r="AJ7" s="10" t="str">
        <f t="shared" si="0"/>
        <v>EB</v>
      </c>
      <c r="AK7" s="10" t="str">
        <f t="shared" si="0"/>
        <v>EC</v>
      </c>
      <c r="AL7" s="10" t="str">
        <f t="shared" si="0"/>
        <v>ED</v>
      </c>
      <c r="AM7" s="10" t="str">
        <f t="shared" si="0"/>
        <v>EE</v>
      </c>
      <c r="AN7" s="10" t="str">
        <f t="shared" si="0"/>
        <v>EF</v>
      </c>
      <c r="AO7" s="10" t="str">
        <f t="shared" si="0"/>
        <v>EG</v>
      </c>
      <c r="AP7" s="10" t="str">
        <f t="shared" si="0"/>
        <v>EH</v>
      </c>
    </row>
    <row r="8" spans="1:42" s="88" customFormat="1" ht="22.5" customHeight="1" x14ac:dyDescent="0.25">
      <c r="A8" s="85"/>
      <c r="B8" s="86"/>
      <c r="C8" s="87"/>
      <c r="D8" s="271" t="s">
        <v>51</v>
      </c>
      <c r="E8" s="272"/>
      <c r="F8" s="272"/>
      <c r="G8" s="271" t="s">
        <v>52</v>
      </c>
      <c r="H8" s="272"/>
      <c r="I8" s="272"/>
      <c r="J8" s="271" t="s">
        <v>53</v>
      </c>
      <c r="K8" s="272"/>
      <c r="L8" s="272"/>
      <c r="M8" s="271" t="s">
        <v>54</v>
      </c>
      <c r="N8" s="272"/>
      <c r="O8" s="273"/>
      <c r="P8" s="271" t="s">
        <v>55</v>
      </c>
      <c r="Q8" s="272"/>
      <c r="R8" s="273"/>
      <c r="S8" s="271" t="s">
        <v>56</v>
      </c>
      <c r="T8" s="272"/>
      <c r="U8" s="273"/>
      <c r="AA8" s="20"/>
      <c r="AB8" s="21" t="str">
        <f>AB$6&amp;"-NYCTA"</f>
        <v>MYF-NYCTA</v>
      </c>
      <c r="AC8" s="22" t="str">
        <f t="shared" ref="AC8:AC13" si="1">IF(RIGHT(AP7)="Z",CHAR(CODE(LEFT(AP7))+1),LEFT(AP7))&amp;IF(RIGHT(AP7)&lt;&gt;"Z",CHAR(CODE(RIGHT(AP7))+1),CHAR(65))</f>
        <v>EI</v>
      </c>
      <c r="AD8" s="22" t="str">
        <f t="shared" ref="AD8:AP13" si="2">IF(RIGHT(AC8)="Z",CHAR(CODE(LEFT(AC8))+1),LEFT(AC8))&amp;IF(RIGHT(AC8)&lt;&gt;"Z",CHAR(CODE(RIGHT(AC8))+1),CHAR(65))</f>
        <v>EJ</v>
      </c>
      <c r="AE8" s="22" t="str">
        <f t="shared" si="2"/>
        <v>EK</v>
      </c>
      <c r="AF8" s="22" t="str">
        <f t="shared" si="2"/>
        <v>EL</v>
      </c>
      <c r="AG8" s="22" t="str">
        <f t="shared" si="2"/>
        <v>EM</v>
      </c>
      <c r="AH8" s="22" t="str">
        <f t="shared" si="2"/>
        <v>EN</v>
      </c>
      <c r="AI8" s="22" t="str">
        <f t="shared" si="2"/>
        <v>EO</v>
      </c>
      <c r="AJ8" s="22" t="str">
        <f t="shared" si="2"/>
        <v>EP</v>
      </c>
      <c r="AK8" s="22" t="str">
        <f t="shared" si="2"/>
        <v>EQ</v>
      </c>
      <c r="AL8" s="22" t="str">
        <f t="shared" si="2"/>
        <v>ER</v>
      </c>
      <c r="AM8" s="22" t="str">
        <f t="shared" si="2"/>
        <v>ES</v>
      </c>
      <c r="AN8" s="22" t="str">
        <f t="shared" si="2"/>
        <v>ET</v>
      </c>
      <c r="AO8" s="22" t="str">
        <f t="shared" si="2"/>
        <v>EU</v>
      </c>
      <c r="AP8" s="22" t="str">
        <f t="shared" si="2"/>
        <v>EV</v>
      </c>
    </row>
    <row r="9" spans="1:42" s="1" customFormat="1" ht="18" customHeight="1" x14ac:dyDescent="0.3">
      <c r="A9" s="32"/>
      <c r="B9" s="33"/>
      <c r="C9" s="33"/>
      <c r="D9" s="55" t="s">
        <v>141</v>
      </c>
      <c r="E9" s="269" t="s">
        <v>97</v>
      </c>
      <c r="F9" s="267" t="s">
        <v>6</v>
      </c>
      <c r="G9" s="55" t="s">
        <v>141</v>
      </c>
      <c r="H9" s="269" t="s">
        <v>97</v>
      </c>
      <c r="I9" s="267" t="s">
        <v>6</v>
      </c>
      <c r="J9" s="55" t="s">
        <v>141</v>
      </c>
      <c r="K9" s="269" t="s">
        <v>97</v>
      </c>
      <c r="L9" s="267" t="s">
        <v>6</v>
      </c>
      <c r="M9" s="55" t="s">
        <v>141</v>
      </c>
      <c r="N9" s="269" t="s">
        <v>97</v>
      </c>
      <c r="O9" s="267" t="s">
        <v>6</v>
      </c>
      <c r="P9" s="55" t="s">
        <v>141</v>
      </c>
      <c r="Q9" s="269" t="s">
        <v>97</v>
      </c>
      <c r="R9" s="267" t="s">
        <v>6</v>
      </c>
      <c r="S9" s="55" t="s">
        <v>141</v>
      </c>
      <c r="T9" s="269" t="s">
        <v>97</v>
      </c>
      <c r="U9" s="267" t="s">
        <v>6</v>
      </c>
      <c r="X9" s="88"/>
      <c r="Y9" s="88"/>
      <c r="Z9" s="88"/>
      <c r="AA9" s="6"/>
      <c r="AB9" s="17" t="str">
        <f>AB$6&amp;"-CRR"</f>
        <v>MYF-CRR</v>
      </c>
      <c r="AC9" s="10" t="str">
        <f t="shared" si="1"/>
        <v>EW</v>
      </c>
      <c r="AD9" s="10" t="str">
        <f t="shared" si="2"/>
        <v>EX</v>
      </c>
      <c r="AE9" s="10" t="str">
        <f t="shared" si="2"/>
        <v>EY</v>
      </c>
      <c r="AF9" s="10" t="str">
        <f t="shared" si="2"/>
        <v>EZ</v>
      </c>
      <c r="AG9" s="10" t="str">
        <f t="shared" si="2"/>
        <v>FA</v>
      </c>
      <c r="AH9" s="10" t="str">
        <f t="shared" si="2"/>
        <v>FB</v>
      </c>
      <c r="AI9" s="10" t="str">
        <f t="shared" si="2"/>
        <v>FC</v>
      </c>
      <c r="AJ9" s="10" t="str">
        <f t="shared" si="2"/>
        <v>FD</v>
      </c>
      <c r="AK9" s="10" t="str">
        <f t="shared" si="2"/>
        <v>FE</v>
      </c>
      <c r="AL9" s="10" t="str">
        <f t="shared" si="2"/>
        <v>FF</v>
      </c>
      <c r="AM9" s="10" t="str">
        <f t="shared" si="2"/>
        <v>FG</v>
      </c>
      <c r="AN9" s="10" t="str">
        <f t="shared" si="2"/>
        <v>FH</v>
      </c>
      <c r="AO9" s="10" t="str">
        <f t="shared" si="2"/>
        <v>FI</v>
      </c>
      <c r="AP9" s="10" t="str">
        <f t="shared" si="2"/>
        <v>FJ</v>
      </c>
    </row>
    <row r="10" spans="1:42" s="1" customFormat="1" ht="15.75" customHeight="1" x14ac:dyDescent="0.3">
      <c r="A10" s="32"/>
      <c r="B10" s="33"/>
      <c r="C10" s="33"/>
      <c r="D10" s="56" t="s">
        <v>142</v>
      </c>
      <c r="E10" s="270"/>
      <c r="F10" s="268"/>
      <c r="G10" s="57" t="s">
        <v>142</v>
      </c>
      <c r="H10" s="270"/>
      <c r="I10" s="268"/>
      <c r="J10" s="57" t="s">
        <v>142</v>
      </c>
      <c r="K10" s="270"/>
      <c r="L10" s="268"/>
      <c r="M10" s="57" t="s">
        <v>142</v>
      </c>
      <c r="N10" s="270"/>
      <c r="O10" s="268"/>
      <c r="P10" s="57" t="s">
        <v>142</v>
      </c>
      <c r="Q10" s="270"/>
      <c r="R10" s="268"/>
      <c r="S10" s="57" t="s">
        <v>142</v>
      </c>
      <c r="T10" s="270"/>
      <c r="U10" s="268"/>
      <c r="X10" s="88"/>
      <c r="Y10" s="88"/>
      <c r="Z10" s="88"/>
      <c r="AA10" s="6"/>
      <c r="AB10" s="17" t="str">
        <f>AB$6&amp;"-HQ"</f>
        <v>MYF-HQ</v>
      </c>
      <c r="AC10" s="10" t="str">
        <f t="shared" si="1"/>
        <v>FK</v>
      </c>
      <c r="AD10" s="10" t="str">
        <f t="shared" si="2"/>
        <v>FL</v>
      </c>
      <c r="AE10" s="10" t="str">
        <f t="shared" si="2"/>
        <v>FM</v>
      </c>
      <c r="AF10" s="10" t="str">
        <f t="shared" si="2"/>
        <v>FN</v>
      </c>
      <c r="AG10" s="10" t="str">
        <f t="shared" si="2"/>
        <v>FO</v>
      </c>
      <c r="AH10" s="10" t="str">
        <f t="shared" si="2"/>
        <v>FP</v>
      </c>
      <c r="AI10" s="10" t="str">
        <f t="shared" si="2"/>
        <v>FQ</v>
      </c>
      <c r="AJ10" s="10" t="str">
        <f t="shared" si="2"/>
        <v>FR</v>
      </c>
      <c r="AK10" s="10" t="str">
        <f t="shared" si="2"/>
        <v>FS</v>
      </c>
      <c r="AL10" s="10" t="str">
        <f t="shared" si="2"/>
        <v>FT</v>
      </c>
      <c r="AM10" s="10" t="str">
        <f t="shared" si="2"/>
        <v>FU</v>
      </c>
      <c r="AN10" s="10" t="str">
        <f t="shared" si="2"/>
        <v>FV</v>
      </c>
      <c r="AO10" s="10" t="str">
        <f t="shared" si="2"/>
        <v>FW</v>
      </c>
      <c r="AP10" s="10" t="str">
        <f t="shared" si="2"/>
        <v>FX</v>
      </c>
    </row>
    <row r="11" spans="1:42" s="1" customFormat="1" ht="15" customHeight="1" x14ac:dyDescent="0.3">
      <c r="A11" s="32"/>
      <c r="B11" s="33"/>
      <c r="C11" s="33"/>
      <c r="D11" s="28"/>
      <c r="E11" s="58"/>
      <c r="F11" s="59"/>
      <c r="G11" s="28"/>
      <c r="H11" s="58"/>
      <c r="I11" s="59"/>
      <c r="J11" s="28"/>
      <c r="K11" s="58"/>
      <c r="L11" s="59"/>
      <c r="M11" s="28"/>
      <c r="N11" s="58"/>
      <c r="O11" s="59"/>
      <c r="P11" s="28"/>
      <c r="Q11" s="58"/>
      <c r="R11" s="59"/>
      <c r="S11" s="28"/>
      <c r="T11" s="58"/>
      <c r="U11" s="59"/>
      <c r="X11" s="88"/>
      <c r="Y11" s="88"/>
      <c r="Z11" s="88"/>
      <c r="AA11" s="6"/>
      <c r="AB11" s="17" t="str">
        <f>AB$6&amp;"-MTABC"</f>
        <v>MYF-MTABC</v>
      </c>
      <c r="AC11" s="10" t="str">
        <f t="shared" si="1"/>
        <v>FY</v>
      </c>
      <c r="AD11" s="10" t="str">
        <f t="shared" si="2"/>
        <v>FZ</v>
      </c>
      <c r="AE11" s="10" t="str">
        <f t="shared" si="2"/>
        <v>GA</v>
      </c>
      <c r="AF11" s="10" t="str">
        <f t="shared" si="2"/>
        <v>GB</v>
      </c>
      <c r="AG11" s="10" t="str">
        <f t="shared" si="2"/>
        <v>GC</v>
      </c>
      <c r="AH11" s="10" t="str">
        <f t="shared" si="2"/>
        <v>GD</v>
      </c>
      <c r="AI11" s="10" t="str">
        <f t="shared" si="2"/>
        <v>GE</v>
      </c>
      <c r="AJ11" s="10" t="str">
        <f t="shared" si="2"/>
        <v>GF</v>
      </c>
      <c r="AK11" s="10" t="str">
        <f t="shared" si="2"/>
        <v>GG</v>
      </c>
      <c r="AL11" s="10" t="str">
        <f t="shared" si="2"/>
        <v>GH</v>
      </c>
      <c r="AM11" s="10" t="str">
        <f t="shared" si="2"/>
        <v>GI</v>
      </c>
      <c r="AN11" s="10" t="str">
        <f t="shared" si="2"/>
        <v>GJ</v>
      </c>
      <c r="AO11" s="10" t="str">
        <f t="shared" si="2"/>
        <v>GK</v>
      </c>
      <c r="AP11" s="10" t="str">
        <f t="shared" si="2"/>
        <v>GL</v>
      </c>
    </row>
    <row r="12" spans="1:42" s="1" customFormat="1" ht="18" customHeight="1" x14ac:dyDescent="0.3">
      <c r="A12" s="32"/>
      <c r="B12" s="40" t="s">
        <v>3</v>
      </c>
      <c r="C12" s="33"/>
      <c r="D12" s="32"/>
      <c r="E12" s="60"/>
      <c r="F12" s="61"/>
      <c r="G12" s="32"/>
      <c r="H12" s="60"/>
      <c r="I12" s="61"/>
      <c r="J12" s="32"/>
      <c r="K12" s="60"/>
      <c r="L12" s="61"/>
      <c r="M12" s="32"/>
      <c r="N12" s="60"/>
      <c r="O12" s="61"/>
      <c r="P12" s="32"/>
      <c r="Q12" s="60"/>
      <c r="R12" s="61"/>
      <c r="S12" s="32"/>
      <c r="T12" s="60"/>
      <c r="U12" s="61"/>
      <c r="X12" s="88"/>
      <c r="Y12" s="88"/>
      <c r="Z12" s="88"/>
      <c r="AA12" s="6"/>
      <c r="AB12" s="17" t="str">
        <f>AB$6&amp;"-SIRTA"</f>
        <v>MYF-SIRTA</v>
      </c>
      <c r="AC12" s="10" t="str">
        <f t="shared" si="1"/>
        <v>GM</v>
      </c>
      <c r="AD12" s="10" t="str">
        <f t="shared" si="2"/>
        <v>GN</v>
      </c>
      <c r="AE12" s="10" t="str">
        <f t="shared" si="2"/>
        <v>GO</v>
      </c>
      <c r="AF12" s="10" t="str">
        <f t="shared" si="2"/>
        <v>GP</v>
      </c>
      <c r="AG12" s="10" t="str">
        <f t="shared" si="2"/>
        <v>GQ</v>
      </c>
      <c r="AH12" s="10" t="str">
        <f t="shared" si="2"/>
        <v>GR</v>
      </c>
      <c r="AI12" s="10" t="str">
        <f t="shared" si="2"/>
        <v>GS</v>
      </c>
      <c r="AJ12" s="10" t="str">
        <f t="shared" si="2"/>
        <v>GT</v>
      </c>
      <c r="AK12" s="10" t="str">
        <f t="shared" si="2"/>
        <v>GU</v>
      </c>
      <c r="AL12" s="10" t="str">
        <f t="shared" si="2"/>
        <v>GV</v>
      </c>
      <c r="AM12" s="10" t="str">
        <f t="shared" si="2"/>
        <v>GW</v>
      </c>
      <c r="AN12" s="10" t="str">
        <f t="shared" si="2"/>
        <v>GX</v>
      </c>
      <c r="AO12" s="10" t="str">
        <f t="shared" si="2"/>
        <v>GY</v>
      </c>
      <c r="AP12" s="10" t="str">
        <f t="shared" si="2"/>
        <v>GZ</v>
      </c>
    </row>
    <row r="13" spans="1:42" s="1" customFormat="1" ht="18" customHeight="1" x14ac:dyDescent="0.3">
      <c r="A13" s="32"/>
      <c r="B13" s="52" t="s">
        <v>4</v>
      </c>
      <c r="C13" s="33"/>
      <c r="D13" s="142">
        <v>115.08559934763184</v>
      </c>
      <c r="E13" s="143">
        <v>168.03994033999999</v>
      </c>
      <c r="F13" s="144">
        <v>52.954340992368145</v>
      </c>
      <c r="G13" s="142">
        <v>54.065138868567402</v>
      </c>
      <c r="H13" s="143">
        <v>78.63670599999999</v>
      </c>
      <c r="I13" s="144">
        <v>24.571567131432587</v>
      </c>
      <c r="J13" s="142">
        <v>0.41150463176820445</v>
      </c>
      <c r="K13" s="143">
        <v>0.60087066</v>
      </c>
      <c r="L13" s="144">
        <v>0.18936602823179555</v>
      </c>
      <c r="M13" s="142">
        <v>0</v>
      </c>
      <c r="N13" s="143">
        <v>0</v>
      </c>
      <c r="O13" s="144">
        <v>0</v>
      </c>
      <c r="P13" s="142">
        <v>0</v>
      </c>
      <c r="Q13" s="143">
        <v>0</v>
      </c>
      <c r="R13" s="144">
        <v>0</v>
      </c>
      <c r="S13" s="142">
        <v>169.56224284796744</v>
      </c>
      <c r="T13" s="143">
        <v>247.27751699999999</v>
      </c>
      <c r="U13" s="144">
        <v>77.715274152032549</v>
      </c>
      <c r="X13" s="88"/>
      <c r="Y13" s="88"/>
      <c r="Z13" s="88"/>
      <c r="AA13" s="8">
        <v>9</v>
      </c>
      <c r="AB13" s="17" t="str">
        <f>AB$6&amp;"-BRTUN"</f>
        <v>MYF-BRTUN</v>
      </c>
      <c r="AC13" s="10" t="str">
        <f t="shared" si="1"/>
        <v>HA</v>
      </c>
      <c r="AD13" s="10" t="str">
        <f t="shared" si="2"/>
        <v>HB</v>
      </c>
      <c r="AE13" s="10" t="str">
        <f t="shared" si="2"/>
        <v>HC</v>
      </c>
      <c r="AF13" s="10" t="str">
        <f t="shared" si="2"/>
        <v>HD</v>
      </c>
      <c r="AG13" s="10" t="str">
        <f t="shared" si="2"/>
        <v>HE</v>
      </c>
      <c r="AH13" s="10" t="str">
        <f t="shared" si="2"/>
        <v>HF</v>
      </c>
      <c r="AI13" s="10" t="str">
        <f t="shared" si="2"/>
        <v>HG</v>
      </c>
      <c r="AJ13" s="10" t="str">
        <f t="shared" si="2"/>
        <v>HH</v>
      </c>
      <c r="AK13" s="10" t="str">
        <f t="shared" si="2"/>
        <v>HI</v>
      </c>
      <c r="AL13" s="10" t="str">
        <f t="shared" si="2"/>
        <v>HJ</v>
      </c>
      <c r="AM13" s="10" t="str">
        <f t="shared" si="2"/>
        <v>HK</v>
      </c>
      <c r="AN13" s="10" t="str">
        <f t="shared" si="2"/>
        <v>HL</v>
      </c>
      <c r="AO13" s="10" t="str">
        <f t="shared" si="2"/>
        <v>HM</v>
      </c>
      <c r="AP13" s="10" t="str">
        <f t="shared" si="2"/>
        <v>HN</v>
      </c>
    </row>
    <row r="14" spans="1:42" s="1" customFormat="1" ht="18" customHeight="1" x14ac:dyDescent="0.3">
      <c r="A14" s="32"/>
      <c r="B14" s="52" t="s">
        <v>5</v>
      </c>
      <c r="C14" s="33"/>
      <c r="D14" s="142">
        <v>37.816674195418919</v>
      </c>
      <c r="E14" s="143">
        <v>31.655533399999996</v>
      </c>
      <c r="F14" s="144">
        <v>-6.1611407954189232</v>
      </c>
      <c r="G14" s="142">
        <v>6.6719170906638583</v>
      </c>
      <c r="H14" s="143">
        <v>5.5862705999999998</v>
      </c>
      <c r="I14" s="144">
        <v>-1.0856464906638585</v>
      </c>
      <c r="J14" s="142">
        <v>0</v>
      </c>
      <c r="K14" s="143">
        <v>0</v>
      </c>
      <c r="L14" s="144">
        <v>0</v>
      </c>
      <c r="M14" s="142">
        <v>0</v>
      </c>
      <c r="N14" s="143">
        <v>0</v>
      </c>
      <c r="O14" s="144">
        <v>0</v>
      </c>
      <c r="P14" s="142">
        <v>0</v>
      </c>
      <c r="Q14" s="143">
        <v>0</v>
      </c>
      <c r="R14" s="144">
        <v>0</v>
      </c>
      <c r="S14" s="142">
        <v>44.48859128608278</v>
      </c>
      <c r="T14" s="143">
        <v>37.241803999999995</v>
      </c>
      <c r="U14" s="144">
        <v>-7.2467872860827853</v>
      </c>
      <c r="V14" s="63"/>
      <c r="W14" s="63"/>
      <c r="X14" s="88"/>
      <c r="Y14" s="88"/>
      <c r="Z14" s="88"/>
      <c r="AA14" s="8">
        <f>AA13+1</f>
        <v>10</v>
      </c>
      <c r="AB14" s="6"/>
      <c r="AC14" s="6"/>
      <c r="AD14" s="6"/>
      <c r="AE14" s="6"/>
      <c r="AF14" s="6"/>
      <c r="AG14" s="6"/>
      <c r="AH14" s="6"/>
      <c r="AI14" s="6"/>
      <c r="AJ14" s="6"/>
      <c r="AK14" s="6"/>
      <c r="AL14" s="6"/>
      <c r="AM14" s="6"/>
      <c r="AN14" s="6"/>
      <c r="AO14" s="6"/>
      <c r="AP14" s="6"/>
    </row>
    <row r="15" spans="1:42" s="1" customFormat="1" ht="18" customHeight="1" x14ac:dyDescent="0.3">
      <c r="A15" s="32"/>
      <c r="B15" s="52" t="s">
        <v>88</v>
      </c>
      <c r="C15" s="33"/>
      <c r="D15" s="142">
        <v>0</v>
      </c>
      <c r="E15" s="143">
        <v>0</v>
      </c>
      <c r="F15" s="144">
        <v>0</v>
      </c>
      <c r="G15" s="142">
        <v>0</v>
      </c>
      <c r="H15" s="143">
        <v>0</v>
      </c>
      <c r="I15" s="144">
        <v>0</v>
      </c>
      <c r="J15" s="142">
        <v>0</v>
      </c>
      <c r="K15" s="143">
        <v>0</v>
      </c>
      <c r="L15" s="144">
        <v>0</v>
      </c>
      <c r="M15" s="142">
        <v>0</v>
      </c>
      <c r="N15" s="143">
        <v>0</v>
      </c>
      <c r="O15" s="144">
        <v>0</v>
      </c>
      <c r="P15" s="142">
        <v>16.813735293384767</v>
      </c>
      <c r="Q15" s="143">
        <v>30.610718339999998</v>
      </c>
      <c r="R15" s="144">
        <v>13.796983046615232</v>
      </c>
      <c r="S15" s="142">
        <v>16.813735293384767</v>
      </c>
      <c r="T15" s="143">
        <v>30.610718339999998</v>
      </c>
      <c r="U15" s="144">
        <v>13.796983046615232</v>
      </c>
      <c r="V15" s="63"/>
      <c r="W15" s="63"/>
      <c r="X15" s="88"/>
      <c r="Y15" s="88"/>
      <c r="Z15" s="88"/>
      <c r="AA15" s="8">
        <f>AA14+13</f>
        <v>23</v>
      </c>
      <c r="AB15" s="6"/>
      <c r="AC15" s="6"/>
      <c r="AD15" s="6"/>
      <c r="AE15" s="6"/>
      <c r="AF15" s="6"/>
      <c r="AG15" s="6"/>
      <c r="AH15" s="6"/>
      <c r="AI15" s="6"/>
      <c r="AJ15" s="6"/>
      <c r="AK15" s="6"/>
      <c r="AL15" s="6"/>
      <c r="AM15" s="6"/>
      <c r="AN15" s="6"/>
      <c r="AO15" s="6"/>
      <c r="AP15" s="6"/>
    </row>
    <row r="16" spans="1:42" s="1" customFormat="1" ht="18" customHeight="1" x14ac:dyDescent="0.3">
      <c r="A16" s="32"/>
      <c r="B16" s="52" t="s">
        <v>89</v>
      </c>
      <c r="C16" s="33"/>
      <c r="D16" s="142">
        <v>0</v>
      </c>
      <c r="E16" s="143">
        <v>0</v>
      </c>
      <c r="F16" s="144">
        <v>0</v>
      </c>
      <c r="G16" s="142">
        <v>0</v>
      </c>
      <c r="H16" s="143">
        <v>0</v>
      </c>
      <c r="I16" s="144">
        <v>0</v>
      </c>
      <c r="J16" s="142">
        <v>0</v>
      </c>
      <c r="K16" s="143">
        <v>0</v>
      </c>
      <c r="L16" s="144">
        <v>0</v>
      </c>
      <c r="M16" s="142">
        <v>0</v>
      </c>
      <c r="N16" s="143">
        <v>0</v>
      </c>
      <c r="O16" s="144">
        <v>0</v>
      </c>
      <c r="P16" s="142">
        <v>7.1898977218633178</v>
      </c>
      <c r="Q16" s="143">
        <v>20.019535829999999</v>
      </c>
      <c r="R16" s="144">
        <v>12.829638108136681</v>
      </c>
      <c r="S16" s="142">
        <v>7.1898977218633178</v>
      </c>
      <c r="T16" s="143">
        <v>20.019535829999999</v>
      </c>
      <c r="U16" s="144">
        <v>12.829638108136681</v>
      </c>
      <c r="V16" s="63"/>
      <c r="W16" s="63"/>
      <c r="X16" s="63"/>
      <c r="Y16" s="63"/>
      <c r="Z16" s="63"/>
      <c r="AA16" s="8">
        <f>AA15+15</f>
        <v>38</v>
      </c>
      <c r="AB16" s="18" t="s">
        <v>70</v>
      </c>
      <c r="AC16" s="6"/>
      <c r="AD16" s="6"/>
      <c r="AE16" s="6"/>
      <c r="AF16" s="6"/>
      <c r="AG16" s="6"/>
      <c r="AH16" s="6"/>
      <c r="AI16" s="6"/>
      <c r="AJ16" s="6"/>
      <c r="AK16" s="6"/>
      <c r="AL16" s="6"/>
      <c r="AM16" s="6"/>
      <c r="AN16" s="6"/>
      <c r="AO16" s="6"/>
      <c r="AP16" s="6"/>
    </row>
    <row r="17" spans="1:42" s="1" customFormat="1" ht="18" customHeight="1" x14ac:dyDescent="0.3">
      <c r="A17" s="32"/>
      <c r="B17" s="52" t="s">
        <v>8</v>
      </c>
      <c r="C17" s="33"/>
      <c r="D17" s="142">
        <v>0</v>
      </c>
      <c r="E17" s="143">
        <v>0</v>
      </c>
      <c r="F17" s="144">
        <v>0</v>
      </c>
      <c r="G17" s="142">
        <v>0</v>
      </c>
      <c r="H17" s="143">
        <v>0</v>
      </c>
      <c r="I17" s="144">
        <v>0</v>
      </c>
      <c r="J17" s="142">
        <v>0</v>
      </c>
      <c r="K17" s="143">
        <v>0</v>
      </c>
      <c r="L17" s="144">
        <v>0</v>
      </c>
      <c r="M17" s="142">
        <v>0</v>
      </c>
      <c r="N17" s="143">
        <v>0</v>
      </c>
      <c r="O17" s="144">
        <v>0</v>
      </c>
      <c r="P17" s="142">
        <v>0</v>
      </c>
      <c r="Q17" s="143">
        <v>0</v>
      </c>
      <c r="R17" s="144">
        <v>0</v>
      </c>
      <c r="S17" s="142">
        <v>0</v>
      </c>
      <c r="T17" s="143">
        <v>0</v>
      </c>
      <c r="U17" s="144">
        <v>0</v>
      </c>
      <c r="V17" s="63"/>
      <c r="W17" s="63"/>
      <c r="X17" s="63"/>
      <c r="Y17" s="63"/>
      <c r="Z17" s="63"/>
      <c r="AA17" s="8">
        <f>AA16+6</f>
        <v>44</v>
      </c>
      <c r="AB17" s="17" t="str">
        <f>AB$16&amp;"-CONS"</f>
        <v>ACT-CONS</v>
      </c>
      <c r="AC17" s="19" t="s">
        <v>71</v>
      </c>
      <c r="AD17" s="10" t="str">
        <f t="shared" ref="AD17:AP23" si="3">IF(RIGHT(AC17)="Z",CHAR(CODE(LEFT(AC17))+1),LEFT(AC17))&amp;IF(RIGHT(AC17)&lt;&gt;"Z",CHAR(CODE(RIGHT(AC17))+1),CHAR(65))</f>
        <v>AB</v>
      </c>
      <c r="AE17" s="10" t="str">
        <f t="shared" si="3"/>
        <v>AC</v>
      </c>
      <c r="AF17" s="10" t="str">
        <f t="shared" si="3"/>
        <v>AD</v>
      </c>
      <c r="AG17" s="10" t="str">
        <f t="shared" si="3"/>
        <v>AE</v>
      </c>
      <c r="AH17" s="10" t="str">
        <f t="shared" si="3"/>
        <v>AF</v>
      </c>
      <c r="AI17" s="10" t="str">
        <f t="shared" si="3"/>
        <v>AG</v>
      </c>
      <c r="AJ17" s="10" t="str">
        <f t="shared" si="3"/>
        <v>AH</v>
      </c>
      <c r="AK17" s="10" t="str">
        <f t="shared" si="3"/>
        <v>AI</v>
      </c>
      <c r="AL17" s="10" t="str">
        <f t="shared" si="3"/>
        <v>AJ</v>
      </c>
      <c r="AM17" s="10" t="str">
        <f t="shared" si="3"/>
        <v>AK</v>
      </c>
      <c r="AN17" s="10" t="str">
        <f t="shared" si="3"/>
        <v>AL</v>
      </c>
      <c r="AO17" s="10" t="str">
        <f t="shared" si="3"/>
        <v>AM</v>
      </c>
      <c r="AP17" s="10" t="str">
        <f t="shared" si="3"/>
        <v>AN</v>
      </c>
    </row>
    <row r="18" spans="1:42" s="1" customFormat="1" ht="18" customHeight="1" x14ac:dyDescent="0.3">
      <c r="A18" s="32"/>
      <c r="B18" s="52" t="s">
        <v>9</v>
      </c>
      <c r="C18" s="33"/>
      <c r="D18" s="142">
        <v>26.623036381579642</v>
      </c>
      <c r="E18" s="143">
        <v>17.787638699999999</v>
      </c>
      <c r="F18" s="144">
        <v>-8.8353976815796429</v>
      </c>
      <c r="G18" s="142">
        <v>0</v>
      </c>
      <c r="H18" s="143">
        <v>0</v>
      </c>
      <c r="I18" s="144">
        <v>0</v>
      </c>
      <c r="J18" s="142">
        <v>0</v>
      </c>
      <c r="K18" s="143">
        <v>0</v>
      </c>
      <c r="L18" s="144">
        <v>0</v>
      </c>
      <c r="M18" s="142">
        <v>0</v>
      </c>
      <c r="N18" s="143">
        <v>0</v>
      </c>
      <c r="O18" s="144">
        <v>0</v>
      </c>
      <c r="P18" s="142">
        <v>0</v>
      </c>
      <c r="Q18" s="143">
        <v>0</v>
      </c>
      <c r="R18" s="144">
        <v>0</v>
      </c>
      <c r="S18" s="142">
        <v>26.623036381579642</v>
      </c>
      <c r="T18" s="143">
        <v>17.787638699999999</v>
      </c>
      <c r="U18" s="144">
        <v>-8.8353976815796429</v>
      </c>
      <c r="V18" s="63"/>
      <c r="W18" s="63"/>
      <c r="X18" s="63"/>
      <c r="Y18" s="63"/>
      <c r="Z18" s="63"/>
      <c r="AA18" s="8">
        <f>AA17+5</f>
        <v>49</v>
      </c>
      <c r="AB18" s="17" t="str">
        <f>AB$16&amp;"-NYCTA"</f>
        <v>ACT-NYCTA</v>
      </c>
      <c r="AC18" s="10" t="str">
        <f t="shared" ref="AC18:AC23" si="4">IF(RIGHT(AP17)="Z",CHAR(CODE(LEFT(AP17))+1),LEFT(AP17))&amp;IF(RIGHT(AP17)&lt;&gt;"Z",CHAR(CODE(RIGHT(AP17))+1),CHAR(65))</f>
        <v>AO</v>
      </c>
      <c r="AD18" s="10" t="str">
        <f t="shared" si="3"/>
        <v>AP</v>
      </c>
      <c r="AE18" s="10" t="str">
        <f t="shared" si="3"/>
        <v>AQ</v>
      </c>
      <c r="AF18" s="10" t="str">
        <f t="shared" si="3"/>
        <v>AR</v>
      </c>
      <c r="AG18" s="10" t="str">
        <f t="shared" si="3"/>
        <v>AS</v>
      </c>
      <c r="AH18" s="10" t="str">
        <f t="shared" si="3"/>
        <v>AT</v>
      </c>
      <c r="AI18" s="10" t="str">
        <f t="shared" si="3"/>
        <v>AU</v>
      </c>
      <c r="AJ18" s="10" t="str">
        <f t="shared" si="3"/>
        <v>AV</v>
      </c>
      <c r="AK18" s="10" t="str">
        <f t="shared" si="3"/>
        <v>AW</v>
      </c>
      <c r="AL18" s="10" t="str">
        <f t="shared" si="3"/>
        <v>AX</v>
      </c>
      <c r="AM18" s="10" t="str">
        <f t="shared" si="3"/>
        <v>AY</v>
      </c>
      <c r="AN18" s="10" t="str">
        <f t="shared" si="3"/>
        <v>AZ</v>
      </c>
      <c r="AO18" s="10" t="str">
        <f t="shared" si="3"/>
        <v>BA</v>
      </c>
      <c r="AP18" s="10" t="str">
        <f t="shared" si="3"/>
        <v>BB</v>
      </c>
    </row>
    <row r="19" spans="1:42" s="1" customFormat="1" ht="18" customHeight="1" x14ac:dyDescent="0.3">
      <c r="A19" s="32"/>
      <c r="B19" s="52" t="s">
        <v>10</v>
      </c>
      <c r="C19" s="33"/>
      <c r="D19" s="142">
        <v>0</v>
      </c>
      <c r="E19" s="143">
        <v>0</v>
      </c>
      <c r="F19" s="144">
        <v>0</v>
      </c>
      <c r="G19" s="142">
        <v>0</v>
      </c>
      <c r="H19" s="143">
        <v>0</v>
      </c>
      <c r="I19" s="144">
        <v>0</v>
      </c>
      <c r="J19" s="142">
        <v>0</v>
      </c>
      <c r="K19" s="143">
        <v>0</v>
      </c>
      <c r="L19" s="144">
        <v>0</v>
      </c>
      <c r="M19" s="142">
        <v>0</v>
      </c>
      <c r="N19" s="143">
        <v>0</v>
      </c>
      <c r="O19" s="144">
        <v>0</v>
      </c>
      <c r="P19" s="142">
        <v>0</v>
      </c>
      <c r="Q19" s="143">
        <v>0</v>
      </c>
      <c r="R19" s="144">
        <v>0</v>
      </c>
      <c r="S19" s="142">
        <v>0</v>
      </c>
      <c r="T19" s="143">
        <v>0</v>
      </c>
      <c r="U19" s="144">
        <v>0</v>
      </c>
      <c r="V19" s="63"/>
      <c r="W19" s="63"/>
      <c r="X19" s="63"/>
      <c r="Y19" s="63"/>
      <c r="Z19" s="63"/>
      <c r="AA19" s="8">
        <f>AA18+22</f>
        <v>71</v>
      </c>
      <c r="AB19" s="17" t="str">
        <f>AB$16&amp;"-CRR"</f>
        <v>ACT-CRR</v>
      </c>
      <c r="AC19" s="10" t="str">
        <f t="shared" si="4"/>
        <v>BC</v>
      </c>
      <c r="AD19" s="10" t="str">
        <f t="shared" si="3"/>
        <v>BD</v>
      </c>
      <c r="AE19" s="10" t="str">
        <f t="shared" si="3"/>
        <v>BE</v>
      </c>
      <c r="AF19" s="10" t="str">
        <f t="shared" si="3"/>
        <v>BF</v>
      </c>
      <c r="AG19" s="10" t="str">
        <f t="shared" si="3"/>
        <v>BG</v>
      </c>
      <c r="AH19" s="10" t="str">
        <f t="shared" si="3"/>
        <v>BH</v>
      </c>
      <c r="AI19" s="10" t="str">
        <f t="shared" si="3"/>
        <v>BI</v>
      </c>
      <c r="AJ19" s="10" t="str">
        <f t="shared" si="3"/>
        <v>BJ</v>
      </c>
      <c r="AK19" s="10" t="str">
        <f t="shared" si="3"/>
        <v>BK</v>
      </c>
      <c r="AL19" s="10" t="str">
        <f t="shared" si="3"/>
        <v>BL</v>
      </c>
      <c r="AM19" s="10" t="str">
        <f t="shared" si="3"/>
        <v>BM</v>
      </c>
      <c r="AN19" s="10" t="str">
        <f t="shared" si="3"/>
        <v>BN</v>
      </c>
      <c r="AO19" s="10" t="str">
        <f t="shared" si="3"/>
        <v>BO</v>
      </c>
      <c r="AP19" s="10" t="str">
        <f t="shared" si="3"/>
        <v>BP</v>
      </c>
    </row>
    <row r="20" spans="1:42" s="66" customFormat="1" ht="18" customHeight="1" x14ac:dyDescent="0.3">
      <c r="A20" s="64"/>
      <c r="B20" s="33"/>
      <c r="C20" s="65"/>
      <c r="D20" s="155">
        <v>179.52530992463042</v>
      </c>
      <c r="E20" s="156">
        <v>217.48311243999999</v>
      </c>
      <c r="F20" s="157">
        <v>37.957802515369565</v>
      </c>
      <c r="G20" s="155">
        <v>60.737055959231263</v>
      </c>
      <c r="H20" s="156">
        <v>84.222976599999996</v>
      </c>
      <c r="I20" s="157">
        <v>23.485920640768732</v>
      </c>
      <c r="J20" s="155">
        <v>0.41150463176820445</v>
      </c>
      <c r="K20" s="156">
        <v>0.60087066</v>
      </c>
      <c r="L20" s="157">
        <v>0.18936602823179555</v>
      </c>
      <c r="M20" s="155">
        <v>0</v>
      </c>
      <c r="N20" s="156">
        <v>0</v>
      </c>
      <c r="O20" s="157">
        <v>0</v>
      </c>
      <c r="P20" s="155">
        <v>24.003633015248084</v>
      </c>
      <c r="Q20" s="156">
        <v>50.630254170000001</v>
      </c>
      <c r="R20" s="157">
        <v>26.626621154751916</v>
      </c>
      <c r="S20" s="155">
        <v>264.67750353087791</v>
      </c>
      <c r="T20" s="156">
        <v>352.93721386999999</v>
      </c>
      <c r="U20" s="157">
        <v>88.25971033912208</v>
      </c>
      <c r="V20" s="66">
        <v>1411.7488554800002</v>
      </c>
      <c r="AA20" s="8"/>
      <c r="AB20" s="17" t="str">
        <f>AB$16&amp;"-HQ"</f>
        <v>ACT-HQ</v>
      </c>
      <c r="AC20" s="10" t="str">
        <f t="shared" si="4"/>
        <v>BQ</v>
      </c>
      <c r="AD20" s="10" t="str">
        <f t="shared" si="3"/>
        <v>BR</v>
      </c>
      <c r="AE20" s="10" t="str">
        <f t="shared" si="3"/>
        <v>BS</v>
      </c>
      <c r="AF20" s="10" t="str">
        <f t="shared" si="3"/>
        <v>BT</v>
      </c>
      <c r="AG20" s="10" t="str">
        <f t="shared" si="3"/>
        <v>BU</v>
      </c>
      <c r="AH20" s="10" t="str">
        <f t="shared" si="3"/>
        <v>BV</v>
      </c>
      <c r="AI20" s="10" t="str">
        <f t="shared" si="3"/>
        <v>BW</v>
      </c>
      <c r="AJ20" s="10" t="str">
        <f t="shared" si="3"/>
        <v>BX</v>
      </c>
      <c r="AK20" s="10" t="str">
        <f t="shared" si="3"/>
        <v>BY</v>
      </c>
      <c r="AL20" s="10" t="str">
        <f t="shared" si="3"/>
        <v>BZ</v>
      </c>
      <c r="AM20" s="10" t="str">
        <f t="shared" si="3"/>
        <v>CA</v>
      </c>
      <c r="AN20" s="10" t="str">
        <f t="shared" si="3"/>
        <v>CB</v>
      </c>
      <c r="AO20" s="10" t="str">
        <f t="shared" si="3"/>
        <v>CC</v>
      </c>
      <c r="AP20" s="10" t="str">
        <f t="shared" si="3"/>
        <v>CD</v>
      </c>
    </row>
    <row r="21" spans="1:42" s="66" customFormat="1" ht="15" customHeight="1" x14ac:dyDescent="0.3">
      <c r="A21" s="64"/>
      <c r="B21" s="33"/>
      <c r="C21" s="65"/>
      <c r="D21" s="64"/>
      <c r="E21" s="67"/>
      <c r="F21" s="68"/>
      <c r="G21" s="64"/>
      <c r="H21" s="67"/>
      <c r="I21" s="68"/>
      <c r="J21" s="64"/>
      <c r="K21" s="67"/>
      <c r="L21" s="68"/>
      <c r="M21" s="64"/>
      <c r="N21" s="67"/>
      <c r="O21" s="68"/>
      <c r="P21" s="64"/>
      <c r="Q21" s="67"/>
      <c r="R21" s="68"/>
      <c r="S21" s="64"/>
      <c r="T21" s="67"/>
      <c r="U21" s="68"/>
      <c r="AA21" s="8"/>
      <c r="AB21" s="17" t="str">
        <f>AB$16&amp;"-MTABC"</f>
        <v>ACT-MTABC</v>
      </c>
      <c r="AC21" s="10" t="str">
        <f t="shared" si="4"/>
        <v>CE</v>
      </c>
      <c r="AD21" s="10" t="str">
        <f t="shared" si="3"/>
        <v>CF</v>
      </c>
      <c r="AE21" s="10" t="str">
        <f t="shared" si="3"/>
        <v>CG</v>
      </c>
      <c r="AF21" s="10" t="str">
        <f t="shared" si="3"/>
        <v>CH</v>
      </c>
      <c r="AG21" s="10" t="str">
        <f t="shared" si="3"/>
        <v>CI</v>
      </c>
      <c r="AH21" s="10" t="str">
        <f t="shared" si="3"/>
        <v>CJ</v>
      </c>
      <c r="AI21" s="10" t="str">
        <f t="shared" si="3"/>
        <v>CK</v>
      </c>
      <c r="AJ21" s="10" t="str">
        <f t="shared" si="3"/>
        <v>CL</v>
      </c>
      <c r="AK21" s="10" t="str">
        <f t="shared" si="3"/>
        <v>CM</v>
      </c>
      <c r="AL21" s="10" t="str">
        <f t="shared" si="3"/>
        <v>CN</v>
      </c>
      <c r="AM21" s="10" t="str">
        <f t="shared" si="3"/>
        <v>CO</v>
      </c>
      <c r="AN21" s="10" t="str">
        <f t="shared" si="3"/>
        <v>CP</v>
      </c>
      <c r="AO21" s="10" t="str">
        <f t="shared" si="3"/>
        <v>CQ</v>
      </c>
      <c r="AP21" s="10" t="str">
        <f t="shared" si="3"/>
        <v>CR</v>
      </c>
    </row>
    <row r="22" spans="1:42" s="66" customFormat="1" ht="18" customHeight="1" x14ac:dyDescent="0.3">
      <c r="A22" s="64"/>
      <c r="B22" s="40" t="s">
        <v>13</v>
      </c>
      <c r="C22" s="65"/>
      <c r="D22" s="64"/>
      <c r="E22" s="67"/>
      <c r="F22" s="68"/>
      <c r="G22" s="64"/>
      <c r="H22" s="67"/>
      <c r="I22" s="68"/>
      <c r="J22" s="64"/>
      <c r="K22" s="67"/>
      <c r="L22" s="68"/>
      <c r="M22" s="64"/>
      <c r="N22" s="67"/>
      <c r="O22" s="68"/>
      <c r="P22" s="64"/>
      <c r="Q22" s="67"/>
      <c r="R22" s="68"/>
      <c r="S22" s="64"/>
      <c r="T22" s="67"/>
      <c r="U22" s="68"/>
      <c r="AA22" s="8"/>
      <c r="AB22" s="17" t="str">
        <f>AB$16&amp;"-SIRTA"</f>
        <v>ACT-SIRTA</v>
      </c>
      <c r="AC22" s="10" t="str">
        <f t="shared" si="4"/>
        <v>CS</v>
      </c>
      <c r="AD22" s="10" t="str">
        <f t="shared" si="3"/>
        <v>CT</v>
      </c>
      <c r="AE22" s="10" t="str">
        <f t="shared" si="3"/>
        <v>CU</v>
      </c>
      <c r="AF22" s="10" t="str">
        <f t="shared" si="3"/>
        <v>CV</v>
      </c>
      <c r="AG22" s="10" t="str">
        <f t="shared" si="3"/>
        <v>CW</v>
      </c>
      <c r="AH22" s="10" t="str">
        <f t="shared" si="3"/>
        <v>CX</v>
      </c>
      <c r="AI22" s="10" t="str">
        <f t="shared" si="3"/>
        <v>CY</v>
      </c>
      <c r="AJ22" s="10" t="str">
        <f t="shared" si="3"/>
        <v>CZ</v>
      </c>
      <c r="AK22" s="10" t="str">
        <f t="shared" si="3"/>
        <v>DA</v>
      </c>
      <c r="AL22" s="10" t="str">
        <f t="shared" si="3"/>
        <v>DB</v>
      </c>
      <c r="AM22" s="10" t="str">
        <f t="shared" si="3"/>
        <v>DC</v>
      </c>
      <c r="AN22" s="10" t="str">
        <f t="shared" si="3"/>
        <v>DD</v>
      </c>
      <c r="AO22" s="10" t="str">
        <f t="shared" si="3"/>
        <v>DE</v>
      </c>
      <c r="AP22" s="10" t="str">
        <f t="shared" si="3"/>
        <v>DF</v>
      </c>
    </row>
    <row r="23" spans="1:42" s="66" customFormat="1" ht="18" customHeight="1" x14ac:dyDescent="0.3">
      <c r="A23" s="64"/>
      <c r="B23" s="52" t="s">
        <v>14</v>
      </c>
      <c r="C23" s="65"/>
      <c r="D23" s="203">
        <v>87.819516149999998</v>
      </c>
      <c r="E23" s="205">
        <v>80.321053489999997</v>
      </c>
      <c r="F23" s="204">
        <v>-7.4984626600000013</v>
      </c>
      <c r="G23" s="215">
        <v>58.475516849999998</v>
      </c>
      <c r="H23" s="205">
        <v>67.954843670000002</v>
      </c>
      <c r="I23" s="204">
        <v>9.4793268200000043</v>
      </c>
      <c r="J23" s="203">
        <v>0</v>
      </c>
      <c r="K23" s="205">
        <v>0</v>
      </c>
      <c r="L23" s="204">
        <v>0</v>
      </c>
      <c r="M23" s="203">
        <v>0</v>
      </c>
      <c r="N23" s="205">
        <v>0</v>
      </c>
      <c r="O23" s="204">
        <v>0</v>
      </c>
      <c r="P23" s="203">
        <v>0</v>
      </c>
      <c r="Q23" s="205">
        <v>0</v>
      </c>
      <c r="R23" s="204">
        <v>0</v>
      </c>
      <c r="S23" s="203">
        <v>146.29503299999999</v>
      </c>
      <c r="T23" s="205">
        <v>148.27589716</v>
      </c>
      <c r="U23" s="204">
        <v>1.9808641600000101</v>
      </c>
      <c r="AA23" s="8">
        <f>AA19+3</f>
        <v>74</v>
      </c>
      <c r="AB23" s="17" t="str">
        <f>AB$16&amp;"-BRTUN"</f>
        <v>ACT-BRTUN</v>
      </c>
      <c r="AC23" s="10" t="str">
        <f t="shared" si="4"/>
        <v>DG</v>
      </c>
      <c r="AD23" s="10" t="str">
        <f t="shared" si="3"/>
        <v>DH</v>
      </c>
      <c r="AE23" s="10" t="str">
        <f t="shared" si="3"/>
        <v>DI</v>
      </c>
      <c r="AF23" s="10" t="str">
        <f t="shared" si="3"/>
        <v>DJ</v>
      </c>
      <c r="AG23" s="10" t="str">
        <f t="shared" si="3"/>
        <v>DK</v>
      </c>
      <c r="AH23" s="10" t="str">
        <f t="shared" si="3"/>
        <v>DL</v>
      </c>
      <c r="AI23" s="10" t="str">
        <f t="shared" si="3"/>
        <v>DM</v>
      </c>
      <c r="AJ23" s="10" t="str">
        <f t="shared" si="3"/>
        <v>DN</v>
      </c>
      <c r="AK23" s="10" t="str">
        <f t="shared" si="3"/>
        <v>DO</v>
      </c>
      <c r="AL23" s="10" t="str">
        <f t="shared" si="3"/>
        <v>DP</v>
      </c>
      <c r="AM23" s="10" t="str">
        <f t="shared" si="3"/>
        <v>DQ</v>
      </c>
      <c r="AN23" s="10" t="str">
        <f t="shared" si="3"/>
        <v>DR</v>
      </c>
      <c r="AO23" s="10" t="str">
        <f t="shared" si="3"/>
        <v>DS</v>
      </c>
      <c r="AP23" s="10" t="str">
        <f t="shared" si="3"/>
        <v>DT</v>
      </c>
    </row>
    <row r="24" spans="1:42" s="66" customFormat="1" ht="18" customHeight="1" x14ac:dyDescent="0.3">
      <c r="A24" s="64"/>
      <c r="B24" s="52" t="s">
        <v>92</v>
      </c>
      <c r="C24" s="65"/>
      <c r="D24" s="203">
        <v>38.211923819999996</v>
      </c>
      <c r="E24" s="205">
        <v>39.5187709</v>
      </c>
      <c r="F24" s="204">
        <v>1.3068470800000043</v>
      </c>
      <c r="G24" s="215">
        <v>16.376538780000004</v>
      </c>
      <c r="H24" s="205">
        <v>20.7241161</v>
      </c>
      <c r="I24" s="204">
        <v>4.3475773199999956</v>
      </c>
      <c r="J24" s="203">
        <v>0</v>
      </c>
      <c r="K24" s="205">
        <v>0</v>
      </c>
      <c r="L24" s="204">
        <v>0</v>
      </c>
      <c r="M24" s="203">
        <v>0</v>
      </c>
      <c r="N24" s="205">
        <v>0</v>
      </c>
      <c r="O24" s="204">
        <v>0</v>
      </c>
      <c r="P24" s="203">
        <v>0</v>
      </c>
      <c r="Q24" s="205">
        <v>0</v>
      </c>
      <c r="R24" s="204">
        <v>0</v>
      </c>
      <c r="S24" s="203">
        <v>54.5884626</v>
      </c>
      <c r="T24" s="205">
        <v>60.242886999999996</v>
      </c>
      <c r="U24" s="204">
        <v>5.6544243999999964</v>
      </c>
      <c r="AA24" s="8">
        <f>AA23+1</f>
        <v>75</v>
      </c>
      <c r="AB24" s="6"/>
      <c r="AC24" s="6"/>
      <c r="AD24" s="6"/>
      <c r="AE24" s="6"/>
      <c r="AF24" s="6"/>
      <c r="AG24" s="6"/>
      <c r="AH24" s="6"/>
      <c r="AI24" s="6"/>
      <c r="AJ24" s="6"/>
      <c r="AK24" s="6"/>
      <c r="AL24" s="6"/>
      <c r="AM24" s="6"/>
      <c r="AN24" s="6"/>
      <c r="AO24" s="6"/>
      <c r="AP24" s="6"/>
    </row>
    <row r="25" spans="1:42" s="66" customFormat="1" ht="18" customHeight="1" x14ac:dyDescent="0.3">
      <c r="A25" s="64"/>
      <c r="B25" s="52" t="s">
        <v>16</v>
      </c>
      <c r="C25" s="65"/>
      <c r="D25" s="142">
        <v>0</v>
      </c>
      <c r="E25" s="143">
        <v>0</v>
      </c>
      <c r="F25" s="144">
        <v>0</v>
      </c>
      <c r="G25" s="215">
        <v>0</v>
      </c>
      <c r="H25" s="143">
        <v>0</v>
      </c>
      <c r="I25" s="144">
        <v>0</v>
      </c>
      <c r="J25" s="142">
        <v>0</v>
      </c>
      <c r="K25" s="143">
        <v>0</v>
      </c>
      <c r="L25" s="144">
        <v>0</v>
      </c>
      <c r="M25" s="142">
        <v>0</v>
      </c>
      <c r="N25" s="143">
        <v>0</v>
      </c>
      <c r="O25" s="144">
        <v>0</v>
      </c>
      <c r="P25" s="142">
        <v>0</v>
      </c>
      <c r="Q25" s="143">
        <v>0</v>
      </c>
      <c r="R25" s="144">
        <v>0</v>
      </c>
      <c r="S25" s="142">
        <v>0</v>
      </c>
      <c r="T25" s="143">
        <v>0</v>
      </c>
      <c r="U25" s="144">
        <v>0</v>
      </c>
      <c r="AA25" s="8">
        <f>AA24+1</f>
        <v>76</v>
      </c>
      <c r="AB25" s="7" t="s">
        <v>75</v>
      </c>
      <c r="AC25" s="190" t="e">
        <f ca="1">IF(LEFT(#REF!,3)=$AC$6,INDIRECT("'Subsidy Data - Hyperion'!"&amp;$AC$7&amp;$AA25),IF(LEFT(#REF!,3)=$AD$6,INDIRECT("'Subsidy Data - Hyperion'!"&amp;$AD$7&amp;$AA25),IF(LEFT(#REF!,3)=$AE$6,INDIRECT("'Subsidy Data - Hyperion'!"&amp;$AE$7&amp;$AA25),IF(LEFT(#REF!,3)=$AF$6,INDIRECT("'Subsidy Data - Hyperion'!"&amp;$AF$7&amp;$AA25),IF(LEFT(#REF!,3)=$AG$6,INDIRECT("'Subsidy Data - Hyperion'!"&amp;$AG$7&amp;$AA25),IF(LEFT(#REF!,3)=$AH$6,INDIRECT("'Subsidy Data - Hyperion'!"&amp;$AH$7&amp;$AA25),IF(LEFT(#REF!,3)=$AI$6,INDIRECT("'Subsidy Data - Hyperion'!"&amp;$AI$7&amp;$AA25),IF(LEFT(#REF!,3)=$AJ$6,INDIRECT("'Subsidy Data - Hyperion'!"&amp;$AJ$7&amp;$AA25),IF(LEFT(#REF!,3)=$AK$6,INDIRECT("'Subsidy Data - Hyperion'!"&amp;$AK$7&amp;$AA25),IF(LEFT(#REF!,3)=$AL$6,INDIRECT("'Subsidy Data - Hyperion'!"&amp;$AL$7&amp;$AA25),IF(LEFT(#REF!,3)=$AM$6,INDIRECT("'Subsidy Data - Hyperion'!"&amp;$AM$7&amp;$AA25),INDIRECT("'Subsidy Data - Hyperion'!"&amp;$AN$7&amp;$AA25))))))))))))</f>
        <v>#REF!</v>
      </c>
      <c r="AD25" s="12"/>
      <c r="AE25" s="12"/>
      <c r="AF25" s="12"/>
      <c r="AG25" s="12"/>
      <c r="AH25" s="12"/>
      <c r="AI25" s="12"/>
      <c r="AJ25" s="12"/>
      <c r="AK25" s="12"/>
      <c r="AL25" s="12"/>
      <c r="AM25" s="12"/>
      <c r="AN25" s="12"/>
      <c r="AO25" s="12"/>
      <c r="AP25" s="13"/>
    </row>
    <row r="26" spans="1:42" s="66" customFormat="1" ht="18" customHeight="1" x14ac:dyDescent="0.3">
      <c r="A26" s="64"/>
      <c r="B26" s="33"/>
      <c r="C26" s="65"/>
      <c r="D26" s="155">
        <v>126.03143996999999</v>
      </c>
      <c r="E26" s="156">
        <v>119.83982438999999</v>
      </c>
      <c r="F26" s="157">
        <v>-6.1916155800000041</v>
      </c>
      <c r="G26" s="155">
        <v>74.852055629999995</v>
      </c>
      <c r="H26" s="156">
        <v>88.678959770000006</v>
      </c>
      <c r="I26" s="157">
        <v>13.826904140000011</v>
      </c>
      <c r="J26" s="155">
        <v>0</v>
      </c>
      <c r="K26" s="156">
        <v>0</v>
      </c>
      <c r="L26" s="157">
        <v>0</v>
      </c>
      <c r="M26" s="155">
        <v>0</v>
      </c>
      <c r="N26" s="156">
        <v>0</v>
      </c>
      <c r="O26" s="157">
        <v>0</v>
      </c>
      <c r="P26" s="155">
        <v>0</v>
      </c>
      <c r="Q26" s="156">
        <v>0</v>
      </c>
      <c r="R26" s="157">
        <v>0</v>
      </c>
      <c r="S26" s="155">
        <v>200.8834956</v>
      </c>
      <c r="T26" s="156">
        <v>208.51878416</v>
      </c>
      <c r="U26" s="157">
        <v>7.6352885599999922</v>
      </c>
      <c r="V26" s="66">
        <v>834.07513663999998</v>
      </c>
      <c r="AA26" s="8"/>
      <c r="AB26" s="7"/>
      <c r="AC26" s="6" t="s">
        <v>76</v>
      </c>
      <c r="AD26" s="6"/>
      <c r="AE26" s="6"/>
      <c r="AF26" s="6"/>
      <c r="AG26" s="6"/>
      <c r="AH26" s="6"/>
      <c r="AI26" s="6"/>
      <c r="AJ26" s="6"/>
      <c r="AK26" s="6"/>
      <c r="AL26" s="6"/>
      <c r="AM26" s="6"/>
      <c r="AN26" s="6"/>
      <c r="AO26" s="6"/>
      <c r="AP26" s="6"/>
    </row>
    <row r="27" spans="1:42" s="66" customFormat="1" ht="15" customHeight="1" x14ac:dyDescent="0.3">
      <c r="A27" s="64"/>
      <c r="B27" s="33"/>
      <c r="C27" s="65"/>
      <c r="D27" s="69"/>
      <c r="E27" s="70"/>
      <c r="F27" s="62"/>
      <c r="G27" s="69"/>
      <c r="H27" s="70"/>
      <c r="I27" s="62"/>
      <c r="J27" s="69"/>
      <c r="K27" s="70"/>
      <c r="L27" s="62"/>
      <c r="M27" s="69"/>
      <c r="N27" s="70"/>
      <c r="O27" s="62"/>
      <c r="P27" s="69"/>
      <c r="Q27" s="70"/>
      <c r="R27" s="62"/>
      <c r="S27" s="69"/>
      <c r="T27" s="70"/>
      <c r="U27" s="62"/>
      <c r="AA27" s="8"/>
      <c r="AB27" s="6"/>
      <c r="AC27" s="6"/>
      <c r="AD27" s="6"/>
      <c r="AE27" s="6"/>
      <c r="AF27" s="6"/>
      <c r="AG27" s="6"/>
      <c r="AH27" s="6"/>
      <c r="AI27" s="6"/>
      <c r="AJ27" s="6"/>
      <c r="AK27" s="6"/>
      <c r="AL27" s="6"/>
      <c r="AM27" s="6"/>
      <c r="AN27" s="6"/>
      <c r="AO27" s="6"/>
      <c r="AP27" s="6"/>
    </row>
    <row r="28" spans="1:42" s="66" customFormat="1" ht="18" customHeight="1" x14ac:dyDescent="0.3">
      <c r="A28" s="64"/>
      <c r="B28" s="40" t="s">
        <v>17</v>
      </c>
      <c r="C28" s="65"/>
      <c r="D28" s="69"/>
      <c r="E28" s="70"/>
      <c r="F28" s="62"/>
      <c r="G28" s="69"/>
      <c r="H28" s="70"/>
      <c r="I28" s="62"/>
      <c r="J28" s="69"/>
      <c r="K28" s="70"/>
      <c r="L28" s="62"/>
      <c r="M28" s="69"/>
      <c r="N28" s="70"/>
      <c r="O28" s="62"/>
      <c r="P28" s="69"/>
      <c r="Q28" s="70"/>
      <c r="R28" s="62"/>
      <c r="S28" s="69"/>
      <c r="T28" s="70"/>
      <c r="U28" s="62"/>
      <c r="AA28" s="8"/>
      <c r="AB28" s="6"/>
      <c r="AC28" s="6"/>
      <c r="AD28" s="6"/>
      <c r="AE28" s="6"/>
      <c r="AF28" s="6"/>
      <c r="AG28" s="6"/>
      <c r="AH28" s="6"/>
      <c r="AI28" s="6"/>
      <c r="AJ28" s="6"/>
      <c r="AK28" s="6"/>
      <c r="AL28" s="6"/>
      <c r="AM28" s="6"/>
      <c r="AN28" s="6"/>
      <c r="AO28" s="6"/>
      <c r="AP28" s="6"/>
    </row>
    <row r="29" spans="1:42" s="66" customFormat="1" ht="18" customHeight="1" x14ac:dyDescent="0.3">
      <c r="A29" s="64"/>
      <c r="B29" s="53" t="s">
        <v>20</v>
      </c>
      <c r="C29" s="65"/>
      <c r="D29" s="64"/>
      <c r="E29" s="67"/>
      <c r="F29" s="68"/>
      <c r="G29" s="64"/>
      <c r="H29" s="67"/>
      <c r="I29" s="68"/>
      <c r="J29" s="64"/>
      <c r="K29" s="67"/>
      <c r="L29" s="68"/>
      <c r="M29" s="64"/>
      <c r="N29" s="67"/>
      <c r="O29" s="68"/>
      <c r="P29" s="64"/>
      <c r="Q29" s="67"/>
      <c r="R29" s="68"/>
      <c r="S29" s="64"/>
      <c r="T29" s="67"/>
      <c r="U29" s="68"/>
      <c r="AA29" s="8"/>
      <c r="AB29" s="6"/>
      <c r="AC29" s="6"/>
      <c r="AD29" s="6"/>
      <c r="AE29" s="6"/>
      <c r="AF29" s="6"/>
      <c r="AG29" s="6"/>
      <c r="AH29" s="6"/>
      <c r="AI29" s="6"/>
      <c r="AJ29" s="6"/>
      <c r="AK29" s="6"/>
      <c r="AL29" s="6"/>
      <c r="AM29" s="6"/>
      <c r="AN29" s="6"/>
      <c r="AO29" s="6"/>
      <c r="AP29" s="6"/>
    </row>
    <row r="30" spans="1:42" s="66" customFormat="1" ht="18" customHeight="1" x14ac:dyDescent="0.3">
      <c r="A30" s="64"/>
      <c r="B30" s="42" t="s">
        <v>18</v>
      </c>
      <c r="C30" s="65"/>
      <c r="D30" s="145">
        <v>22.401775000000001</v>
      </c>
      <c r="E30" s="146">
        <v>14.86392405</v>
      </c>
      <c r="F30" s="144">
        <v>-7.537850950000001</v>
      </c>
      <c r="G30" s="145">
        <v>0</v>
      </c>
      <c r="H30" s="146">
        <v>0</v>
      </c>
      <c r="I30" s="144">
        <v>0</v>
      </c>
      <c r="J30" s="145">
        <v>0</v>
      </c>
      <c r="K30" s="146">
        <v>0</v>
      </c>
      <c r="L30" s="144">
        <v>0</v>
      </c>
      <c r="M30" s="145">
        <v>0</v>
      </c>
      <c r="N30" s="146">
        <v>0</v>
      </c>
      <c r="O30" s="144">
        <v>0</v>
      </c>
      <c r="P30" s="145">
        <v>0</v>
      </c>
      <c r="Q30" s="146">
        <v>0</v>
      </c>
      <c r="R30" s="144">
        <v>0</v>
      </c>
      <c r="S30" s="145">
        <v>22.401775000000001</v>
      </c>
      <c r="T30" s="146">
        <v>14.86392405</v>
      </c>
      <c r="U30" s="144">
        <v>-7.537850950000001</v>
      </c>
      <c r="AA30" s="8"/>
      <c r="AB30" s="6"/>
      <c r="AC30" s="6"/>
      <c r="AD30" s="6"/>
      <c r="AE30" s="6"/>
      <c r="AF30" s="6"/>
      <c r="AG30" s="6"/>
      <c r="AH30" s="6"/>
      <c r="AI30" s="6"/>
      <c r="AJ30" s="6"/>
      <c r="AK30" s="6"/>
      <c r="AL30" s="6"/>
      <c r="AM30" s="6"/>
      <c r="AN30" s="6"/>
      <c r="AO30" s="6"/>
      <c r="AP30" s="6"/>
    </row>
    <row r="31" spans="1:42" s="74" customFormat="1" ht="18" customHeight="1" x14ac:dyDescent="0.3">
      <c r="A31" s="72"/>
      <c r="B31" s="54" t="s">
        <v>21</v>
      </c>
      <c r="C31" s="73"/>
      <c r="D31" s="147">
        <v>22.401775000000001</v>
      </c>
      <c r="E31" s="148">
        <v>14.86392405</v>
      </c>
      <c r="F31" s="149">
        <v>-7.537850950000001</v>
      </c>
      <c r="G31" s="147">
        <v>0</v>
      </c>
      <c r="H31" s="148">
        <v>0</v>
      </c>
      <c r="I31" s="149">
        <v>0</v>
      </c>
      <c r="J31" s="147">
        <v>0</v>
      </c>
      <c r="K31" s="148">
        <v>0</v>
      </c>
      <c r="L31" s="149">
        <v>0</v>
      </c>
      <c r="M31" s="147">
        <v>0</v>
      </c>
      <c r="N31" s="148">
        <v>0</v>
      </c>
      <c r="O31" s="149">
        <v>0</v>
      </c>
      <c r="P31" s="147">
        <v>0</v>
      </c>
      <c r="Q31" s="148">
        <v>0</v>
      </c>
      <c r="R31" s="149">
        <v>0</v>
      </c>
      <c r="S31" s="147">
        <v>22.401775000000001</v>
      </c>
      <c r="T31" s="148">
        <v>14.86392405</v>
      </c>
      <c r="U31" s="149">
        <v>-7.537850950000001</v>
      </c>
      <c r="AA31" s="8">
        <v>83</v>
      </c>
      <c r="AB31" s="15"/>
      <c r="AC31" s="15"/>
      <c r="AD31" s="15"/>
      <c r="AE31" s="15"/>
      <c r="AF31" s="15"/>
      <c r="AG31" s="15"/>
      <c r="AH31" s="15"/>
      <c r="AI31" s="15"/>
      <c r="AJ31" s="15"/>
      <c r="AK31" s="15"/>
      <c r="AL31" s="15"/>
      <c r="AM31" s="15"/>
      <c r="AN31" s="15"/>
      <c r="AO31" s="15"/>
      <c r="AP31" s="15"/>
    </row>
    <row r="32" spans="1:42" s="74" customFormat="1" ht="18" customHeight="1" x14ac:dyDescent="0.3">
      <c r="A32" s="72"/>
      <c r="B32" s="54" t="s">
        <v>22</v>
      </c>
      <c r="C32" s="73"/>
      <c r="D32" s="147">
        <v>0</v>
      </c>
      <c r="E32" s="148">
        <v>0</v>
      </c>
      <c r="F32" s="149">
        <v>0</v>
      </c>
      <c r="G32" s="147">
        <v>0</v>
      </c>
      <c r="H32" s="148">
        <v>0</v>
      </c>
      <c r="I32" s="149">
        <v>0</v>
      </c>
      <c r="J32" s="147">
        <v>0</v>
      </c>
      <c r="K32" s="148">
        <v>0</v>
      </c>
      <c r="L32" s="149">
        <v>0</v>
      </c>
      <c r="M32" s="147">
        <v>0</v>
      </c>
      <c r="N32" s="148">
        <v>0</v>
      </c>
      <c r="O32" s="149">
        <v>0</v>
      </c>
      <c r="P32" s="147">
        <v>0</v>
      </c>
      <c r="Q32" s="148">
        <v>0</v>
      </c>
      <c r="R32" s="149">
        <v>0</v>
      </c>
      <c r="S32" s="147">
        <v>0</v>
      </c>
      <c r="T32" s="148">
        <v>0</v>
      </c>
      <c r="U32" s="149">
        <v>0</v>
      </c>
      <c r="AA32" s="8">
        <f>AA31+1</f>
        <v>84</v>
      </c>
      <c r="AB32" s="15"/>
      <c r="AC32" s="15"/>
      <c r="AD32" s="15"/>
      <c r="AE32" s="15"/>
      <c r="AF32" s="15"/>
      <c r="AG32" s="15"/>
      <c r="AH32" s="15"/>
      <c r="AI32" s="15"/>
      <c r="AJ32" s="15"/>
      <c r="AK32" s="15"/>
      <c r="AL32" s="15"/>
      <c r="AM32" s="15"/>
      <c r="AN32" s="15"/>
      <c r="AO32" s="15"/>
      <c r="AP32" s="15"/>
    </row>
    <row r="33" spans="1:42" s="74" customFormat="1" ht="18" customHeight="1" x14ac:dyDescent="0.3">
      <c r="A33" s="72"/>
      <c r="B33" s="54" t="s">
        <v>23</v>
      </c>
      <c r="C33" s="73"/>
      <c r="D33" s="147">
        <v>0</v>
      </c>
      <c r="E33" s="148">
        <v>0</v>
      </c>
      <c r="F33" s="149">
        <v>0</v>
      </c>
      <c r="G33" s="147">
        <v>0</v>
      </c>
      <c r="H33" s="148">
        <v>0</v>
      </c>
      <c r="I33" s="149">
        <v>0</v>
      </c>
      <c r="J33" s="147">
        <v>0</v>
      </c>
      <c r="K33" s="148">
        <v>0</v>
      </c>
      <c r="L33" s="149">
        <v>0</v>
      </c>
      <c r="M33" s="147">
        <v>0</v>
      </c>
      <c r="N33" s="148">
        <v>0</v>
      </c>
      <c r="O33" s="149">
        <v>0</v>
      </c>
      <c r="P33" s="147">
        <v>0</v>
      </c>
      <c r="Q33" s="148">
        <v>0</v>
      </c>
      <c r="R33" s="149">
        <v>0</v>
      </c>
      <c r="S33" s="147">
        <v>0</v>
      </c>
      <c r="T33" s="148">
        <v>0</v>
      </c>
      <c r="U33" s="149">
        <v>0</v>
      </c>
      <c r="AA33" s="8">
        <f>AA32+1</f>
        <v>85</v>
      </c>
      <c r="AB33" s="15"/>
      <c r="AC33" s="15"/>
      <c r="AD33" s="15"/>
      <c r="AE33" s="15"/>
      <c r="AF33" s="15"/>
      <c r="AG33" s="15"/>
      <c r="AH33" s="15"/>
      <c r="AI33" s="15"/>
      <c r="AJ33" s="15"/>
      <c r="AK33" s="15"/>
      <c r="AL33" s="15"/>
      <c r="AM33" s="15"/>
      <c r="AN33" s="15"/>
      <c r="AO33" s="15"/>
      <c r="AP33" s="15"/>
    </row>
    <row r="34" spans="1:42" s="74" customFormat="1" ht="18" customHeight="1" x14ac:dyDescent="0.3">
      <c r="A34" s="72"/>
      <c r="B34" s="54" t="s">
        <v>24</v>
      </c>
      <c r="C34" s="73"/>
      <c r="D34" s="147">
        <v>0</v>
      </c>
      <c r="E34" s="148">
        <v>0</v>
      </c>
      <c r="F34" s="149">
        <v>0</v>
      </c>
      <c r="G34" s="147">
        <v>0</v>
      </c>
      <c r="H34" s="148">
        <v>0</v>
      </c>
      <c r="I34" s="149">
        <v>0</v>
      </c>
      <c r="J34" s="147">
        <v>0</v>
      </c>
      <c r="K34" s="148">
        <v>0</v>
      </c>
      <c r="L34" s="149">
        <v>0</v>
      </c>
      <c r="M34" s="147">
        <v>0</v>
      </c>
      <c r="N34" s="148">
        <v>0</v>
      </c>
      <c r="O34" s="149">
        <v>0</v>
      </c>
      <c r="P34" s="147">
        <v>0</v>
      </c>
      <c r="Q34" s="148">
        <v>0</v>
      </c>
      <c r="R34" s="149">
        <v>0</v>
      </c>
      <c r="S34" s="147">
        <v>0</v>
      </c>
      <c r="T34" s="148">
        <v>0</v>
      </c>
      <c r="U34" s="149">
        <v>0</v>
      </c>
      <c r="AA34" s="8">
        <f>AA33+1</f>
        <v>86</v>
      </c>
      <c r="AB34" s="15"/>
      <c r="AC34" s="15"/>
      <c r="AD34" s="15"/>
      <c r="AE34" s="15"/>
      <c r="AF34" s="15"/>
      <c r="AG34" s="15"/>
      <c r="AH34" s="15"/>
      <c r="AI34" s="15"/>
      <c r="AJ34" s="15"/>
      <c r="AK34" s="15"/>
      <c r="AL34" s="15"/>
      <c r="AM34" s="15"/>
      <c r="AN34" s="15"/>
      <c r="AO34" s="15"/>
      <c r="AP34" s="15"/>
    </row>
    <row r="35" spans="1:42" s="74" customFormat="1" ht="18" customHeight="1" x14ac:dyDescent="0.3">
      <c r="A35" s="72"/>
      <c r="B35" s="54" t="s">
        <v>25</v>
      </c>
      <c r="C35" s="73"/>
      <c r="D35" s="147">
        <v>0</v>
      </c>
      <c r="E35" s="148">
        <v>0</v>
      </c>
      <c r="F35" s="149">
        <v>0</v>
      </c>
      <c r="G35" s="147">
        <v>0</v>
      </c>
      <c r="H35" s="148">
        <v>0</v>
      </c>
      <c r="I35" s="149">
        <v>0</v>
      </c>
      <c r="J35" s="147">
        <v>0</v>
      </c>
      <c r="K35" s="148">
        <v>0</v>
      </c>
      <c r="L35" s="149">
        <v>0</v>
      </c>
      <c r="M35" s="147">
        <v>0</v>
      </c>
      <c r="N35" s="148">
        <v>0</v>
      </c>
      <c r="O35" s="149">
        <v>0</v>
      </c>
      <c r="P35" s="147">
        <v>0</v>
      </c>
      <c r="Q35" s="148">
        <v>0</v>
      </c>
      <c r="R35" s="149">
        <v>0</v>
      </c>
      <c r="S35" s="147">
        <v>0</v>
      </c>
      <c r="T35" s="148">
        <v>0</v>
      </c>
      <c r="U35" s="149">
        <v>0</v>
      </c>
      <c r="AA35" s="8">
        <f>AA34+1</f>
        <v>87</v>
      </c>
      <c r="AB35" s="15"/>
      <c r="AC35" s="15"/>
      <c r="AD35" s="15"/>
      <c r="AE35" s="15"/>
      <c r="AF35" s="15"/>
      <c r="AG35" s="15"/>
      <c r="AH35" s="15"/>
      <c r="AI35" s="15"/>
      <c r="AJ35" s="15"/>
      <c r="AK35" s="15"/>
      <c r="AL35" s="15"/>
      <c r="AM35" s="15"/>
      <c r="AN35" s="15"/>
      <c r="AO35" s="15"/>
      <c r="AP35" s="15"/>
    </row>
    <row r="36" spans="1:42" s="66" customFormat="1" ht="18" customHeight="1" x14ac:dyDescent="0.3">
      <c r="A36" s="64"/>
      <c r="B36" s="53" t="s">
        <v>93</v>
      </c>
      <c r="C36" s="65"/>
      <c r="D36" s="145">
        <v>34.97031644094794</v>
      </c>
      <c r="E36" s="146">
        <v>0</v>
      </c>
      <c r="F36" s="144">
        <v>-34.97031644094794</v>
      </c>
      <c r="G36" s="145">
        <v>8.7425791102369814</v>
      </c>
      <c r="H36" s="146">
        <v>0</v>
      </c>
      <c r="I36" s="144">
        <v>-8.7425791102369832</v>
      </c>
      <c r="J36" s="145">
        <v>0</v>
      </c>
      <c r="K36" s="146">
        <v>0</v>
      </c>
      <c r="L36" s="144">
        <v>0</v>
      </c>
      <c r="M36" s="145">
        <v>0</v>
      </c>
      <c r="N36" s="146">
        <v>0</v>
      </c>
      <c r="O36" s="144">
        <v>0</v>
      </c>
      <c r="P36" s="145">
        <v>0</v>
      </c>
      <c r="Q36" s="146">
        <v>0</v>
      </c>
      <c r="R36" s="144">
        <v>0</v>
      </c>
      <c r="S36" s="145">
        <v>43.712895551184914</v>
      </c>
      <c r="T36" s="146">
        <v>0</v>
      </c>
      <c r="U36" s="144">
        <v>-43.712895551184928</v>
      </c>
      <c r="AA36" s="8">
        <f>AA35+1</f>
        <v>88</v>
      </c>
      <c r="AB36" s="6"/>
      <c r="AC36" s="6"/>
      <c r="AD36" s="6"/>
      <c r="AE36" s="6"/>
      <c r="AF36" s="6"/>
      <c r="AG36" s="6"/>
      <c r="AH36" s="6"/>
      <c r="AI36" s="6"/>
      <c r="AJ36" s="6"/>
      <c r="AK36" s="6"/>
      <c r="AL36" s="6"/>
      <c r="AM36" s="6"/>
      <c r="AN36" s="6"/>
      <c r="AO36" s="6"/>
      <c r="AP36" s="6"/>
    </row>
    <row r="37" spans="1:42" s="74" customFormat="1" ht="18" customHeight="1" x14ac:dyDescent="0.3">
      <c r="A37" s="72"/>
      <c r="B37" s="54" t="s">
        <v>19</v>
      </c>
      <c r="C37" s="73"/>
      <c r="D37" s="172">
        <v>0</v>
      </c>
      <c r="E37" s="173">
        <v>0</v>
      </c>
      <c r="F37" s="149">
        <v>0</v>
      </c>
      <c r="G37" s="172">
        <v>0</v>
      </c>
      <c r="H37" s="173">
        <v>0</v>
      </c>
      <c r="I37" s="149">
        <v>0</v>
      </c>
      <c r="J37" s="172">
        <v>0</v>
      </c>
      <c r="K37" s="173">
        <v>0</v>
      </c>
      <c r="L37" s="149">
        <v>0</v>
      </c>
      <c r="M37" s="172">
        <v>0</v>
      </c>
      <c r="N37" s="173">
        <v>0</v>
      </c>
      <c r="O37" s="149">
        <v>0</v>
      </c>
      <c r="P37" s="172">
        <v>0</v>
      </c>
      <c r="Q37" s="173">
        <v>0</v>
      </c>
      <c r="R37" s="149">
        <v>0</v>
      </c>
      <c r="S37" s="172">
        <v>0</v>
      </c>
      <c r="T37" s="173">
        <v>0</v>
      </c>
      <c r="U37" s="149">
        <v>0</v>
      </c>
      <c r="AA37" s="8">
        <f>AA35+2</f>
        <v>89</v>
      </c>
      <c r="AB37" s="6"/>
      <c r="AC37" s="6"/>
      <c r="AD37" s="6"/>
      <c r="AE37" s="6"/>
      <c r="AF37" s="6"/>
      <c r="AG37" s="6"/>
      <c r="AH37" s="6"/>
      <c r="AI37" s="6"/>
      <c r="AJ37" s="6"/>
      <c r="AK37" s="6"/>
      <c r="AL37" s="6"/>
      <c r="AM37" s="6"/>
      <c r="AN37" s="6"/>
      <c r="AO37" s="6"/>
      <c r="AP37" s="6"/>
    </row>
    <row r="38" spans="1:42" s="74" customFormat="1" ht="18" customHeight="1" x14ac:dyDescent="0.3">
      <c r="A38" s="72"/>
      <c r="B38" s="54" t="s">
        <v>27</v>
      </c>
      <c r="C38" s="73"/>
      <c r="D38" s="172">
        <v>12.382417390947937</v>
      </c>
      <c r="E38" s="173">
        <v>16.138119929999998</v>
      </c>
      <c r="F38" s="149">
        <v>3.7557025390520611</v>
      </c>
      <c r="G38" s="172">
        <v>3.095604347736983</v>
      </c>
      <c r="H38" s="173">
        <v>4.0345299799999994</v>
      </c>
      <c r="I38" s="149">
        <v>0.9389256322630164</v>
      </c>
      <c r="J38" s="172">
        <v>0</v>
      </c>
      <c r="K38" s="173">
        <v>0</v>
      </c>
      <c r="L38" s="149">
        <v>0</v>
      </c>
      <c r="M38" s="172">
        <v>0</v>
      </c>
      <c r="N38" s="173">
        <v>0</v>
      </c>
      <c r="O38" s="149">
        <v>0</v>
      </c>
      <c r="P38" s="172">
        <v>0</v>
      </c>
      <c r="Q38" s="173">
        <v>0</v>
      </c>
      <c r="R38" s="149">
        <v>0</v>
      </c>
      <c r="S38" s="172">
        <v>15.478021738684919</v>
      </c>
      <c r="T38" s="173">
        <v>20.172649909999997</v>
      </c>
      <c r="U38" s="149">
        <v>4.6946281713150775</v>
      </c>
      <c r="AA38" s="8">
        <f>AA37+1</f>
        <v>90</v>
      </c>
      <c r="AB38" s="6"/>
      <c r="AC38" s="6"/>
      <c r="AD38" s="6"/>
      <c r="AE38" s="6"/>
      <c r="AF38" s="6"/>
      <c r="AG38" s="6"/>
      <c r="AH38" s="6"/>
      <c r="AI38" s="6"/>
      <c r="AJ38" s="6"/>
      <c r="AK38" s="6"/>
      <c r="AL38" s="6"/>
      <c r="AM38" s="6"/>
      <c r="AN38" s="6"/>
      <c r="AO38" s="6"/>
      <c r="AP38" s="6"/>
    </row>
    <row r="39" spans="1:42" s="74" customFormat="1" ht="18" customHeight="1" x14ac:dyDescent="0.3">
      <c r="A39" s="72"/>
      <c r="B39" s="54" t="s">
        <v>28</v>
      </c>
      <c r="C39" s="73"/>
      <c r="D39" s="172">
        <v>22.587899050000001</v>
      </c>
      <c r="E39" s="173">
        <v>13.8365256</v>
      </c>
      <c r="F39" s="149">
        <v>-8.7513734500000009</v>
      </c>
      <c r="G39" s="172">
        <v>5.6469747624999993</v>
      </c>
      <c r="H39" s="173">
        <v>3.4591314</v>
      </c>
      <c r="I39" s="149">
        <v>-2.1878433624999993</v>
      </c>
      <c r="J39" s="172">
        <v>0</v>
      </c>
      <c r="K39" s="173">
        <v>0</v>
      </c>
      <c r="L39" s="149">
        <v>0</v>
      </c>
      <c r="M39" s="172">
        <v>0</v>
      </c>
      <c r="N39" s="173">
        <v>0</v>
      </c>
      <c r="O39" s="149">
        <v>0</v>
      </c>
      <c r="P39" s="172">
        <v>0</v>
      </c>
      <c r="Q39" s="173">
        <v>0</v>
      </c>
      <c r="R39" s="149">
        <v>0</v>
      </c>
      <c r="S39" s="172">
        <v>28.234873812499998</v>
      </c>
      <c r="T39" s="173">
        <v>17.295656999999999</v>
      </c>
      <c r="U39" s="149">
        <v>-10.9392168125</v>
      </c>
      <c r="AA39" s="8">
        <f>AA38+1</f>
        <v>91</v>
      </c>
      <c r="AB39" s="6"/>
      <c r="AC39" s="6"/>
      <c r="AD39" s="6"/>
      <c r="AE39" s="6"/>
      <c r="AF39" s="6"/>
      <c r="AG39" s="6"/>
      <c r="AH39" s="6"/>
      <c r="AI39" s="6"/>
      <c r="AJ39" s="6"/>
      <c r="AK39" s="6"/>
      <c r="AL39" s="6"/>
      <c r="AM39" s="6"/>
      <c r="AN39" s="6"/>
      <c r="AO39" s="6"/>
      <c r="AP39" s="6"/>
    </row>
    <row r="40" spans="1:42" s="74" customFormat="1" ht="18" customHeight="1" x14ac:dyDescent="0.3">
      <c r="A40" s="72"/>
      <c r="B40" s="54" t="s">
        <v>29</v>
      </c>
      <c r="C40" s="73"/>
      <c r="D40" s="172">
        <v>0</v>
      </c>
      <c r="E40" s="173">
        <v>-29.97464553</v>
      </c>
      <c r="F40" s="149">
        <v>-29.97464553</v>
      </c>
      <c r="G40" s="172">
        <v>0</v>
      </c>
      <c r="H40" s="173">
        <v>-7.4936613799999998</v>
      </c>
      <c r="I40" s="149">
        <v>-7.4936613799999998</v>
      </c>
      <c r="J40" s="172">
        <v>0</v>
      </c>
      <c r="K40" s="173">
        <v>0</v>
      </c>
      <c r="L40" s="149">
        <v>0</v>
      </c>
      <c r="M40" s="172">
        <v>0</v>
      </c>
      <c r="N40" s="173">
        <v>0</v>
      </c>
      <c r="O40" s="149">
        <v>0</v>
      </c>
      <c r="P40" s="172">
        <v>0</v>
      </c>
      <c r="Q40" s="173">
        <v>0</v>
      </c>
      <c r="R40" s="149">
        <v>0</v>
      </c>
      <c r="S40" s="172">
        <v>0</v>
      </c>
      <c r="T40" s="173">
        <v>-37.468306910000003</v>
      </c>
      <c r="U40" s="149">
        <v>-37.468306910000003</v>
      </c>
      <c r="AA40" s="8">
        <f>AA39+1</f>
        <v>92</v>
      </c>
      <c r="AB40" s="6"/>
      <c r="AC40" s="6"/>
      <c r="AD40" s="6"/>
      <c r="AE40" s="6"/>
      <c r="AF40" s="6"/>
      <c r="AG40" s="6"/>
      <c r="AH40" s="6"/>
      <c r="AI40" s="6"/>
      <c r="AJ40" s="6"/>
      <c r="AK40" s="6"/>
      <c r="AL40" s="6"/>
      <c r="AM40" s="6"/>
      <c r="AN40" s="6"/>
      <c r="AO40" s="6"/>
      <c r="AP40" s="6"/>
    </row>
    <row r="41" spans="1:42" s="66" customFormat="1" ht="18" customHeight="1" x14ac:dyDescent="0.3">
      <c r="A41" s="64"/>
      <c r="B41" s="42"/>
      <c r="C41" s="65"/>
      <c r="D41" s="155">
        <v>57.372091440947941</v>
      </c>
      <c r="E41" s="156">
        <v>14.86392405</v>
      </c>
      <c r="F41" s="157">
        <v>-42.508167390947939</v>
      </c>
      <c r="G41" s="155">
        <v>8.7425791102369814</v>
      </c>
      <c r="H41" s="156">
        <v>0</v>
      </c>
      <c r="I41" s="157">
        <v>-8.7425791102369832</v>
      </c>
      <c r="J41" s="155">
        <v>0</v>
      </c>
      <c r="K41" s="156">
        <v>0</v>
      </c>
      <c r="L41" s="157">
        <v>0</v>
      </c>
      <c r="M41" s="155">
        <v>0</v>
      </c>
      <c r="N41" s="156">
        <v>0</v>
      </c>
      <c r="O41" s="157">
        <v>0</v>
      </c>
      <c r="P41" s="155">
        <v>0</v>
      </c>
      <c r="Q41" s="156">
        <v>0</v>
      </c>
      <c r="R41" s="157">
        <v>0</v>
      </c>
      <c r="S41" s="155">
        <v>66.114670551184915</v>
      </c>
      <c r="T41" s="156">
        <v>14.86392405</v>
      </c>
      <c r="U41" s="157">
        <v>-51.250746501184928</v>
      </c>
      <c r="AA41" s="8"/>
      <c r="AB41" s="6"/>
      <c r="AC41" s="6"/>
      <c r="AD41" s="6"/>
      <c r="AE41" s="6"/>
      <c r="AF41" s="6"/>
      <c r="AG41" s="6"/>
      <c r="AH41" s="6"/>
      <c r="AI41" s="6"/>
      <c r="AJ41" s="6"/>
      <c r="AK41" s="6"/>
      <c r="AL41" s="6"/>
      <c r="AM41" s="6"/>
      <c r="AN41" s="6"/>
      <c r="AO41" s="6"/>
      <c r="AP41" s="6"/>
    </row>
    <row r="42" spans="1:42" s="66" customFormat="1" ht="15" customHeight="1" x14ac:dyDescent="0.3">
      <c r="A42" s="64"/>
      <c r="B42" s="42"/>
      <c r="C42" s="65"/>
      <c r="D42" s="75"/>
      <c r="E42" s="76"/>
      <c r="F42" s="77"/>
      <c r="G42" s="75"/>
      <c r="H42" s="76"/>
      <c r="I42" s="77"/>
      <c r="J42" s="75"/>
      <c r="K42" s="76"/>
      <c r="L42" s="77"/>
      <c r="M42" s="75"/>
      <c r="N42" s="76"/>
      <c r="O42" s="77"/>
      <c r="P42" s="75"/>
      <c r="Q42" s="76"/>
      <c r="R42" s="77"/>
      <c r="S42" s="75"/>
      <c r="T42" s="76"/>
      <c r="U42" s="77"/>
      <c r="AA42" s="8"/>
      <c r="AB42" s="6"/>
      <c r="AC42" s="6"/>
      <c r="AD42" s="6"/>
      <c r="AE42" s="6"/>
      <c r="AF42" s="6"/>
      <c r="AG42" s="6"/>
      <c r="AH42" s="6"/>
      <c r="AI42" s="6"/>
      <c r="AJ42" s="6"/>
      <c r="AK42" s="6"/>
      <c r="AL42" s="6"/>
      <c r="AM42" s="6"/>
      <c r="AN42" s="6"/>
      <c r="AO42" s="6"/>
      <c r="AP42" s="6"/>
    </row>
    <row r="43" spans="1:42" s="66" customFormat="1" ht="18" customHeight="1" x14ac:dyDescent="0.3">
      <c r="A43" s="64"/>
      <c r="B43" s="40" t="s">
        <v>30</v>
      </c>
      <c r="C43" s="65"/>
      <c r="D43" s="64"/>
      <c r="E43" s="67"/>
      <c r="F43" s="68"/>
      <c r="G43" s="64"/>
      <c r="H43" s="67"/>
      <c r="I43" s="68"/>
      <c r="J43" s="64"/>
      <c r="K43" s="67"/>
      <c r="L43" s="68"/>
      <c r="M43" s="64"/>
      <c r="N43" s="67"/>
      <c r="O43" s="68"/>
      <c r="P43" s="64"/>
      <c r="Q43" s="67"/>
      <c r="R43" s="68"/>
      <c r="S43" s="64"/>
      <c r="T43" s="67"/>
      <c r="U43" s="68"/>
      <c r="AA43" s="8"/>
      <c r="AB43" s="6"/>
      <c r="AC43" s="6"/>
      <c r="AD43" s="6"/>
      <c r="AE43" s="6"/>
      <c r="AF43" s="6"/>
      <c r="AG43" s="6"/>
      <c r="AH43" s="6"/>
      <c r="AI43" s="6"/>
      <c r="AJ43" s="6"/>
      <c r="AK43" s="6"/>
      <c r="AL43" s="6"/>
      <c r="AM43" s="6"/>
      <c r="AN43" s="6"/>
      <c r="AO43" s="6"/>
      <c r="AP43" s="6"/>
    </row>
    <row r="44" spans="1:42" s="66" customFormat="1" ht="18" customHeight="1" x14ac:dyDescent="0.3">
      <c r="A44" s="64"/>
      <c r="B44" s="52" t="s">
        <v>31</v>
      </c>
      <c r="C44" s="65"/>
      <c r="D44" s="142">
        <v>39.526666882799994</v>
      </c>
      <c r="E44" s="143">
        <v>44.44973985</v>
      </c>
      <c r="F44" s="144">
        <v>4.9230729672000066</v>
      </c>
      <c r="G44" s="142">
        <v>7.3129999999999988</v>
      </c>
      <c r="H44" s="143">
        <v>8.2238444000000008</v>
      </c>
      <c r="I44" s="144">
        <v>0.910844400000002</v>
      </c>
      <c r="J44" s="142">
        <v>0.1413331172</v>
      </c>
      <c r="K44" s="143">
        <v>0.15894074999999999</v>
      </c>
      <c r="L44" s="144">
        <v>1.7607632799999995E-2</v>
      </c>
      <c r="M44" s="142">
        <v>0</v>
      </c>
      <c r="N44" s="143">
        <v>0</v>
      </c>
      <c r="O44" s="144">
        <v>0</v>
      </c>
      <c r="P44" s="142">
        <v>0</v>
      </c>
      <c r="Q44" s="143">
        <v>0</v>
      </c>
      <c r="R44" s="144">
        <v>0</v>
      </c>
      <c r="S44" s="142">
        <v>46.980999999999995</v>
      </c>
      <c r="T44" s="143">
        <v>52.832525000000004</v>
      </c>
      <c r="U44" s="144">
        <v>5.8515250000000094</v>
      </c>
      <c r="AA44" s="8">
        <f>AA40+3</f>
        <v>95</v>
      </c>
      <c r="AB44" s="6"/>
      <c r="AC44" s="6"/>
      <c r="AD44" s="6"/>
      <c r="AE44" s="6"/>
      <c r="AF44" s="6"/>
      <c r="AG44" s="6"/>
      <c r="AH44" s="6"/>
      <c r="AI44" s="6"/>
      <c r="AJ44" s="6"/>
      <c r="AK44" s="6"/>
      <c r="AL44" s="6"/>
      <c r="AM44" s="6"/>
      <c r="AN44" s="6"/>
      <c r="AO44" s="6"/>
      <c r="AP44" s="6"/>
    </row>
    <row r="45" spans="1:42" s="66" customFormat="1" ht="18" customHeight="1" x14ac:dyDescent="0.3">
      <c r="A45" s="64"/>
      <c r="B45" s="52" t="s">
        <v>32</v>
      </c>
      <c r="C45" s="65"/>
      <c r="D45" s="150"/>
      <c r="E45" s="151"/>
      <c r="F45" s="152"/>
      <c r="G45" s="150"/>
      <c r="H45" s="151"/>
      <c r="I45" s="152"/>
      <c r="J45" s="150"/>
      <c r="K45" s="151"/>
      <c r="L45" s="152"/>
      <c r="M45" s="150"/>
      <c r="N45" s="151"/>
      <c r="O45" s="152"/>
      <c r="P45" s="150"/>
      <c r="Q45" s="151"/>
      <c r="R45" s="152"/>
      <c r="S45" s="150"/>
      <c r="T45" s="151"/>
      <c r="U45" s="152"/>
      <c r="AA45" s="8"/>
      <c r="AB45" s="6"/>
      <c r="AC45" s="6"/>
      <c r="AD45" s="6"/>
      <c r="AE45" s="6"/>
      <c r="AF45" s="6"/>
      <c r="AG45" s="6"/>
      <c r="AH45" s="6"/>
      <c r="AI45" s="6"/>
      <c r="AJ45" s="6"/>
      <c r="AK45" s="6"/>
      <c r="AL45" s="6"/>
      <c r="AM45" s="6"/>
      <c r="AN45" s="6"/>
      <c r="AO45" s="6"/>
      <c r="AP45" s="6"/>
    </row>
    <row r="46" spans="1:42" s="74" customFormat="1" ht="18" customHeight="1" x14ac:dyDescent="0.3">
      <c r="A46" s="72"/>
      <c r="B46" s="191" t="s">
        <v>101</v>
      </c>
      <c r="C46" s="192"/>
      <c r="D46" s="153">
        <v>0</v>
      </c>
      <c r="E46" s="154">
        <v>0</v>
      </c>
      <c r="F46" s="193">
        <v>0</v>
      </c>
      <c r="G46" s="153">
        <v>0</v>
      </c>
      <c r="H46" s="154">
        <v>0</v>
      </c>
      <c r="I46" s="193">
        <v>0</v>
      </c>
      <c r="J46" s="153">
        <v>0</v>
      </c>
      <c r="K46" s="154">
        <v>0</v>
      </c>
      <c r="L46" s="193">
        <v>0</v>
      </c>
      <c r="M46" s="153">
        <v>0</v>
      </c>
      <c r="N46" s="154">
        <v>0</v>
      </c>
      <c r="O46" s="193">
        <v>0</v>
      </c>
      <c r="P46" s="153">
        <v>0</v>
      </c>
      <c r="Q46" s="154">
        <v>0</v>
      </c>
      <c r="R46" s="193">
        <v>0</v>
      </c>
      <c r="S46" s="153">
        <v>0</v>
      </c>
      <c r="T46" s="154">
        <v>0</v>
      </c>
      <c r="U46" s="193">
        <v>0</v>
      </c>
      <c r="AA46" s="194">
        <f>AA44+1</f>
        <v>96</v>
      </c>
      <c r="AB46" s="15"/>
      <c r="AC46" s="15"/>
      <c r="AD46" s="15"/>
      <c r="AE46" s="15"/>
      <c r="AF46" s="15"/>
      <c r="AG46" s="15"/>
      <c r="AH46" s="15"/>
      <c r="AI46" s="15"/>
      <c r="AJ46" s="15"/>
      <c r="AK46" s="15"/>
      <c r="AL46" s="15"/>
      <c r="AM46" s="15"/>
      <c r="AN46" s="15"/>
      <c r="AO46" s="15"/>
      <c r="AP46" s="15"/>
    </row>
    <row r="47" spans="1:42" s="74" customFormat="1" ht="18" customHeight="1" x14ac:dyDescent="0.3">
      <c r="A47" s="72"/>
      <c r="B47" s="191" t="s">
        <v>100</v>
      </c>
      <c r="C47" s="192"/>
      <c r="D47" s="153">
        <v>0</v>
      </c>
      <c r="E47" s="154">
        <v>0</v>
      </c>
      <c r="F47" s="193">
        <v>0</v>
      </c>
      <c r="G47" s="153">
        <v>0</v>
      </c>
      <c r="H47" s="154">
        <v>0</v>
      </c>
      <c r="I47" s="193">
        <v>0</v>
      </c>
      <c r="J47" s="153">
        <v>0</v>
      </c>
      <c r="K47" s="154">
        <v>0</v>
      </c>
      <c r="L47" s="193">
        <v>0</v>
      </c>
      <c r="M47" s="153">
        <v>0</v>
      </c>
      <c r="N47" s="154">
        <v>0</v>
      </c>
      <c r="O47" s="193">
        <v>0</v>
      </c>
      <c r="P47" s="153">
        <v>0</v>
      </c>
      <c r="Q47" s="154">
        <v>0</v>
      </c>
      <c r="R47" s="193">
        <v>0</v>
      </c>
      <c r="S47" s="153">
        <v>0</v>
      </c>
      <c r="T47" s="154">
        <v>0</v>
      </c>
      <c r="U47" s="193">
        <v>0</v>
      </c>
      <c r="AA47" s="194">
        <f>AA46+1</f>
        <v>97</v>
      </c>
      <c r="AB47" s="15"/>
      <c r="AC47" s="15"/>
      <c r="AD47" s="15"/>
      <c r="AE47" s="15"/>
      <c r="AF47" s="15"/>
      <c r="AG47" s="15"/>
      <c r="AH47" s="15"/>
      <c r="AI47" s="15"/>
      <c r="AJ47" s="15"/>
      <c r="AK47" s="15"/>
      <c r="AL47" s="15"/>
      <c r="AM47" s="15"/>
      <c r="AN47" s="15"/>
      <c r="AO47" s="15"/>
      <c r="AP47" s="15"/>
    </row>
    <row r="48" spans="1:42" s="74" customFormat="1" ht="18" customHeight="1" x14ac:dyDescent="0.3">
      <c r="A48" s="72"/>
      <c r="B48" s="191" t="s">
        <v>99</v>
      </c>
      <c r="C48" s="192"/>
      <c r="D48" s="153">
        <v>0</v>
      </c>
      <c r="E48" s="154">
        <v>0</v>
      </c>
      <c r="F48" s="193">
        <v>0</v>
      </c>
      <c r="G48" s="153">
        <v>0</v>
      </c>
      <c r="H48" s="154">
        <v>5.7999999999999996E-2</v>
      </c>
      <c r="I48" s="193">
        <v>5.7999999999999996E-2</v>
      </c>
      <c r="J48" s="153">
        <v>0</v>
      </c>
      <c r="K48" s="154">
        <v>0</v>
      </c>
      <c r="L48" s="193">
        <v>0</v>
      </c>
      <c r="M48" s="153">
        <v>0</v>
      </c>
      <c r="N48" s="154">
        <v>0</v>
      </c>
      <c r="O48" s="193">
        <v>0</v>
      </c>
      <c r="P48" s="153">
        <v>0</v>
      </c>
      <c r="Q48" s="154">
        <v>0</v>
      </c>
      <c r="R48" s="193">
        <v>0</v>
      </c>
      <c r="S48" s="153">
        <v>0</v>
      </c>
      <c r="T48" s="154">
        <v>5.7999999999999996E-2</v>
      </c>
      <c r="U48" s="193">
        <v>5.7999999999999996E-2</v>
      </c>
      <c r="AA48" s="194">
        <f>AA47+1</f>
        <v>98</v>
      </c>
      <c r="AB48" s="15"/>
      <c r="AC48" s="15"/>
      <c r="AD48" s="15"/>
      <c r="AE48" s="15"/>
      <c r="AF48" s="15"/>
      <c r="AG48" s="15"/>
      <c r="AH48" s="15"/>
      <c r="AI48" s="15"/>
      <c r="AJ48" s="15"/>
      <c r="AK48" s="15"/>
      <c r="AL48" s="15"/>
      <c r="AM48" s="15"/>
      <c r="AN48" s="15"/>
      <c r="AO48" s="15"/>
      <c r="AP48" s="15"/>
    </row>
    <row r="49" spans="1:42" s="74" customFormat="1" ht="18" customHeight="1" x14ac:dyDescent="0.3">
      <c r="A49" s="72"/>
      <c r="B49" s="191" t="s">
        <v>98</v>
      </c>
      <c r="C49" s="192"/>
      <c r="D49" s="153">
        <v>0</v>
      </c>
      <c r="E49" s="154">
        <v>0</v>
      </c>
      <c r="F49" s="193">
        <v>0</v>
      </c>
      <c r="G49" s="153">
        <v>0</v>
      </c>
      <c r="H49" s="154">
        <v>0</v>
      </c>
      <c r="I49" s="193">
        <v>0</v>
      </c>
      <c r="J49" s="153">
        <v>0</v>
      </c>
      <c r="K49" s="154">
        <v>0</v>
      </c>
      <c r="L49" s="193">
        <v>0</v>
      </c>
      <c r="M49" s="153">
        <v>0</v>
      </c>
      <c r="N49" s="154">
        <v>0</v>
      </c>
      <c r="O49" s="193">
        <v>0</v>
      </c>
      <c r="P49" s="153">
        <v>0</v>
      </c>
      <c r="Q49" s="154">
        <v>0</v>
      </c>
      <c r="R49" s="193">
        <v>0</v>
      </c>
      <c r="S49" s="153">
        <v>0</v>
      </c>
      <c r="T49" s="154">
        <v>0</v>
      </c>
      <c r="U49" s="193">
        <v>0</v>
      </c>
      <c r="AA49" s="194">
        <v>106</v>
      </c>
      <c r="AB49" s="15"/>
      <c r="AC49" s="15"/>
      <c r="AD49" s="15"/>
      <c r="AE49" s="15"/>
      <c r="AF49" s="15"/>
      <c r="AG49" s="15"/>
      <c r="AH49" s="15"/>
      <c r="AI49" s="15"/>
      <c r="AJ49" s="15"/>
      <c r="AK49" s="15"/>
      <c r="AL49" s="15"/>
      <c r="AM49" s="15"/>
      <c r="AN49" s="15"/>
      <c r="AO49" s="15"/>
      <c r="AP49" s="15"/>
    </row>
    <row r="50" spans="1:42" s="66" customFormat="1" ht="18" customHeight="1" x14ac:dyDescent="0.3">
      <c r="A50" s="64"/>
      <c r="B50" s="42" t="s">
        <v>33</v>
      </c>
      <c r="C50" s="65"/>
      <c r="D50" s="142">
        <v>0</v>
      </c>
      <c r="E50" s="143">
        <v>0</v>
      </c>
      <c r="F50" s="144">
        <v>0</v>
      </c>
      <c r="G50" s="142">
        <v>0</v>
      </c>
      <c r="H50" s="143">
        <v>5.7999999999999996E-2</v>
      </c>
      <c r="I50" s="144">
        <v>5.7999999999999996E-2</v>
      </c>
      <c r="J50" s="142">
        <v>0</v>
      </c>
      <c r="K50" s="143">
        <v>0</v>
      </c>
      <c r="L50" s="144">
        <v>0</v>
      </c>
      <c r="M50" s="142">
        <v>0</v>
      </c>
      <c r="N50" s="143">
        <v>0</v>
      </c>
      <c r="O50" s="144">
        <v>0</v>
      </c>
      <c r="P50" s="142">
        <v>0</v>
      </c>
      <c r="Q50" s="143">
        <v>0</v>
      </c>
      <c r="R50" s="144">
        <v>0</v>
      </c>
      <c r="S50" s="142">
        <v>0</v>
      </c>
      <c r="T50" s="143">
        <v>5.7999999999999996E-2</v>
      </c>
      <c r="U50" s="144">
        <v>5.7999999999999996E-2</v>
      </c>
      <c r="AA50" s="8"/>
      <c r="AB50" s="6"/>
      <c r="AC50" s="6"/>
      <c r="AD50" s="6"/>
      <c r="AE50" s="6"/>
      <c r="AF50" s="6"/>
      <c r="AG50" s="6"/>
      <c r="AH50" s="6"/>
      <c r="AI50" s="6"/>
      <c r="AJ50" s="6"/>
      <c r="AK50" s="6"/>
      <c r="AL50" s="6"/>
      <c r="AM50" s="6"/>
      <c r="AN50" s="6"/>
      <c r="AO50" s="6"/>
      <c r="AP50" s="6"/>
    </row>
    <row r="51" spans="1:42" s="66" customFormat="1" ht="18" customHeight="1" x14ac:dyDescent="0.3">
      <c r="A51" s="64"/>
      <c r="B51" s="42" t="s">
        <v>34</v>
      </c>
      <c r="C51" s="65"/>
      <c r="D51" s="142">
        <v>0</v>
      </c>
      <c r="E51" s="143">
        <v>0</v>
      </c>
      <c r="F51" s="144">
        <v>0</v>
      </c>
      <c r="G51" s="142">
        <v>0</v>
      </c>
      <c r="H51" s="143">
        <v>0</v>
      </c>
      <c r="I51" s="144">
        <v>0</v>
      </c>
      <c r="J51" s="142">
        <v>0</v>
      </c>
      <c r="K51" s="143">
        <v>0</v>
      </c>
      <c r="L51" s="144">
        <v>0</v>
      </c>
      <c r="M51" s="142">
        <v>0</v>
      </c>
      <c r="N51" s="143">
        <v>0</v>
      </c>
      <c r="O51" s="144">
        <v>0</v>
      </c>
      <c r="P51" s="142">
        <v>0</v>
      </c>
      <c r="Q51" s="143">
        <v>0</v>
      </c>
      <c r="R51" s="144">
        <v>0</v>
      </c>
      <c r="S51" s="142">
        <v>0</v>
      </c>
      <c r="T51" s="143">
        <v>0</v>
      </c>
      <c r="U51" s="144">
        <v>0</v>
      </c>
      <c r="AA51" s="8">
        <f>AA44+4</f>
        <v>99</v>
      </c>
      <c r="AB51" s="15"/>
      <c r="AC51" s="15"/>
      <c r="AD51" s="15"/>
      <c r="AE51" s="15"/>
      <c r="AF51" s="15"/>
      <c r="AG51" s="15"/>
      <c r="AH51" s="15"/>
      <c r="AI51" s="15"/>
      <c r="AJ51" s="15"/>
      <c r="AK51" s="15"/>
      <c r="AL51" s="15"/>
      <c r="AM51" s="15"/>
      <c r="AN51" s="15"/>
      <c r="AO51" s="15"/>
      <c r="AP51" s="15"/>
    </row>
    <row r="52" spans="1:42" s="66" customFormat="1" ht="18" customHeight="1" x14ac:dyDescent="0.3">
      <c r="A52" s="64"/>
      <c r="B52" s="42" t="s">
        <v>35</v>
      </c>
      <c r="C52" s="65"/>
      <c r="D52" s="142">
        <v>0</v>
      </c>
      <c r="E52" s="143">
        <v>0</v>
      </c>
      <c r="F52" s="144">
        <v>0</v>
      </c>
      <c r="G52" s="142">
        <v>0</v>
      </c>
      <c r="H52" s="143">
        <v>0</v>
      </c>
      <c r="I52" s="144">
        <v>0</v>
      </c>
      <c r="J52" s="142">
        <v>0</v>
      </c>
      <c r="K52" s="143">
        <v>0</v>
      </c>
      <c r="L52" s="144">
        <v>0</v>
      </c>
      <c r="M52" s="142">
        <v>0</v>
      </c>
      <c r="N52" s="143">
        <v>0</v>
      </c>
      <c r="O52" s="144">
        <v>0</v>
      </c>
      <c r="P52" s="142">
        <v>0</v>
      </c>
      <c r="Q52" s="143">
        <v>0</v>
      </c>
      <c r="R52" s="144">
        <v>0</v>
      </c>
      <c r="S52" s="142">
        <v>0</v>
      </c>
      <c r="T52" s="143">
        <v>0</v>
      </c>
      <c r="U52" s="144">
        <v>0</v>
      </c>
      <c r="AA52" s="8">
        <f t="shared" ref="AA52:AA57" si="5">AA51+1</f>
        <v>100</v>
      </c>
      <c r="AB52" s="15"/>
      <c r="AC52" s="15"/>
      <c r="AD52" s="15"/>
      <c r="AE52" s="15"/>
      <c r="AF52" s="15"/>
      <c r="AG52" s="15"/>
      <c r="AH52" s="15"/>
      <c r="AI52" s="15"/>
      <c r="AJ52" s="15"/>
      <c r="AK52" s="15"/>
      <c r="AL52" s="15"/>
      <c r="AM52" s="15"/>
      <c r="AN52" s="15"/>
      <c r="AO52" s="15"/>
      <c r="AP52" s="15"/>
    </row>
    <row r="53" spans="1:42" s="66" customFormat="1" ht="18" customHeight="1" x14ac:dyDescent="0.3">
      <c r="A53" s="64"/>
      <c r="B53" s="42" t="s">
        <v>36</v>
      </c>
      <c r="C53" s="65"/>
      <c r="D53" s="142">
        <v>0</v>
      </c>
      <c r="E53" s="143">
        <v>0</v>
      </c>
      <c r="F53" s="144">
        <v>0</v>
      </c>
      <c r="G53" s="142">
        <v>0</v>
      </c>
      <c r="H53" s="143">
        <v>0</v>
      </c>
      <c r="I53" s="144">
        <v>0</v>
      </c>
      <c r="J53" s="142">
        <v>0</v>
      </c>
      <c r="K53" s="143">
        <v>0</v>
      </c>
      <c r="L53" s="144">
        <v>0</v>
      </c>
      <c r="M53" s="142">
        <v>0</v>
      </c>
      <c r="N53" s="143">
        <v>0</v>
      </c>
      <c r="O53" s="144">
        <v>0</v>
      </c>
      <c r="P53" s="142">
        <v>0</v>
      </c>
      <c r="Q53" s="143">
        <v>0</v>
      </c>
      <c r="R53" s="144">
        <v>0</v>
      </c>
      <c r="S53" s="142">
        <v>0</v>
      </c>
      <c r="T53" s="143">
        <v>0</v>
      </c>
      <c r="U53" s="144">
        <v>0</v>
      </c>
      <c r="AA53" s="8">
        <f t="shared" si="5"/>
        <v>101</v>
      </c>
      <c r="AB53" s="15"/>
      <c r="AC53" s="15"/>
      <c r="AD53" s="15"/>
      <c r="AE53" s="15"/>
      <c r="AF53" s="15"/>
      <c r="AG53" s="15"/>
      <c r="AH53" s="15"/>
      <c r="AI53" s="15"/>
      <c r="AJ53" s="15"/>
      <c r="AK53" s="15"/>
      <c r="AL53" s="15"/>
      <c r="AM53" s="15"/>
      <c r="AN53" s="15"/>
      <c r="AO53" s="15"/>
      <c r="AP53" s="15"/>
    </row>
    <row r="54" spans="1:42" s="66" customFormat="1" ht="18" customHeight="1" x14ac:dyDescent="0.3">
      <c r="A54" s="64"/>
      <c r="B54" s="42" t="s">
        <v>37</v>
      </c>
      <c r="C54" s="65"/>
      <c r="D54" s="142">
        <v>0</v>
      </c>
      <c r="E54" s="143">
        <v>0</v>
      </c>
      <c r="F54" s="144">
        <v>0</v>
      </c>
      <c r="G54" s="142">
        <v>0</v>
      </c>
      <c r="H54" s="143">
        <v>9.5000000000000001E-2</v>
      </c>
      <c r="I54" s="144">
        <v>9.5000000000000001E-2</v>
      </c>
      <c r="J54" s="142">
        <v>0</v>
      </c>
      <c r="K54" s="143">
        <v>0</v>
      </c>
      <c r="L54" s="144">
        <v>0</v>
      </c>
      <c r="M54" s="142">
        <v>0</v>
      </c>
      <c r="N54" s="143">
        <v>0</v>
      </c>
      <c r="O54" s="144">
        <v>0</v>
      </c>
      <c r="P54" s="142">
        <v>0</v>
      </c>
      <c r="Q54" s="143">
        <v>0</v>
      </c>
      <c r="R54" s="144">
        <v>0</v>
      </c>
      <c r="S54" s="142">
        <v>0</v>
      </c>
      <c r="T54" s="143">
        <v>9.5000000000000001E-2</v>
      </c>
      <c r="U54" s="144">
        <v>9.5000000000000001E-2</v>
      </c>
      <c r="AA54" s="8">
        <f t="shared" si="5"/>
        <v>102</v>
      </c>
      <c r="AB54" s="6"/>
      <c r="AC54" s="6"/>
      <c r="AD54" s="6"/>
      <c r="AE54" s="6"/>
      <c r="AF54" s="6"/>
      <c r="AG54" s="6"/>
      <c r="AH54" s="6"/>
      <c r="AI54" s="6"/>
      <c r="AJ54" s="6"/>
      <c r="AK54" s="6"/>
      <c r="AL54" s="6"/>
      <c r="AM54" s="6"/>
      <c r="AN54" s="6"/>
      <c r="AO54" s="6"/>
      <c r="AP54" s="6"/>
    </row>
    <row r="55" spans="1:42" s="66" customFormat="1" ht="18" customHeight="1" x14ac:dyDescent="0.3">
      <c r="A55" s="64"/>
      <c r="B55" s="42" t="s">
        <v>38</v>
      </c>
      <c r="C55" s="65"/>
      <c r="D55" s="142">
        <v>0</v>
      </c>
      <c r="E55" s="143">
        <v>0</v>
      </c>
      <c r="F55" s="144">
        <v>0</v>
      </c>
      <c r="G55" s="142">
        <v>0</v>
      </c>
      <c r="H55" s="143">
        <v>1.2E-2</v>
      </c>
      <c r="I55" s="144">
        <v>1.2E-2</v>
      </c>
      <c r="J55" s="142">
        <v>0</v>
      </c>
      <c r="K55" s="143">
        <v>0</v>
      </c>
      <c r="L55" s="144">
        <v>0</v>
      </c>
      <c r="M55" s="142">
        <v>0</v>
      </c>
      <c r="N55" s="143">
        <v>0</v>
      </c>
      <c r="O55" s="144">
        <v>0</v>
      </c>
      <c r="P55" s="142">
        <v>0</v>
      </c>
      <c r="Q55" s="143">
        <v>0</v>
      </c>
      <c r="R55" s="144">
        <v>0</v>
      </c>
      <c r="S55" s="142">
        <v>0</v>
      </c>
      <c r="T55" s="143">
        <v>1.2E-2</v>
      </c>
      <c r="U55" s="144">
        <v>1.2E-2</v>
      </c>
      <c r="AA55" s="8">
        <f t="shared" si="5"/>
        <v>103</v>
      </c>
      <c r="AB55" s="6"/>
      <c r="AC55" s="6"/>
      <c r="AD55" s="6"/>
      <c r="AE55" s="6"/>
      <c r="AF55" s="6"/>
      <c r="AG55" s="6"/>
      <c r="AH55" s="6"/>
      <c r="AI55" s="6"/>
      <c r="AJ55" s="6"/>
      <c r="AK55" s="6"/>
      <c r="AL55" s="6"/>
      <c r="AM55" s="6"/>
      <c r="AN55" s="6"/>
      <c r="AO55" s="6"/>
      <c r="AP55" s="6"/>
    </row>
    <row r="56" spans="1:42" s="66" customFormat="1" ht="18" customHeight="1" x14ac:dyDescent="0.3">
      <c r="A56" s="64"/>
      <c r="B56" s="42" t="s">
        <v>39</v>
      </c>
      <c r="C56" s="65"/>
      <c r="D56" s="142">
        <v>0</v>
      </c>
      <c r="E56" s="143">
        <v>0</v>
      </c>
      <c r="F56" s="144">
        <v>0</v>
      </c>
      <c r="G56" s="142">
        <v>0</v>
      </c>
      <c r="H56" s="143">
        <v>7.2776740000000006E-2</v>
      </c>
      <c r="I56" s="144">
        <v>7.2776740000000006E-2</v>
      </c>
      <c r="J56" s="142">
        <v>0</v>
      </c>
      <c r="K56" s="143">
        <v>0</v>
      </c>
      <c r="L56" s="144">
        <v>0</v>
      </c>
      <c r="M56" s="142">
        <v>0</v>
      </c>
      <c r="N56" s="143">
        <v>0</v>
      </c>
      <c r="O56" s="144">
        <v>0</v>
      </c>
      <c r="P56" s="142">
        <v>0</v>
      </c>
      <c r="Q56" s="143">
        <v>0</v>
      </c>
      <c r="R56" s="144">
        <v>0</v>
      </c>
      <c r="S56" s="142">
        <v>0</v>
      </c>
      <c r="T56" s="143">
        <v>7.2776740000000006E-2</v>
      </c>
      <c r="U56" s="144">
        <v>7.2776740000000006E-2</v>
      </c>
      <c r="AA56" s="8">
        <f t="shared" si="5"/>
        <v>104</v>
      </c>
      <c r="AB56" s="6"/>
      <c r="AC56" s="6"/>
      <c r="AD56" s="6"/>
      <c r="AE56" s="6"/>
      <c r="AF56" s="6"/>
      <c r="AG56" s="6"/>
      <c r="AH56" s="6"/>
      <c r="AI56" s="6"/>
      <c r="AJ56" s="6"/>
      <c r="AK56" s="6"/>
      <c r="AL56" s="6"/>
      <c r="AM56" s="6"/>
      <c r="AN56" s="6"/>
      <c r="AO56" s="6"/>
      <c r="AP56" s="6"/>
    </row>
    <row r="57" spans="1:42" s="66" customFormat="1" ht="18" customHeight="1" x14ac:dyDescent="0.3">
      <c r="A57" s="64"/>
      <c r="B57" s="42" t="s">
        <v>40</v>
      </c>
      <c r="C57" s="65"/>
      <c r="D57" s="142">
        <v>0</v>
      </c>
      <c r="E57" s="143">
        <v>0</v>
      </c>
      <c r="F57" s="144">
        <v>0</v>
      </c>
      <c r="G57" s="142">
        <v>0</v>
      </c>
      <c r="H57" s="143">
        <v>1E-3</v>
      </c>
      <c r="I57" s="144">
        <v>1E-3</v>
      </c>
      <c r="J57" s="142">
        <v>0</v>
      </c>
      <c r="K57" s="143">
        <v>0</v>
      </c>
      <c r="L57" s="144">
        <v>0</v>
      </c>
      <c r="M57" s="142">
        <v>0</v>
      </c>
      <c r="N57" s="143">
        <v>0</v>
      </c>
      <c r="O57" s="144">
        <v>0</v>
      </c>
      <c r="P57" s="142">
        <v>0</v>
      </c>
      <c r="Q57" s="143">
        <v>0</v>
      </c>
      <c r="R57" s="144">
        <v>0</v>
      </c>
      <c r="S57" s="142">
        <v>0</v>
      </c>
      <c r="T57" s="143">
        <v>1E-3</v>
      </c>
      <c r="U57" s="144">
        <v>1E-3</v>
      </c>
      <c r="AA57" s="8">
        <f t="shared" si="5"/>
        <v>105</v>
      </c>
      <c r="AB57" s="6"/>
      <c r="AC57" s="6"/>
      <c r="AD57" s="6"/>
      <c r="AE57" s="6"/>
      <c r="AF57" s="6"/>
      <c r="AG57" s="6"/>
      <c r="AH57" s="6"/>
      <c r="AI57" s="6"/>
      <c r="AJ57" s="6"/>
      <c r="AK57" s="6"/>
      <c r="AL57" s="6"/>
      <c r="AM57" s="6"/>
      <c r="AN57" s="6"/>
      <c r="AO57" s="6"/>
      <c r="AP57" s="6"/>
    </row>
    <row r="58" spans="1:42" s="66" customFormat="1" ht="18" customHeight="1" x14ac:dyDescent="0.3">
      <c r="A58" s="64"/>
      <c r="B58" s="52" t="s">
        <v>41</v>
      </c>
      <c r="C58" s="65"/>
      <c r="D58" s="142">
        <v>0</v>
      </c>
      <c r="E58" s="143">
        <v>0</v>
      </c>
      <c r="F58" s="144">
        <v>0</v>
      </c>
      <c r="G58" s="142">
        <v>0</v>
      </c>
      <c r="H58" s="143">
        <v>0</v>
      </c>
      <c r="I58" s="144">
        <v>0</v>
      </c>
      <c r="J58" s="142">
        <v>0</v>
      </c>
      <c r="K58" s="143">
        <v>0</v>
      </c>
      <c r="L58" s="144">
        <v>0</v>
      </c>
      <c r="M58" s="142">
        <v>0</v>
      </c>
      <c r="N58" s="143">
        <v>0</v>
      </c>
      <c r="O58" s="144">
        <v>0</v>
      </c>
      <c r="P58" s="142">
        <v>0</v>
      </c>
      <c r="Q58" s="143">
        <v>0</v>
      </c>
      <c r="R58" s="144">
        <v>0</v>
      </c>
      <c r="S58" s="142">
        <v>0</v>
      </c>
      <c r="T58" s="143">
        <v>0</v>
      </c>
      <c r="U58" s="144">
        <v>0</v>
      </c>
      <c r="AA58" s="8">
        <f>AA57+3</f>
        <v>108</v>
      </c>
      <c r="AB58" s="6"/>
      <c r="AC58" s="6"/>
      <c r="AD58" s="6"/>
      <c r="AE58" s="6"/>
      <c r="AF58" s="6"/>
      <c r="AG58" s="6"/>
      <c r="AH58" s="6"/>
      <c r="AI58" s="6"/>
      <c r="AJ58" s="6"/>
      <c r="AK58" s="6"/>
      <c r="AL58" s="6"/>
      <c r="AM58" s="6"/>
      <c r="AN58" s="6"/>
      <c r="AO58" s="6"/>
      <c r="AP58" s="6"/>
    </row>
    <row r="59" spans="1:42" s="66" customFormat="1" ht="18" customHeight="1" x14ac:dyDescent="0.3">
      <c r="A59" s="64"/>
      <c r="B59" s="71"/>
      <c r="C59" s="65"/>
      <c r="D59" s="155">
        <v>39.526666882799994</v>
      </c>
      <c r="E59" s="156">
        <v>44.44973985</v>
      </c>
      <c r="F59" s="157">
        <v>4.9230729672000066</v>
      </c>
      <c r="G59" s="155">
        <v>7.3129999999999988</v>
      </c>
      <c r="H59" s="156">
        <v>8.4626211400000013</v>
      </c>
      <c r="I59" s="157">
        <v>1.1496211400000025</v>
      </c>
      <c r="J59" s="155">
        <v>0.1413331172</v>
      </c>
      <c r="K59" s="156">
        <v>0.15894074999999999</v>
      </c>
      <c r="L59" s="157">
        <v>1.7607632799999995E-2</v>
      </c>
      <c r="M59" s="155">
        <v>0</v>
      </c>
      <c r="N59" s="156">
        <v>0</v>
      </c>
      <c r="O59" s="157">
        <v>0</v>
      </c>
      <c r="P59" s="155">
        <v>0</v>
      </c>
      <c r="Q59" s="156">
        <v>0</v>
      </c>
      <c r="R59" s="157">
        <v>0</v>
      </c>
      <c r="S59" s="155">
        <v>46.980999999999995</v>
      </c>
      <c r="T59" s="156">
        <v>53.071301740000003</v>
      </c>
      <c r="U59" s="157">
        <v>6.0903017400000081</v>
      </c>
      <c r="AA59" s="8"/>
      <c r="AB59" s="6"/>
      <c r="AC59" s="6"/>
      <c r="AD59" s="6"/>
      <c r="AE59" s="6"/>
      <c r="AF59" s="6"/>
      <c r="AG59" s="6"/>
      <c r="AH59" s="6"/>
      <c r="AI59" s="6"/>
      <c r="AJ59" s="6"/>
      <c r="AK59" s="6"/>
      <c r="AL59" s="6"/>
      <c r="AM59" s="6"/>
      <c r="AN59" s="6"/>
      <c r="AO59" s="6"/>
      <c r="AP59" s="6"/>
    </row>
    <row r="60" spans="1:42" s="66" customFormat="1" ht="15" customHeight="1" x14ac:dyDescent="0.3">
      <c r="A60" s="64"/>
      <c r="B60" s="71"/>
      <c r="C60" s="65"/>
      <c r="D60" s="158"/>
      <c r="E60" s="159"/>
      <c r="F60" s="160"/>
      <c r="G60" s="158"/>
      <c r="H60" s="159"/>
      <c r="I60" s="160"/>
      <c r="J60" s="158"/>
      <c r="K60" s="159"/>
      <c r="L60" s="160"/>
      <c r="M60" s="158"/>
      <c r="N60" s="159"/>
      <c r="O60" s="160"/>
      <c r="P60" s="158"/>
      <c r="Q60" s="159"/>
      <c r="R60" s="160"/>
      <c r="S60" s="158"/>
      <c r="T60" s="159"/>
      <c r="U60" s="160"/>
      <c r="AA60" s="8"/>
      <c r="AB60" s="6"/>
      <c r="AC60" s="6"/>
      <c r="AD60" s="6"/>
      <c r="AE60" s="6"/>
      <c r="AF60" s="6"/>
      <c r="AG60" s="6"/>
      <c r="AH60" s="6"/>
      <c r="AI60" s="6"/>
      <c r="AJ60" s="6"/>
      <c r="AK60" s="6"/>
      <c r="AL60" s="6"/>
      <c r="AM60" s="6"/>
      <c r="AN60" s="6"/>
      <c r="AO60" s="6"/>
      <c r="AP60" s="6"/>
    </row>
    <row r="61" spans="1:42" s="66" customFormat="1" ht="18" customHeight="1" x14ac:dyDescent="0.3">
      <c r="A61" s="64"/>
      <c r="B61" s="40" t="s">
        <v>81</v>
      </c>
      <c r="C61" s="65"/>
      <c r="D61" s="155">
        <v>0</v>
      </c>
      <c r="E61" s="156">
        <v>0</v>
      </c>
      <c r="F61" s="157">
        <v>0</v>
      </c>
      <c r="G61" s="155">
        <v>0</v>
      </c>
      <c r="H61" s="156">
        <v>0</v>
      </c>
      <c r="I61" s="157">
        <v>0</v>
      </c>
      <c r="J61" s="155">
        <v>0</v>
      </c>
      <c r="K61" s="156">
        <v>0</v>
      </c>
      <c r="L61" s="157">
        <v>0</v>
      </c>
      <c r="M61" s="155">
        <v>0</v>
      </c>
      <c r="N61" s="156">
        <v>0</v>
      </c>
      <c r="O61" s="157">
        <v>0</v>
      </c>
      <c r="P61" s="155">
        <v>0</v>
      </c>
      <c r="Q61" s="156">
        <v>0</v>
      </c>
      <c r="R61" s="157">
        <v>0</v>
      </c>
      <c r="S61" s="155">
        <v>0</v>
      </c>
      <c r="T61" s="156">
        <v>0</v>
      </c>
      <c r="U61" s="157">
        <v>0</v>
      </c>
      <c r="AA61" s="8">
        <f>AA58+17</f>
        <v>125</v>
      </c>
      <c r="AB61" s="6"/>
      <c r="AC61" s="6"/>
      <c r="AD61" s="6"/>
      <c r="AE61" s="6"/>
      <c r="AF61" s="6"/>
      <c r="AG61" s="6"/>
      <c r="AH61" s="6"/>
      <c r="AI61" s="6"/>
      <c r="AJ61" s="6"/>
      <c r="AK61" s="6"/>
      <c r="AL61" s="6"/>
      <c r="AM61" s="6"/>
      <c r="AN61" s="6"/>
      <c r="AO61" s="6"/>
      <c r="AP61" s="6"/>
    </row>
    <row r="62" spans="1:42" s="66" customFormat="1" ht="15" customHeight="1" x14ac:dyDescent="0.3">
      <c r="A62" s="64"/>
      <c r="B62" s="71"/>
      <c r="C62" s="65"/>
      <c r="D62" s="158"/>
      <c r="E62" s="159"/>
      <c r="F62" s="160"/>
      <c r="G62" s="158"/>
      <c r="H62" s="159"/>
      <c r="I62" s="160"/>
      <c r="J62" s="158"/>
      <c r="K62" s="159"/>
      <c r="L62" s="160"/>
      <c r="M62" s="158"/>
      <c r="N62" s="159"/>
      <c r="O62" s="160"/>
      <c r="P62" s="158"/>
      <c r="Q62" s="159"/>
      <c r="R62" s="160"/>
      <c r="S62" s="158"/>
      <c r="T62" s="159"/>
      <c r="U62" s="160"/>
      <c r="AA62" s="8"/>
      <c r="AB62" s="6"/>
      <c r="AC62" s="6"/>
      <c r="AD62" s="6"/>
      <c r="AE62" s="6"/>
      <c r="AF62" s="6"/>
      <c r="AG62" s="6"/>
      <c r="AH62" s="6"/>
      <c r="AI62" s="6"/>
      <c r="AJ62" s="6"/>
      <c r="AK62" s="6"/>
      <c r="AL62" s="6"/>
      <c r="AM62" s="6"/>
      <c r="AN62" s="6"/>
      <c r="AO62" s="6"/>
      <c r="AP62" s="6"/>
    </row>
    <row r="63" spans="1:42" s="66" customFormat="1" ht="18" customHeight="1" x14ac:dyDescent="0.3">
      <c r="A63" s="64"/>
      <c r="B63" s="89" t="s">
        <v>42</v>
      </c>
      <c r="C63" s="65"/>
      <c r="D63" s="164">
        <v>402.45550821837833</v>
      </c>
      <c r="E63" s="165">
        <v>396.63660072999994</v>
      </c>
      <c r="F63" s="166">
        <v>-5.818907488378386</v>
      </c>
      <c r="G63" s="164">
        <v>151.64469069946824</v>
      </c>
      <c r="H63" s="165">
        <v>181.36455751</v>
      </c>
      <c r="I63" s="166">
        <v>29.719866810531755</v>
      </c>
      <c r="J63" s="164">
        <v>0.55283774896820448</v>
      </c>
      <c r="K63" s="165">
        <v>0.75981140999999996</v>
      </c>
      <c r="L63" s="166">
        <v>0.20697366103179549</v>
      </c>
      <c r="M63" s="164">
        <v>0</v>
      </c>
      <c r="N63" s="165">
        <v>0</v>
      </c>
      <c r="O63" s="166">
        <v>0</v>
      </c>
      <c r="P63" s="164">
        <v>24.003633015248084</v>
      </c>
      <c r="Q63" s="165">
        <v>50.630254170000001</v>
      </c>
      <c r="R63" s="166">
        <v>26.626621154751916</v>
      </c>
      <c r="S63" s="164">
        <v>578.65666968206278</v>
      </c>
      <c r="T63" s="165">
        <v>629.39122382000005</v>
      </c>
      <c r="U63" s="166">
        <v>50.734554137937266</v>
      </c>
      <c r="AA63" s="8"/>
      <c r="AB63" s="6"/>
      <c r="AC63" s="6"/>
      <c r="AD63" s="6"/>
      <c r="AE63" s="6"/>
      <c r="AF63" s="6"/>
      <c r="AG63" s="6"/>
      <c r="AH63" s="6"/>
      <c r="AI63" s="6"/>
      <c r="AJ63" s="6"/>
      <c r="AK63" s="6"/>
      <c r="AL63" s="6"/>
      <c r="AM63" s="6"/>
      <c r="AN63" s="6"/>
      <c r="AO63" s="6"/>
      <c r="AP63" s="6"/>
    </row>
    <row r="64" spans="1:42" s="66" customFormat="1" ht="15" customHeight="1" x14ac:dyDescent="0.3">
      <c r="A64" s="64"/>
      <c r="B64" s="71"/>
      <c r="C64" s="65"/>
      <c r="D64" s="64"/>
      <c r="E64" s="67"/>
      <c r="F64" s="68"/>
      <c r="G64" s="64"/>
      <c r="H64" s="67"/>
      <c r="I64" s="68"/>
      <c r="J64" s="64"/>
      <c r="K64" s="67"/>
      <c r="L64" s="68"/>
      <c r="M64" s="64"/>
      <c r="N64" s="67"/>
      <c r="O64" s="68"/>
      <c r="P64" s="64"/>
      <c r="Q64" s="67"/>
      <c r="R64" s="68"/>
      <c r="S64" s="64"/>
      <c r="T64" s="67"/>
      <c r="U64" s="68"/>
      <c r="AA64" s="8"/>
      <c r="AB64" s="6"/>
      <c r="AC64" s="6"/>
      <c r="AD64" s="6"/>
      <c r="AE64" s="6"/>
      <c r="AF64" s="6"/>
      <c r="AG64" s="6"/>
      <c r="AH64" s="6"/>
      <c r="AI64" s="6"/>
      <c r="AJ64" s="6"/>
      <c r="AK64" s="6"/>
      <c r="AL64" s="6"/>
      <c r="AM64" s="6"/>
      <c r="AN64" s="6"/>
      <c r="AO64" s="6"/>
      <c r="AP64" s="6"/>
    </row>
    <row r="65" spans="1:42" s="66" customFormat="1" ht="18" customHeight="1" x14ac:dyDescent="0.3">
      <c r="A65" s="64"/>
      <c r="B65" s="40" t="s">
        <v>43</v>
      </c>
      <c r="C65" s="65"/>
      <c r="D65" s="64"/>
      <c r="E65" s="67"/>
      <c r="F65" s="68"/>
      <c r="G65" s="64"/>
      <c r="H65" s="67"/>
      <c r="I65" s="68"/>
      <c r="J65" s="64"/>
      <c r="K65" s="67"/>
      <c r="L65" s="68"/>
      <c r="M65" s="64"/>
      <c r="N65" s="67"/>
      <c r="O65" s="68"/>
      <c r="P65" s="64"/>
      <c r="Q65" s="67"/>
      <c r="R65" s="68"/>
      <c r="S65" s="64"/>
      <c r="T65" s="67"/>
      <c r="U65" s="68"/>
      <c r="AA65" s="8"/>
      <c r="AB65" s="6"/>
      <c r="AC65" s="6"/>
      <c r="AD65" s="6"/>
      <c r="AE65" s="6"/>
      <c r="AF65" s="6"/>
      <c r="AG65" s="6"/>
      <c r="AH65" s="6"/>
      <c r="AI65" s="6"/>
      <c r="AJ65" s="6"/>
      <c r="AK65" s="6"/>
      <c r="AL65" s="6"/>
      <c r="AM65" s="6"/>
      <c r="AN65" s="6"/>
      <c r="AO65" s="6"/>
      <c r="AP65" s="6"/>
    </row>
    <row r="66" spans="1:42" s="66" customFormat="1" ht="18" customHeight="1" x14ac:dyDescent="0.3">
      <c r="A66" s="64"/>
      <c r="B66" s="90" t="s">
        <v>44</v>
      </c>
      <c r="C66" s="65"/>
      <c r="D66" s="145">
        <v>0</v>
      </c>
      <c r="E66" s="146">
        <v>0</v>
      </c>
      <c r="F66" s="144">
        <v>0</v>
      </c>
      <c r="G66" s="145">
        <v>0</v>
      </c>
      <c r="H66" s="146">
        <v>0</v>
      </c>
      <c r="I66" s="144">
        <v>0</v>
      </c>
      <c r="J66" s="145">
        <v>0</v>
      </c>
      <c r="K66" s="146">
        <v>0</v>
      </c>
      <c r="L66" s="144">
        <v>0</v>
      </c>
      <c r="M66" s="145">
        <v>43</v>
      </c>
      <c r="N66" s="146">
        <v>43</v>
      </c>
      <c r="O66" s="144">
        <v>0</v>
      </c>
      <c r="P66" s="145">
        <v>0</v>
      </c>
      <c r="Q66" s="146">
        <v>0</v>
      </c>
      <c r="R66" s="144">
        <v>0</v>
      </c>
      <c r="S66" s="145">
        <v>43</v>
      </c>
      <c r="T66" s="146">
        <v>43</v>
      </c>
      <c r="U66" s="144">
        <v>0</v>
      </c>
      <c r="AA66" s="8">
        <f>AA61+4</f>
        <v>129</v>
      </c>
      <c r="AB66" s="6"/>
      <c r="AC66" s="6"/>
      <c r="AD66" s="6"/>
      <c r="AE66" s="6"/>
      <c r="AF66" s="6"/>
      <c r="AG66" s="6"/>
      <c r="AH66" s="6"/>
      <c r="AI66" s="6"/>
      <c r="AJ66" s="6"/>
      <c r="AK66" s="6"/>
      <c r="AL66" s="6"/>
      <c r="AM66" s="6"/>
      <c r="AN66" s="6"/>
      <c r="AO66" s="6"/>
      <c r="AP66" s="6"/>
    </row>
    <row r="67" spans="1:42" s="66" customFormat="1" ht="18" customHeight="1" x14ac:dyDescent="0.3">
      <c r="A67" s="64"/>
      <c r="B67" s="90" t="s">
        <v>45</v>
      </c>
      <c r="C67" s="65"/>
      <c r="D67" s="145">
        <v>0</v>
      </c>
      <c r="E67" s="146">
        <v>0</v>
      </c>
      <c r="F67" s="144">
        <v>0</v>
      </c>
      <c r="G67" s="145">
        <v>0</v>
      </c>
      <c r="H67" s="146">
        <v>0</v>
      </c>
      <c r="I67" s="144">
        <v>0</v>
      </c>
      <c r="J67" s="145">
        <v>0</v>
      </c>
      <c r="K67" s="146">
        <v>0</v>
      </c>
      <c r="L67" s="144">
        <v>0</v>
      </c>
      <c r="M67" s="145">
        <v>0</v>
      </c>
      <c r="N67" s="146">
        <v>0</v>
      </c>
      <c r="O67" s="144">
        <v>0</v>
      </c>
      <c r="P67" s="145">
        <v>0</v>
      </c>
      <c r="Q67" s="146">
        <v>0</v>
      </c>
      <c r="R67" s="144">
        <v>0</v>
      </c>
      <c r="S67" s="145">
        <v>0</v>
      </c>
      <c r="T67" s="146">
        <v>0</v>
      </c>
      <c r="U67" s="144">
        <v>0</v>
      </c>
      <c r="AA67" s="8">
        <f>AA66+1</f>
        <v>130</v>
      </c>
      <c r="AB67" s="6"/>
      <c r="AC67" s="6"/>
      <c r="AD67" s="6"/>
      <c r="AE67" s="6"/>
      <c r="AF67" s="6"/>
      <c r="AG67" s="6"/>
      <c r="AH67" s="6"/>
      <c r="AI67" s="6"/>
      <c r="AJ67" s="6"/>
      <c r="AK67" s="6"/>
      <c r="AL67" s="6"/>
      <c r="AM67" s="6"/>
      <c r="AN67" s="6"/>
      <c r="AO67" s="6"/>
      <c r="AP67" s="6"/>
    </row>
    <row r="68" spans="1:42" s="66" customFormat="1" ht="18" customHeight="1" x14ac:dyDescent="0.3">
      <c r="A68" s="64"/>
      <c r="B68" s="90" t="s">
        <v>46</v>
      </c>
      <c r="C68" s="65"/>
      <c r="D68" s="145">
        <v>0</v>
      </c>
      <c r="E68" s="146">
        <v>0</v>
      </c>
      <c r="F68" s="144">
        <v>0</v>
      </c>
      <c r="G68" s="145">
        <v>23.091792234622048</v>
      </c>
      <c r="H68" s="146">
        <v>0</v>
      </c>
      <c r="I68" s="144">
        <v>-23.091792234622048</v>
      </c>
      <c r="J68" s="145">
        <v>0</v>
      </c>
      <c r="K68" s="146">
        <v>0</v>
      </c>
      <c r="L68" s="144">
        <v>0</v>
      </c>
      <c r="M68" s="145">
        <v>0</v>
      </c>
      <c r="N68" s="146">
        <v>0</v>
      </c>
      <c r="O68" s="144">
        <v>0</v>
      </c>
      <c r="P68" s="145">
        <v>0</v>
      </c>
      <c r="Q68" s="146">
        <v>0</v>
      </c>
      <c r="R68" s="144">
        <v>0</v>
      </c>
      <c r="S68" s="145">
        <v>23.091792234622048</v>
      </c>
      <c r="T68" s="146">
        <v>0</v>
      </c>
      <c r="U68" s="144">
        <v>-23.091792234622048</v>
      </c>
      <c r="AA68" s="8">
        <f>AA67+1</f>
        <v>131</v>
      </c>
      <c r="AB68" s="6"/>
      <c r="AC68" s="6"/>
      <c r="AD68" s="6"/>
      <c r="AE68" s="6"/>
      <c r="AF68" s="6"/>
      <c r="AG68" s="6"/>
      <c r="AH68" s="6"/>
      <c r="AI68" s="6"/>
      <c r="AJ68" s="6"/>
      <c r="AK68" s="6"/>
      <c r="AL68" s="6"/>
      <c r="AM68" s="6"/>
      <c r="AN68" s="6"/>
      <c r="AO68" s="6"/>
      <c r="AP68" s="6"/>
    </row>
    <row r="69" spans="1:42" s="66" customFormat="1" ht="18" customHeight="1" x14ac:dyDescent="0.3">
      <c r="A69" s="64"/>
      <c r="B69" s="71"/>
      <c r="C69" s="65"/>
      <c r="D69" s="155">
        <v>0</v>
      </c>
      <c r="E69" s="156">
        <v>0</v>
      </c>
      <c r="F69" s="157">
        <v>0</v>
      </c>
      <c r="G69" s="155">
        <v>23.091792234622048</v>
      </c>
      <c r="H69" s="156">
        <v>0</v>
      </c>
      <c r="I69" s="157">
        <v>-23.091792234622048</v>
      </c>
      <c r="J69" s="155">
        <v>0</v>
      </c>
      <c r="K69" s="156">
        <v>0</v>
      </c>
      <c r="L69" s="157">
        <v>0</v>
      </c>
      <c r="M69" s="155">
        <v>43</v>
      </c>
      <c r="N69" s="156">
        <v>43</v>
      </c>
      <c r="O69" s="157">
        <v>0</v>
      </c>
      <c r="P69" s="155">
        <v>0</v>
      </c>
      <c r="Q69" s="156">
        <v>0</v>
      </c>
      <c r="R69" s="157">
        <v>0</v>
      </c>
      <c r="S69" s="155">
        <v>66.091792234622048</v>
      </c>
      <c r="T69" s="156">
        <v>43</v>
      </c>
      <c r="U69" s="157">
        <v>-23.091792234622048</v>
      </c>
      <c r="V69" s="66">
        <v>172</v>
      </c>
      <c r="AA69" s="8"/>
      <c r="AB69" s="6"/>
      <c r="AC69" s="6"/>
      <c r="AD69" s="6"/>
      <c r="AE69" s="6"/>
      <c r="AF69" s="6"/>
      <c r="AG69" s="6"/>
      <c r="AH69" s="6"/>
      <c r="AI69" s="6"/>
      <c r="AJ69" s="6"/>
      <c r="AK69" s="6"/>
      <c r="AL69" s="6"/>
      <c r="AM69" s="6"/>
      <c r="AN69" s="6"/>
      <c r="AO69" s="6"/>
      <c r="AP69" s="6"/>
    </row>
    <row r="70" spans="1:42" s="66" customFormat="1" ht="15" customHeight="1" x14ac:dyDescent="0.3">
      <c r="A70" s="64"/>
      <c r="B70" s="71"/>
      <c r="C70" s="65"/>
      <c r="D70" s="158"/>
      <c r="E70" s="159"/>
      <c r="F70" s="160"/>
      <c r="G70" s="158"/>
      <c r="H70" s="159"/>
      <c r="I70" s="160"/>
      <c r="J70" s="158"/>
      <c r="K70" s="159"/>
      <c r="L70" s="160"/>
      <c r="M70" s="158"/>
      <c r="N70" s="159"/>
      <c r="O70" s="160"/>
      <c r="P70" s="158"/>
      <c r="Q70" s="159"/>
      <c r="R70" s="160"/>
      <c r="S70" s="158"/>
      <c r="T70" s="159"/>
      <c r="U70" s="160"/>
      <c r="AA70" s="8"/>
      <c r="AB70" s="6"/>
      <c r="AC70" s="6"/>
      <c r="AD70" s="6"/>
      <c r="AE70" s="6"/>
      <c r="AF70" s="6"/>
      <c r="AG70" s="6"/>
      <c r="AH70" s="6"/>
      <c r="AI70" s="6"/>
      <c r="AJ70" s="6"/>
      <c r="AK70" s="6"/>
      <c r="AL70" s="6"/>
      <c r="AM70" s="6"/>
      <c r="AN70" s="6"/>
      <c r="AO70" s="6"/>
      <c r="AP70" s="6"/>
    </row>
    <row r="71" spans="1:42" s="66" customFormat="1" ht="18" customHeight="1" x14ac:dyDescent="0.3">
      <c r="A71" s="64"/>
      <c r="B71" s="89" t="s">
        <v>47</v>
      </c>
      <c r="C71" s="65"/>
      <c r="D71" s="164">
        <v>402.45550821837833</v>
      </c>
      <c r="E71" s="165">
        <v>396.63660072999994</v>
      </c>
      <c r="F71" s="166">
        <v>-5.818907488378386</v>
      </c>
      <c r="G71" s="164">
        <v>174.7364829340903</v>
      </c>
      <c r="H71" s="165">
        <v>181.36455751</v>
      </c>
      <c r="I71" s="166">
        <v>6.6280745759096931</v>
      </c>
      <c r="J71" s="164">
        <v>0.55283774896820448</v>
      </c>
      <c r="K71" s="165">
        <v>0.75981140999999996</v>
      </c>
      <c r="L71" s="166">
        <v>0.20697366103179549</v>
      </c>
      <c r="M71" s="164">
        <v>43</v>
      </c>
      <c r="N71" s="165">
        <v>43</v>
      </c>
      <c r="O71" s="166">
        <v>0</v>
      </c>
      <c r="P71" s="164">
        <v>24.003633015248084</v>
      </c>
      <c r="Q71" s="165">
        <v>50.630254170000001</v>
      </c>
      <c r="R71" s="166">
        <v>26.626621154751916</v>
      </c>
      <c r="S71" s="164">
        <v>644.74846191668485</v>
      </c>
      <c r="T71" s="165">
        <v>672.39122382000005</v>
      </c>
      <c r="U71" s="166">
        <v>27.642761903315204</v>
      </c>
      <c r="AA71" s="8"/>
      <c r="AB71" s="6"/>
      <c r="AC71" s="6"/>
      <c r="AD71" s="6"/>
      <c r="AE71" s="6"/>
      <c r="AF71" s="6"/>
      <c r="AG71" s="6"/>
      <c r="AH71" s="6"/>
      <c r="AI71" s="6"/>
      <c r="AJ71" s="6"/>
      <c r="AK71" s="6"/>
      <c r="AL71" s="6"/>
      <c r="AM71" s="6"/>
      <c r="AN71" s="6"/>
      <c r="AO71" s="6"/>
      <c r="AP71" s="6"/>
    </row>
    <row r="72" spans="1:42" s="66" customFormat="1" ht="15" customHeight="1" x14ac:dyDescent="0.3">
      <c r="A72" s="64"/>
      <c r="B72" s="71"/>
      <c r="C72" s="65"/>
      <c r="D72" s="64"/>
      <c r="E72" s="67"/>
      <c r="F72" s="68"/>
      <c r="G72" s="64"/>
      <c r="H72" s="67"/>
      <c r="I72" s="68"/>
      <c r="J72" s="64"/>
      <c r="K72" s="67"/>
      <c r="L72" s="68"/>
      <c r="M72" s="64"/>
      <c r="N72" s="67"/>
      <c r="O72" s="68"/>
      <c r="P72" s="64"/>
      <c r="Q72" s="67"/>
      <c r="R72" s="68"/>
      <c r="S72" s="64"/>
      <c r="T72" s="67"/>
      <c r="U72" s="68"/>
      <c r="AA72" s="8"/>
      <c r="AB72" s="6"/>
      <c r="AC72" s="6"/>
      <c r="AD72" s="6"/>
      <c r="AE72" s="6"/>
      <c r="AF72" s="6"/>
      <c r="AG72" s="6"/>
      <c r="AH72" s="6"/>
      <c r="AI72" s="6"/>
      <c r="AJ72" s="6"/>
      <c r="AK72" s="6"/>
      <c r="AL72" s="6"/>
      <c r="AM72" s="6"/>
      <c r="AN72" s="6"/>
      <c r="AO72" s="6"/>
      <c r="AP72" s="6"/>
    </row>
    <row r="73" spans="1:42" s="66" customFormat="1" ht="18" customHeight="1" x14ac:dyDescent="0.3">
      <c r="A73" s="64"/>
      <c r="B73" s="40" t="s">
        <v>48</v>
      </c>
      <c r="C73" s="65"/>
      <c r="D73" s="64"/>
      <c r="E73" s="67"/>
      <c r="F73" s="68"/>
      <c r="G73" s="64"/>
      <c r="H73" s="67"/>
      <c r="I73" s="68"/>
      <c r="J73" s="64"/>
      <c r="K73" s="67"/>
      <c r="L73" s="68"/>
      <c r="M73" s="64"/>
      <c r="N73" s="67"/>
      <c r="O73" s="68"/>
      <c r="P73" s="64"/>
      <c r="Q73" s="67"/>
      <c r="R73" s="68"/>
      <c r="S73" s="64"/>
      <c r="T73" s="67"/>
      <c r="U73" s="68"/>
      <c r="AA73" s="8"/>
      <c r="AB73" s="6"/>
      <c r="AC73" s="6"/>
      <c r="AD73" s="6"/>
      <c r="AE73" s="6"/>
      <c r="AF73" s="6"/>
      <c r="AG73" s="6"/>
      <c r="AH73" s="6"/>
      <c r="AI73" s="6"/>
      <c r="AJ73" s="6"/>
      <c r="AK73" s="6"/>
      <c r="AL73" s="6"/>
      <c r="AM73" s="6"/>
      <c r="AN73" s="6"/>
      <c r="AO73" s="6"/>
      <c r="AP73" s="6"/>
    </row>
    <row r="74" spans="1:42" s="66" customFormat="1" ht="18" customHeight="1" x14ac:dyDescent="0.3">
      <c r="A74" s="64"/>
      <c r="B74" s="90" t="s">
        <v>94</v>
      </c>
      <c r="C74" s="65"/>
      <c r="D74" s="145">
        <v>-3.343</v>
      </c>
      <c r="E74" s="146">
        <v>33.277999999999999</v>
      </c>
      <c r="F74" s="144">
        <v>36.620999999999995</v>
      </c>
      <c r="G74" s="145">
        <v>5.5049999999999999</v>
      </c>
      <c r="H74" s="146">
        <v>41.652999999999999</v>
      </c>
      <c r="I74" s="144">
        <v>36.147999999999996</v>
      </c>
      <c r="J74" s="145">
        <v>0</v>
      </c>
      <c r="K74" s="146">
        <v>0</v>
      </c>
      <c r="L74" s="144">
        <v>0</v>
      </c>
      <c r="M74" s="145">
        <v>0</v>
      </c>
      <c r="N74" s="146">
        <v>0</v>
      </c>
      <c r="O74" s="144">
        <v>0</v>
      </c>
      <c r="P74" s="145">
        <v>0</v>
      </c>
      <c r="Q74" s="146">
        <v>0</v>
      </c>
      <c r="R74" s="144">
        <v>0</v>
      </c>
      <c r="S74" s="145">
        <v>2.1619999999999999</v>
      </c>
      <c r="T74" s="146">
        <v>74.930999999999997</v>
      </c>
      <c r="U74" s="144">
        <v>72.768999999999991</v>
      </c>
      <c r="AA74" s="8">
        <f>AA68+7</f>
        <v>138</v>
      </c>
      <c r="AB74" s="6"/>
      <c r="AC74" s="6"/>
      <c r="AD74" s="6"/>
      <c r="AE74" s="6"/>
      <c r="AF74" s="6"/>
      <c r="AG74" s="6"/>
      <c r="AH74" s="6"/>
      <c r="AI74" s="6"/>
      <c r="AJ74" s="6"/>
      <c r="AK74" s="6"/>
      <c r="AL74" s="6"/>
      <c r="AM74" s="6"/>
      <c r="AN74" s="6"/>
      <c r="AO74" s="6"/>
      <c r="AP74" s="6"/>
    </row>
    <row r="75" spans="1:42" s="66" customFormat="1" ht="18" customHeight="1" x14ac:dyDescent="0.3">
      <c r="A75" s="64"/>
      <c r="B75" s="65"/>
      <c r="C75" s="65"/>
      <c r="D75" s="155">
        <v>-3.343</v>
      </c>
      <c r="E75" s="156">
        <v>33.277999999999999</v>
      </c>
      <c r="F75" s="157">
        <v>36.620999999999995</v>
      </c>
      <c r="G75" s="155">
        <v>5.5049999999999999</v>
      </c>
      <c r="H75" s="156">
        <v>41.652999999999999</v>
      </c>
      <c r="I75" s="157">
        <v>36.147999999999996</v>
      </c>
      <c r="J75" s="155">
        <v>0</v>
      </c>
      <c r="K75" s="156">
        <v>0</v>
      </c>
      <c r="L75" s="157">
        <v>0</v>
      </c>
      <c r="M75" s="155">
        <v>0</v>
      </c>
      <c r="N75" s="156">
        <v>0</v>
      </c>
      <c r="O75" s="157">
        <v>0</v>
      </c>
      <c r="P75" s="155">
        <v>0</v>
      </c>
      <c r="Q75" s="156">
        <v>0</v>
      </c>
      <c r="R75" s="157">
        <v>0</v>
      </c>
      <c r="S75" s="155">
        <v>2.1619999999999999</v>
      </c>
      <c r="T75" s="156">
        <v>74.930999999999997</v>
      </c>
      <c r="U75" s="157">
        <v>72.768999999999991</v>
      </c>
      <c r="AA75" s="8"/>
      <c r="AB75" s="6"/>
      <c r="AC75" s="6"/>
      <c r="AD75" s="6"/>
      <c r="AE75" s="6"/>
      <c r="AF75" s="6"/>
      <c r="AG75" s="6"/>
      <c r="AH75" s="6"/>
      <c r="AI75" s="6"/>
      <c r="AJ75" s="6"/>
      <c r="AK75" s="6"/>
      <c r="AL75" s="6"/>
      <c r="AM75" s="6"/>
      <c r="AN75" s="6"/>
      <c r="AO75" s="6"/>
      <c r="AP75" s="6"/>
    </row>
    <row r="76" spans="1:42" s="66" customFormat="1" ht="15" customHeight="1" x14ac:dyDescent="0.3">
      <c r="A76" s="64"/>
      <c r="B76" s="65"/>
      <c r="C76" s="65"/>
      <c r="D76" s="158"/>
      <c r="E76" s="159"/>
      <c r="F76" s="160"/>
      <c r="G76" s="158"/>
      <c r="H76" s="159"/>
      <c r="I76" s="160"/>
      <c r="J76" s="158"/>
      <c r="K76" s="159"/>
      <c r="L76" s="160"/>
      <c r="M76" s="158"/>
      <c r="N76" s="159"/>
      <c r="O76" s="160"/>
      <c r="P76" s="158"/>
      <c r="Q76" s="159"/>
      <c r="R76" s="160"/>
      <c r="S76" s="158"/>
      <c r="T76" s="159"/>
      <c r="U76" s="160"/>
      <c r="AA76" s="8"/>
      <c r="AB76" s="6"/>
      <c r="AC76" s="6"/>
      <c r="AD76" s="6"/>
      <c r="AE76" s="6"/>
      <c r="AF76" s="6"/>
      <c r="AG76" s="6"/>
      <c r="AH76" s="6"/>
      <c r="AI76" s="6"/>
      <c r="AJ76" s="6"/>
      <c r="AK76" s="6"/>
      <c r="AL76" s="6"/>
      <c r="AM76" s="6"/>
      <c r="AN76" s="6"/>
      <c r="AO76" s="6"/>
      <c r="AP76" s="6"/>
    </row>
    <row r="77" spans="1:42" s="80" customFormat="1" ht="20.25" customHeight="1" x14ac:dyDescent="0.3">
      <c r="A77" s="78"/>
      <c r="B77" s="91" t="s">
        <v>50</v>
      </c>
      <c r="C77" s="79"/>
      <c r="D77" s="161">
        <v>399.11250821837831</v>
      </c>
      <c r="E77" s="162">
        <v>429.91460072999996</v>
      </c>
      <c r="F77" s="163">
        <v>30.802092511621652</v>
      </c>
      <c r="G77" s="161">
        <v>180.2414829340903</v>
      </c>
      <c r="H77" s="162">
        <v>223.01755750999999</v>
      </c>
      <c r="I77" s="163">
        <v>42.776074575909689</v>
      </c>
      <c r="J77" s="161">
        <v>0.55283774896820448</v>
      </c>
      <c r="K77" s="162">
        <v>0.75981140999999996</v>
      </c>
      <c r="L77" s="163">
        <v>0.20697366103179549</v>
      </c>
      <c r="M77" s="161">
        <v>43</v>
      </c>
      <c r="N77" s="162">
        <v>43</v>
      </c>
      <c r="O77" s="163">
        <v>0</v>
      </c>
      <c r="P77" s="161">
        <v>24.003633015248084</v>
      </c>
      <c r="Q77" s="162">
        <v>50.630254170000001</v>
      </c>
      <c r="R77" s="163">
        <v>26.626621154751916</v>
      </c>
      <c r="S77" s="161">
        <v>646.91046191668488</v>
      </c>
      <c r="T77" s="162">
        <v>747.32222382000009</v>
      </c>
      <c r="U77" s="163">
        <v>100.41176190331521</v>
      </c>
      <c r="V77" s="66"/>
      <c r="W77" s="66"/>
      <c r="AA77" s="8"/>
      <c r="AB77" s="6"/>
      <c r="AC77" s="6"/>
      <c r="AD77" s="6"/>
      <c r="AE77" s="6"/>
      <c r="AF77" s="6"/>
      <c r="AG77" s="6"/>
      <c r="AH77" s="6"/>
      <c r="AI77" s="6"/>
      <c r="AJ77" s="6"/>
      <c r="AK77" s="6"/>
      <c r="AL77" s="6"/>
      <c r="AM77" s="6"/>
      <c r="AN77" s="6"/>
      <c r="AO77" s="6"/>
      <c r="AP77" s="6"/>
    </row>
    <row r="78" spans="1:42" s="189" customFormat="1" ht="20.25" hidden="1" customHeight="1" x14ac:dyDescent="0.3">
      <c r="A78" s="184"/>
      <c r="B78" s="185"/>
      <c r="C78" s="184"/>
      <c r="D78" s="186"/>
      <c r="E78" s="186"/>
      <c r="F78" s="187"/>
      <c r="G78" s="186"/>
      <c r="H78" s="186"/>
      <c r="I78" s="187"/>
      <c r="J78" s="186"/>
      <c r="K78" s="186"/>
      <c r="L78" s="187"/>
      <c r="M78" s="186"/>
      <c r="N78" s="186"/>
      <c r="O78" s="187"/>
      <c r="P78" s="186"/>
      <c r="Q78" s="186"/>
      <c r="R78" s="187"/>
      <c r="S78" s="186"/>
      <c r="T78" s="186"/>
      <c r="U78" s="187"/>
      <c r="V78" s="188"/>
      <c r="W78" s="188"/>
      <c r="AA78" s="8"/>
      <c r="AB78" s="6"/>
      <c r="AC78" s="6"/>
      <c r="AD78" s="6"/>
      <c r="AE78" s="6"/>
      <c r="AF78" s="6"/>
      <c r="AG78" s="6"/>
      <c r="AH78" s="6"/>
      <c r="AI78" s="6"/>
      <c r="AJ78" s="6"/>
      <c r="AK78" s="6"/>
      <c r="AL78" s="6"/>
      <c r="AM78" s="6"/>
      <c r="AN78" s="6"/>
      <c r="AO78" s="6"/>
      <c r="AP78" s="6"/>
    </row>
    <row r="79" spans="1:42" s="189" customFormat="1" ht="20.25" hidden="1" customHeight="1" x14ac:dyDescent="0.3">
      <c r="A79" s="184"/>
      <c r="B79" s="185"/>
      <c r="C79" s="184"/>
      <c r="D79" s="186"/>
      <c r="E79" s="186"/>
      <c r="F79" s="187"/>
      <c r="G79" s="186"/>
      <c r="H79" s="186"/>
      <c r="I79" s="187"/>
      <c r="J79" s="186"/>
      <c r="K79" s="186"/>
      <c r="L79" s="187"/>
      <c r="M79" s="186"/>
      <c r="N79" s="186"/>
      <c r="O79" s="187"/>
      <c r="P79" s="186"/>
      <c r="Q79" s="186"/>
      <c r="R79" s="187"/>
      <c r="S79" s="186"/>
      <c r="T79" s="186"/>
      <c r="U79" s="187"/>
      <c r="V79" s="188"/>
      <c r="W79" s="188"/>
      <c r="AA79" s="8"/>
      <c r="AB79" s="6"/>
      <c r="AC79" s="6"/>
      <c r="AD79" s="6"/>
      <c r="AE79" s="6"/>
      <c r="AF79" s="6"/>
      <c r="AG79" s="6"/>
      <c r="AH79" s="6"/>
      <c r="AI79" s="6"/>
      <c r="AJ79" s="6"/>
      <c r="AK79" s="6"/>
      <c r="AL79" s="6"/>
      <c r="AM79" s="6"/>
      <c r="AN79" s="6"/>
      <c r="AO79" s="6"/>
      <c r="AP79" s="6"/>
    </row>
    <row r="80" spans="1:42" s="81" customFormat="1" ht="28.5" x14ac:dyDescent="0.45">
      <c r="A80" s="227" t="s">
        <v>0</v>
      </c>
      <c r="B80" s="227"/>
      <c r="C80" s="227"/>
      <c r="D80" s="227"/>
      <c r="E80" s="227"/>
      <c r="F80" s="227"/>
      <c r="G80" s="227"/>
      <c r="H80" s="227"/>
      <c r="I80" s="227"/>
      <c r="J80" s="227"/>
      <c r="K80" s="227"/>
      <c r="L80" s="227"/>
      <c r="M80" s="227"/>
      <c r="N80" s="227"/>
      <c r="O80" s="227"/>
      <c r="P80" s="227"/>
      <c r="Q80" s="227"/>
      <c r="R80" s="227"/>
      <c r="S80" s="227"/>
      <c r="T80" s="227"/>
      <c r="U80" s="227"/>
      <c r="V80" s="227"/>
      <c r="AA80" s="8"/>
      <c r="AB80" s="6"/>
      <c r="AC80" s="6"/>
      <c r="AD80" s="6"/>
      <c r="AE80" s="6"/>
      <c r="AF80" s="6"/>
      <c r="AG80" s="6"/>
      <c r="AH80" s="6"/>
      <c r="AI80" s="6"/>
      <c r="AJ80" s="6"/>
      <c r="AK80" s="6"/>
      <c r="AL80" s="6"/>
      <c r="AM80" s="6"/>
      <c r="AN80" s="6"/>
      <c r="AO80" s="6"/>
      <c r="AP80" s="6"/>
    </row>
    <row r="81" spans="1:42" s="23" customFormat="1" ht="25.5" customHeight="1" x14ac:dyDescent="0.4">
      <c r="A81" s="236" t="s">
        <v>139</v>
      </c>
      <c r="B81" s="236"/>
      <c r="C81" s="236"/>
      <c r="D81" s="236"/>
      <c r="E81" s="236"/>
      <c r="F81" s="236"/>
      <c r="G81" s="236"/>
      <c r="H81" s="236"/>
      <c r="I81" s="236"/>
      <c r="J81" s="236"/>
      <c r="K81" s="236"/>
      <c r="L81" s="236"/>
      <c r="M81" s="236"/>
      <c r="N81" s="236"/>
      <c r="O81" s="236"/>
      <c r="P81" s="236"/>
      <c r="Q81" s="236"/>
      <c r="R81" s="236"/>
      <c r="S81" s="236"/>
      <c r="T81" s="236"/>
      <c r="U81" s="236"/>
      <c r="V81" s="92"/>
      <c r="AA81" s="8"/>
      <c r="AB81" s="6"/>
      <c r="AC81" s="6"/>
      <c r="AD81" s="6"/>
      <c r="AE81" s="6"/>
      <c r="AF81" s="6"/>
      <c r="AG81" s="6"/>
      <c r="AH81" s="6"/>
      <c r="AI81" s="6"/>
      <c r="AJ81" s="6"/>
      <c r="AK81" s="6"/>
      <c r="AL81" s="6"/>
      <c r="AM81" s="6"/>
      <c r="AN81" s="6"/>
      <c r="AO81" s="6"/>
      <c r="AP81" s="6"/>
    </row>
    <row r="82" spans="1:42" s="82" customFormat="1" ht="24.75" x14ac:dyDescent="0.4">
      <c r="A82" s="228" t="s">
        <v>83</v>
      </c>
      <c r="B82" s="228"/>
      <c r="C82" s="228"/>
      <c r="D82" s="228"/>
      <c r="E82" s="228"/>
      <c r="F82" s="228"/>
      <c r="G82" s="228"/>
      <c r="H82" s="228"/>
      <c r="I82" s="228"/>
      <c r="J82" s="228"/>
      <c r="K82" s="228"/>
      <c r="L82" s="228"/>
      <c r="M82" s="228"/>
      <c r="N82" s="228"/>
      <c r="O82" s="228"/>
      <c r="P82" s="228"/>
      <c r="Q82" s="228"/>
      <c r="R82" s="228"/>
      <c r="S82" s="228"/>
      <c r="T82" s="228"/>
      <c r="U82" s="228"/>
      <c r="V82" s="228"/>
      <c r="AA82" s="8"/>
      <c r="AB82" s="6"/>
      <c r="AC82" s="6"/>
      <c r="AD82" s="6"/>
      <c r="AE82" s="6"/>
      <c r="AF82" s="6"/>
      <c r="AG82" s="6"/>
      <c r="AH82" s="6"/>
      <c r="AI82" s="6"/>
      <c r="AJ82" s="6"/>
      <c r="AK82" s="6"/>
      <c r="AL82" s="6"/>
      <c r="AM82" s="6"/>
      <c r="AN82" s="6"/>
      <c r="AO82" s="6"/>
      <c r="AP82" s="6"/>
    </row>
    <row r="83" spans="1:42" s="83" customFormat="1" ht="23.25" x14ac:dyDescent="0.35">
      <c r="A83" s="229" t="s">
        <v>149</v>
      </c>
      <c r="B83" s="230"/>
      <c r="C83" s="230"/>
      <c r="D83" s="230"/>
      <c r="E83" s="230"/>
      <c r="F83" s="230"/>
      <c r="G83" s="230"/>
      <c r="H83" s="230"/>
      <c r="I83" s="230"/>
      <c r="J83" s="230"/>
      <c r="K83" s="230"/>
      <c r="L83" s="230"/>
      <c r="M83" s="230"/>
      <c r="N83" s="230"/>
      <c r="O83" s="230"/>
      <c r="P83" s="230"/>
      <c r="Q83" s="230"/>
      <c r="R83" s="230"/>
      <c r="S83" s="230"/>
      <c r="T83" s="230"/>
      <c r="U83" s="230"/>
      <c r="V83" s="230"/>
      <c r="AA83" s="8"/>
      <c r="AB83" s="6"/>
      <c r="AC83" s="6"/>
      <c r="AD83" s="6"/>
      <c r="AE83" s="6"/>
      <c r="AF83" s="6"/>
      <c r="AG83" s="6"/>
      <c r="AH83" s="6"/>
      <c r="AI83" s="6"/>
      <c r="AJ83" s="6"/>
      <c r="AK83" s="6"/>
      <c r="AL83" s="6"/>
      <c r="AM83" s="6"/>
      <c r="AN83" s="6"/>
      <c r="AO83" s="6"/>
      <c r="AP83" s="6"/>
    </row>
    <row r="84" spans="1:42" s="84" customFormat="1" ht="21" x14ac:dyDescent="0.35">
      <c r="A84" s="231" t="s">
        <v>7</v>
      </c>
      <c r="B84" s="232"/>
      <c r="C84" s="232"/>
      <c r="D84" s="232"/>
      <c r="E84" s="232"/>
      <c r="F84" s="232"/>
      <c r="G84" s="232"/>
      <c r="H84" s="232"/>
      <c r="I84" s="232"/>
      <c r="J84" s="232"/>
      <c r="K84" s="232"/>
      <c r="L84" s="232"/>
      <c r="M84" s="232"/>
      <c r="N84" s="232"/>
      <c r="O84" s="232"/>
      <c r="P84" s="232"/>
      <c r="Q84" s="232"/>
      <c r="R84" s="232"/>
      <c r="S84" s="232"/>
      <c r="T84" s="232"/>
      <c r="U84" s="232"/>
      <c r="V84" s="232"/>
      <c r="AA84" s="8"/>
      <c r="AB84" s="6"/>
      <c r="AC84" s="6"/>
      <c r="AD84" s="6"/>
      <c r="AE84" s="6"/>
      <c r="AF84" s="6"/>
      <c r="AG84" s="6"/>
      <c r="AH84" s="6"/>
      <c r="AI84" s="6"/>
      <c r="AJ84" s="6"/>
      <c r="AK84" s="6"/>
      <c r="AL84" s="6"/>
      <c r="AM84" s="6"/>
      <c r="AN84" s="6"/>
      <c r="AO84" s="6"/>
      <c r="AP84" s="6"/>
    </row>
    <row r="85" spans="1:42" hidden="1" x14ac:dyDescent="0.25">
      <c r="AA85" s="8"/>
      <c r="AB85" s="6"/>
      <c r="AC85" s="6"/>
      <c r="AD85" s="6"/>
      <c r="AE85" s="6"/>
      <c r="AF85" s="6"/>
      <c r="AG85" s="6"/>
      <c r="AH85" s="6"/>
      <c r="AI85" s="6"/>
      <c r="AJ85" s="6"/>
      <c r="AK85" s="6"/>
      <c r="AL85" s="6"/>
      <c r="AM85" s="6"/>
      <c r="AN85" s="6"/>
      <c r="AO85" s="6"/>
      <c r="AP85" s="6"/>
    </row>
    <row r="86" spans="1:42" ht="17.25" customHeight="1" x14ac:dyDescent="0.25">
      <c r="AA86" s="8"/>
      <c r="AB86" s="6"/>
      <c r="AC86" s="6"/>
      <c r="AD86" s="6"/>
      <c r="AE86" s="6"/>
      <c r="AF86" s="6"/>
      <c r="AG86" s="6"/>
      <c r="AH86" s="6"/>
      <c r="AI86" s="6"/>
      <c r="AJ86" s="6"/>
      <c r="AK86" s="6"/>
      <c r="AL86" s="6"/>
      <c r="AM86" s="6"/>
      <c r="AN86" s="6"/>
      <c r="AO86" s="6"/>
      <c r="AP86" s="6"/>
    </row>
    <row r="87" spans="1:42" s="88" customFormat="1" ht="22.5" customHeight="1" x14ac:dyDescent="0.25">
      <c r="A87" s="85"/>
      <c r="B87" s="86"/>
      <c r="C87" s="87"/>
      <c r="D87" s="271" t="s">
        <v>51</v>
      </c>
      <c r="E87" s="272"/>
      <c r="F87" s="272"/>
      <c r="G87" s="271" t="s">
        <v>52</v>
      </c>
      <c r="H87" s="272"/>
      <c r="I87" s="272"/>
      <c r="J87" s="271" t="s">
        <v>53</v>
      </c>
      <c r="K87" s="272"/>
      <c r="L87" s="272"/>
      <c r="M87" s="271" t="s">
        <v>54</v>
      </c>
      <c r="N87" s="272"/>
      <c r="O87" s="273"/>
      <c r="P87" s="271" t="s">
        <v>55</v>
      </c>
      <c r="Q87" s="272"/>
      <c r="R87" s="273"/>
      <c r="S87" s="271" t="s">
        <v>56</v>
      </c>
      <c r="T87" s="272"/>
      <c r="U87" s="273"/>
      <c r="AA87" s="8"/>
      <c r="AB87" s="6"/>
      <c r="AC87" s="6"/>
      <c r="AD87" s="6"/>
      <c r="AE87" s="6"/>
      <c r="AF87" s="6"/>
      <c r="AG87" s="6"/>
      <c r="AH87" s="6"/>
      <c r="AI87" s="6"/>
      <c r="AJ87" s="6"/>
      <c r="AK87" s="6"/>
      <c r="AL87" s="6"/>
      <c r="AM87" s="6"/>
      <c r="AN87" s="6"/>
      <c r="AO87" s="6"/>
      <c r="AP87" s="6"/>
    </row>
    <row r="88" spans="1:42" s="1" customFormat="1" ht="18" customHeight="1" x14ac:dyDescent="0.3">
      <c r="A88" s="32"/>
      <c r="B88" s="33"/>
      <c r="C88" s="33"/>
      <c r="D88" s="55" t="s">
        <v>141</v>
      </c>
      <c r="E88" s="269" t="s">
        <v>97</v>
      </c>
      <c r="F88" s="267" t="s">
        <v>6</v>
      </c>
      <c r="G88" s="55" t="s">
        <v>141</v>
      </c>
      <c r="H88" s="269" t="s">
        <v>97</v>
      </c>
      <c r="I88" s="267" t="s">
        <v>6</v>
      </c>
      <c r="J88" s="55" t="s">
        <v>141</v>
      </c>
      <c r="K88" s="269" t="s">
        <v>97</v>
      </c>
      <c r="L88" s="267" t="s">
        <v>6</v>
      </c>
      <c r="M88" s="55" t="s">
        <v>141</v>
      </c>
      <c r="N88" s="269" t="s">
        <v>97</v>
      </c>
      <c r="O88" s="267" t="s">
        <v>6</v>
      </c>
      <c r="P88" s="55" t="s">
        <v>141</v>
      </c>
      <c r="Q88" s="269" t="s">
        <v>97</v>
      </c>
      <c r="R88" s="267" t="s">
        <v>6</v>
      </c>
      <c r="S88" s="55" t="s">
        <v>141</v>
      </c>
      <c r="T88" s="269" t="s">
        <v>97</v>
      </c>
      <c r="U88" s="267" t="s">
        <v>6</v>
      </c>
      <c r="AA88" s="8"/>
      <c r="AB88" s="6"/>
      <c r="AC88" s="6"/>
      <c r="AD88" s="6"/>
      <c r="AE88" s="6"/>
      <c r="AF88" s="6"/>
      <c r="AG88" s="6"/>
      <c r="AH88" s="6"/>
      <c r="AI88" s="6"/>
      <c r="AJ88" s="6"/>
      <c r="AK88" s="6"/>
      <c r="AL88" s="6"/>
      <c r="AM88" s="6"/>
      <c r="AN88" s="6"/>
      <c r="AO88" s="6"/>
      <c r="AP88" s="6"/>
    </row>
    <row r="89" spans="1:42" s="1" customFormat="1" ht="15.75" customHeight="1" x14ac:dyDescent="0.3">
      <c r="A89" s="32"/>
      <c r="B89" s="33"/>
      <c r="C89" s="33"/>
      <c r="D89" s="56" t="s">
        <v>142</v>
      </c>
      <c r="E89" s="270"/>
      <c r="F89" s="268"/>
      <c r="G89" s="57" t="s">
        <v>142</v>
      </c>
      <c r="H89" s="270"/>
      <c r="I89" s="268"/>
      <c r="J89" s="57" t="s">
        <v>142</v>
      </c>
      <c r="K89" s="270"/>
      <c r="L89" s="268"/>
      <c r="M89" s="57" t="s">
        <v>142</v>
      </c>
      <c r="N89" s="270"/>
      <c r="O89" s="268"/>
      <c r="P89" s="57" t="s">
        <v>142</v>
      </c>
      <c r="Q89" s="270"/>
      <c r="R89" s="268"/>
      <c r="S89" s="57" t="s">
        <v>142</v>
      </c>
      <c r="T89" s="270"/>
      <c r="U89" s="268"/>
      <c r="AA89" s="8"/>
      <c r="AB89" s="6"/>
      <c r="AC89" s="6"/>
      <c r="AD89" s="6"/>
      <c r="AE89" s="6"/>
      <c r="AF89" s="6"/>
      <c r="AG89" s="6"/>
      <c r="AH89" s="6"/>
      <c r="AI89" s="6"/>
      <c r="AJ89" s="6"/>
      <c r="AK89" s="6"/>
      <c r="AL89" s="6"/>
      <c r="AM89" s="6"/>
      <c r="AN89" s="6"/>
      <c r="AO89" s="6"/>
      <c r="AP89" s="6"/>
    </row>
    <row r="90" spans="1:42" s="1" customFormat="1" ht="15" customHeight="1" x14ac:dyDescent="0.3">
      <c r="A90" s="32"/>
      <c r="B90" s="33"/>
      <c r="C90" s="33"/>
      <c r="D90" s="28"/>
      <c r="E90" s="58"/>
      <c r="F90" s="59"/>
      <c r="G90" s="28"/>
      <c r="H90" s="58"/>
      <c r="I90" s="59"/>
      <c r="J90" s="28"/>
      <c r="K90" s="58"/>
      <c r="L90" s="59"/>
      <c r="M90" s="28"/>
      <c r="N90" s="58"/>
      <c r="O90" s="59"/>
      <c r="P90" s="28"/>
      <c r="Q90" s="58"/>
      <c r="R90" s="59"/>
      <c r="S90" s="28"/>
      <c r="T90" s="58"/>
      <c r="U90" s="59"/>
      <c r="AA90" s="20"/>
      <c r="AB90" s="21"/>
      <c r="AC90" s="22"/>
      <c r="AD90" s="22"/>
      <c r="AE90" s="22"/>
      <c r="AF90" s="22"/>
      <c r="AG90" s="22"/>
      <c r="AH90" s="22"/>
      <c r="AI90" s="22"/>
      <c r="AJ90" s="22"/>
      <c r="AK90" s="22"/>
      <c r="AL90" s="22"/>
      <c r="AM90" s="22"/>
      <c r="AN90" s="22"/>
      <c r="AO90" s="22"/>
      <c r="AP90" s="22"/>
    </row>
    <row r="91" spans="1:42" s="1" customFormat="1" ht="18" customHeight="1" x14ac:dyDescent="0.3">
      <c r="A91" s="32"/>
      <c r="B91" s="40" t="s">
        <v>3</v>
      </c>
      <c r="C91" s="33"/>
      <c r="D91" s="32"/>
      <c r="E91" s="60"/>
      <c r="F91" s="61"/>
      <c r="G91" s="32"/>
      <c r="H91" s="60"/>
      <c r="I91" s="61"/>
      <c r="J91" s="32"/>
      <c r="K91" s="60"/>
      <c r="L91" s="61"/>
      <c r="M91" s="32"/>
      <c r="N91" s="60"/>
      <c r="O91" s="61"/>
      <c r="P91" s="32"/>
      <c r="Q91" s="60"/>
      <c r="R91" s="61"/>
      <c r="S91" s="32"/>
      <c r="T91" s="60"/>
      <c r="U91" s="61"/>
      <c r="AA91" s="6"/>
      <c r="AB91" s="17"/>
      <c r="AC91" s="10"/>
      <c r="AD91" s="10"/>
      <c r="AE91" s="10"/>
      <c r="AF91" s="10"/>
      <c r="AG91" s="10"/>
      <c r="AH91" s="10"/>
      <c r="AI91" s="10"/>
      <c r="AJ91" s="10"/>
      <c r="AK91" s="10"/>
      <c r="AL91" s="10"/>
      <c r="AM91" s="10"/>
      <c r="AN91" s="10"/>
      <c r="AO91" s="10"/>
      <c r="AP91" s="10"/>
    </row>
    <row r="92" spans="1:42" s="1" customFormat="1" ht="18" customHeight="1" x14ac:dyDescent="0.3">
      <c r="A92" s="32"/>
      <c r="B92" s="52" t="s">
        <v>4</v>
      </c>
      <c r="C92" s="33"/>
      <c r="D92" s="142">
        <v>339.21848890165859</v>
      </c>
      <c r="E92" s="143">
        <v>392.17280740000001</v>
      </c>
      <c r="F92" s="144">
        <v>52.954318498341422</v>
      </c>
      <c r="G92" s="142">
        <v>158.82571286856739</v>
      </c>
      <c r="H92" s="143">
        <v>183.39727999999997</v>
      </c>
      <c r="I92" s="144">
        <v>24.571567131432573</v>
      </c>
      <c r="J92" s="142">
        <v>1.2129230777414044</v>
      </c>
      <c r="K92" s="143">
        <v>1.4023116</v>
      </c>
      <c r="L92" s="144">
        <v>0.18938852225859559</v>
      </c>
      <c r="M92" s="142">
        <v>0</v>
      </c>
      <c r="N92" s="143">
        <v>0</v>
      </c>
      <c r="O92" s="144">
        <v>0</v>
      </c>
      <c r="P92" s="142">
        <v>0</v>
      </c>
      <c r="Q92" s="143">
        <v>0</v>
      </c>
      <c r="R92" s="144">
        <v>0</v>
      </c>
      <c r="S92" s="142">
        <v>499.25712484796736</v>
      </c>
      <c r="T92" s="143">
        <v>576.972399</v>
      </c>
      <c r="U92" s="144">
        <v>77.715274152032634</v>
      </c>
      <c r="AA92" s="8">
        <f t="shared" ref="AA92:AA108" si="6">AA13</f>
        <v>9</v>
      </c>
      <c r="AB92" s="17"/>
      <c r="AC92" s="10"/>
      <c r="AD92" s="10"/>
      <c r="AE92" s="10"/>
      <c r="AF92" s="10"/>
      <c r="AG92" s="10"/>
      <c r="AH92" s="10"/>
      <c r="AI92" s="10"/>
      <c r="AJ92" s="10"/>
      <c r="AK92" s="10"/>
      <c r="AL92" s="10"/>
      <c r="AM92" s="10"/>
      <c r="AN92" s="10"/>
      <c r="AO92" s="10"/>
      <c r="AP92" s="10"/>
    </row>
    <row r="93" spans="1:42" s="1" customFormat="1" ht="18" customHeight="1" x14ac:dyDescent="0.3">
      <c r="A93" s="32"/>
      <c r="B93" s="52" t="s">
        <v>5</v>
      </c>
      <c r="C93" s="33"/>
      <c r="D93" s="142">
        <v>200.50747664528197</v>
      </c>
      <c r="E93" s="143">
        <v>189.8564964</v>
      </c>
      <c r="F93" s="144">
        <v>-10.650980245281971</v>
      </c>
      <c r="G93" s="142">
        <v>35.395678029775979</v>
      </c>
      <c r="H93" s="143">
        <v>33.504087599999998</v>
      </c>
      <c r="I93" s="144">
        <v>-1.8915904297759809</v>
      </c>
      <c r="J93" s="142">
        <v>0</v>
      </c>
      <c r="K93" s="143">
        <v>0</v>
      </c>
      <c r="L93" s="144">
        <v>0</v>
      </c>
      <c r="M93" s="142">
        <v>0</v>
      </c>
      <c r="N93" s="143">
        <v>0</v>
      </c>
      <c r="O93" s="144">
        <v>0</v>
      </c>
      <c r="P93" s="142">
        <v>0</v>
      </c>
      <c r="Q93" s="143">
        <v>0</v>
      </c>
      <c r="R93" s="144">
        <v>0</v>
      </c>
      <c r="S93" s="142">
        <v>235.90315467505795</v>
      </c>
      <c r="T93" s="143">
        <v>223.36058399999999</v>
      </c>
      <c r="U93" s="144">
        <v>-12.542570675057959</v>
      </c>
      <c r="V93" s="63"/>
      <c r="W93" s="63"/>
      <c r="X93" s="63"/>
      <c r="Y93" s="63"/>
      <c r="Z93" s="63"/>
      <c r="AA93" s="8">
        <f t="shared" si="6"/>
        <v>10</v>
      </c>
      <c r="AB93" s="17"/>
      <c r="AC93" s="10"/>
      <c r="AD93" s="10"/>
      <c r="AE93" s="10"/>
      <c r="AF93" s="10"/>
      <c r="AG93" s="10"/>
      <c r="AH93" s="10"/>
      <c r="AI93" s="10"/>
      <c r="AJ93" s="10"/>
      <c r="AK93" s="10"/>
      <c r="AL93" s="10"/>
      <c r="AM93" s="10"/>
      <c r="AN93" s="10"/>
      <c r="AO93" s="10"/>
      <c r="AP93" s="10"/>
    </row>
    <row r="94" spans="1:42" s="1" customFormat="1" ht="18" customHeight="1" x14ac:dyDescent="0.3">
      <c r="A94" s="32"/>
      <c r="B94" s="52" t="s">
        <v>88</v>
      </c>
      <c r="C94" s="33"/>
      <c r="D94" s="142">
        <v>0</v>
      </c>
      <c r="E94" s="143">
        <v>0</v>
      </c>
      <c r="F94" s="144">
        <v>0</v>
      </c>
      <c r="G94" s="142">
        <v>0</v>
      </c>
      <c r="H94" s="143">
        <v>0</v>
      </c>
      <c r="I94" s="144">
        <v>0</v>
      </c>
      <c r="J94" s="142">
        <v>0</v>
      </c>
      <c r="K94" s="143">
        <v>0</v>
      </c>
      <c r="L94" s="144">
        <v>0</v>
      </c>
      <c r="M94" s="142">
        <v>0</v>
      </c>
      <c r="N94" s="143">
        <v>0</v>
      </c>
      <c r="O94" s="144">
        <v>0</v>
      </c>
      <c r="P94" s="142">
        <v>84.068676466923833</v>
      </c>
      <c r="Q94" s="143">
        <v>156.30033846000001</v>
      </c>
      <c r="R94" s="144">
        <v>72.231661993076173</v>
      </c>
      <c r="S94" s="142">
        <v>84.068676466923833</v>
      </c>
      <c r="T94" s="143">
        <v>156.30033846000001</v>
      </c>
      <c r="U94" s="144">
        <v>72.231661993076173</v>
      </c>
      <c r="V94" s="63"/>
      <c r="W94" s="63"/>
      <c r="X94" s="63"/>
      <c r="Y94" s="63"/>
      <c r="Z94" s="63"/>
      <c r="AA94" s="8">
        <f t="shared" si="6"/>
        <v>23</v>
      </c>
      <c r="AB94" s="17"/>
      <c r="AC94" s="10"/>
      <c r="AD94" s="10"/>
      <c r="AE94" s="10"/>
      <c r="AF94" s="10"/>
      <c r="AG94" s="10"/>
      <c r="AH94" s="10"/>
      <c r="AI94" s="10"/>
      <c r="AJ94" s="10"/>
      <c r="AK94" s="10"/>
      <c r="AL94" s="10"/>
      <c r="AM94" s="10"/>
      <c r="AN94" s="10"/>
      <c r="AO94" s="10"/>
      <c r="AP94" s="10"/>
    </row>
    <row r="95" spans="1:42" s="1" customFormat="1" ht="18" customHeight="1" x14ac:dyDescent="0.3">
      <c r="A95" s="32"/>
      <c r="B95" s="52" t="s">
        <v>89</v>
      </c>
      <c r="C95" s="33"/>
      <c r="D95" s="142">
        <v>0</v>
      </c>
      <c r="E95" s="143">
        <v>0</v>
      </c>
      <c r="F95" s="144">
        <v>0</v>
      </c>
      <c r="G95" s="142">
        <v>0</v>
      </c>
      <c r="H95" s="143">
        <v>0</v>
      </c>
      <c r="I95" s="144">
        <v>0</v>
      </c>
      <c r="J95" s="142">
        <v>0</v>
      </c>
      <c r="K95" s="143">
        <v>0</v>
      </c>
      <c r="L95" s="144">
        <v>0</v>
      </c>
      <c r="M95" s="142">
        <v>0</v>
      </c>
      <c r="N95" s="143">
        <v>0</v>
      </c>
      <c r="O95" s="144">
        <v>0</v>
      </c>
      <c r="P95" s="142">
        <v>35.949488609316589</v>
      </c>
      <c r="Q95" s="143">
        <v>96.180524099999985</v>
      </c>
      <c r="R95" s="144">
        <v>60.231035490683396</v>
      </c>
      <c r="S95" s="142">
        <v>35.949488609316589</v>
      </c>
      <c r="T95" s="143">
        <v>96.180524099999985</v>
      </c>
      <c r="U95" s="144">
        <v>60.231035490683396</v>
      </c>
      <c r="V95" s="63"/>
      <c r="W95" s="63"/>
      <c r="X95" s="63"/>
      <c r="Y95" s="63"/>
      <c r="Z95" s="63"/>
      <c r="AA95" s="8">
        <f t="shared" si="6"/>
        <v>38</v>
      </c>
      <c r="AB95" s="17"/>
      <c r="AC95" s="10"/>
      <c r="AD95" s="10"/>
      <c r="AE95" s="10"/>
      <c r="AF95" s="10"/>
      <c r="AG95" s="10"/>
      <c r="AH95" s="10"/>
      <c r="AI95" s="10"/>
      <c r="AJ95" s="10"/>
      <c r="AK95" s="10"/>
      <c r="AL95" s="10"/>
      <c r="AM95" s="10"/>
      <c r="AN95" s="10"/>
      <c r="AO95" s="10"/>
      <c r="AP95" s="10"/>
    </row>
    <row r="96" spans="1:42" s="1" customFormat="1" ht="18" customHeight="1" x14ac:dyDescent="0.3">
      <c r="A96" s="32"/>
      <c r="B96" s="52" t="s">
        <v>8</v>
      </c>
      <c r="C96" s="33"/>
      <c r="D96" s="142">
        <v>0</v>
      </c>
      <c r="E96" s="143">
        <v>0</v>
      </c>
      <c r="F96" s="144">
        <v>0</v>
      </c>
      <c r="G96" s="142">
        <v>0</v>
      </c>
      <c r="H96" s="143">
        <v>0</v>
      </c>
      <c r="I96" s="144">
        <v>0</v>
      </c>
      <c r="J96" s="142">
        <v>0</v>
      </c>
      <c r="K96" s="143">
        <v>0</v>
      </c>
      <c r="L96" s="144">
        <v>0</v>
      </c>
      <c r="M96" s="142">
        <v>0</v>
      </c>
      <c r="N96" s="143">
        <v>0</v>
      </c>
      <c r="O96" s="144">
        <v>0</v>
      </c>
      <c r="P96" s="142">
        <v>0</v>
      </c>
      <c r="Q96" s="143">
        <v>0</v>
      </c>
      <c r="R96" s="144">
        <v>0</v>
      </c>
      <c r="S96" s="142">
        <v>0</v>
      </c>
      <c r="T96" s="143">
        <v>0</v>
      </c>
      <c r="U96" s="144">
        <v>0</v>
      </c>
      <c r="V96" s="63"/>
      <c r="W96" s="63"/>
      <c r="X96" s="63"/>
      <c r="Y96" s="63"/>
      <c r="Z96" s="63"/>
      <c r="AA96" s="8">
        <f t="shared" si="6"/>
        <v>44</v>
      </c>
      <c r="AB96" s="6"/>
      <c r="AC96" s="6"/>
      <c r="AD96" s="6"/>
      <c r="AE96" s="6"/>
      <c r="AF96" s="6"/>
      <c r="AG96" s="6"/>
      <c r="AH96" s="6"/>
      <c r="AI96" s="6"/>
      <c r="AJ96" s="6"/>
      <c r="AK96" s="6"/>
      <c r="AL96" s="6"/>
      <c r="AM96" s="6"/>
      <c r="AN96" s="6"/>
      <c r="AO96" s="6"/>
      <c r="AP96" s="6"/>
    </row>
    <row r="97" spans="1:42" s="1" customFormat="1" ht="18" customHeight="1" x14ac:dyDescent="0.3">
      <c r="A97" s="32"/>
      <c r="B97" s="52" t="s">
        <v>9</v>
      </c>
      <c r="C97" s="33"/>
      <c r="D97" s="142">
        <v>133.1151819078982</v>
      </c>
      <c r="E97" s="143">
        <v>145.4431122</v>
      </c>
      <c r="F97" s="144">
        <v>12.327930292101797</v>
      </c>
      <c r="G97" s="142">
        <v>0</v>
      </c>
      <c r="H97" s="143">
        <v>0</v>
      </c>
      <c r="I97" s="144">
        <v>0</v>
      </c>
      <c r="J97" s="142">
        <v>0</v>
      </c>
      <c r="K97" s="143">
        <v>0</v>
      </c>
      <c r="L97" s="144">
        <v>0</v>
      </c>
      <c r="M97" s="142">
        <v>0</v>
      </c>
      <c r="N97" s="143">
        <v>0</v>
      </c>
      <c r="O97" s="144">
        <v>0</v>
      </c>
      <c r="P97" s="142">
        <v>0</v>
      </c>
      <c r="Q97" s="143">
        <v>0</v>
      </c>
      <c r="R97" s="144">
        <v>0</v>
      </c>
      <c r="S97" s="142">
        <v>133.1151819078982</v>
      </c>
      <c r="T97" s="143">
        <v>145.4431122</v>
      </c>
      <c r="U97" s="144">
        <v>12.327930292101797</v>
      </c>
      <c r="V97" s="63"/>
      <c r="W97" s="63"/>
      <c r="X97" s="63"/>
      <c r="Y97" s="63"/>
      <c r="Z97" s="63"/>
      <c r="AA97" s="8">
        <f t="shared" si="6"/>
        <v>49</v>
      </c>
      <c r="AB97" s="6"/>
      <c r="AC97" s="6"/>
      <c r="AD97" s="6"/>
      <c r="AE97" s="6"/>
      <c r="AF97" s="6"/>
      <c r="AG97" s="6"/>
      <c r="AH97" s="6"/>
      <c r="AI97" s="6"/>
      <c r="AJ97" s="6"/>
      <c r="AK97" s="6"/>
      <c r="AL97" s="6"/>
      <c r="AM97" s="6"/>
      <c r="AN97" s="6"/>
      <c r="AO97" s="6"/>
      <c r="AP97" s="6"/>
    </row>
    <row r="98" spans="1:42" s="1" customFormat="1" ht="18" customHeight="1" x14ac:dyDescent="0.3">
      <c r="A98" s="32"/>
      <c r="B98" s="52" t="s">
        <v>10</v>
      </c>
      <c r="C98" s="33"/>
      <c r="D98" s="142">
        <v>0.22776537774999997</v>
      </c>
      <c r="E98" s="143">
        <v>0</v>
      </c>
      <c r="F98" s="144">
        <v>-0.22776537774999997</v>
      </c>
      <c r="G98" s="142">
        <v>0.11218294725</v>
      </c>
      <c r="H98" s="143">
        <v>0</v>
      </c>
      <c r="I98" s="144">
        <v>-0.11218294725</v>
      </c>
      <c r="J98" s="142">
        <v>0</v>
      </c>
      <c r="K98" s="143">
        <v>0</v>
      </c>
      <c r="L98" s="144">
        <v>0</v>
      </c>
      <c r="M98" s="142">
        <v>0</v>
      </c>
      <c r="N98" s="143">
        <v>0</v>
      </c>
      <c r="O98" s="144">
        <v>0</v>
      </c>
      <c r="P98" s="142">
        <v>0</v>
      </c>
      <c r="Q98" s="143">
        <v>0</v>
      </c>
      <c r="R98" s="144">
        <v>0</v>
      </c>
      <c r="S98" s="142">
        <v>0.33994832499999994</v>
      </c>
      <c r="T98" s="143">
        <v>0</v>
      </c>
      <c r="U98" s="144">
        <v>-0.33994832499999994</v>
      </c>
      <c r="V98" s="63"/>
      <c r="W98" s="63"/>
      <c r="X98" s="63"/>
      <c r="Y98" s="63"/>
      <c r="Z98" s="63"/>
      <c r="AA98" s="8">
        <f t="shared" si="6"/>
        <v>71</v>
      </c>
      <c r="AB98" s="18"/>
      <c r="AC98" s="6"/>
      <c r="AD98" s="6"/>
      <c r="AE98" s="6"/>
      <c r="AF98" s="6"/>
      <c r="AG98" s="6"/>
      <c r="AH98" s="6"/>
      <c r="AI98" s="6"/>
      <c r="AJ98" s="6"/>
      <c r="AK98" s="6"/>
      <c r="AL98" s="6"/>
      <c r="AM98" s="6"/>
      <c r="AN98" s="6"/>
      <c r="AO98" s="6"/>
      <c r="AP98" s="6"/>
    </row>
    <row r="99" spans="1:42" s="66" customFormat="1" ht="18" customHeight="1" x14ac:dyDescent="0.3">
      <c r="A99" s="64"/>
      <c r="B99" s="33"/>
      <c r="C99" s="65"/>
      <c r="D99" s="155">
        <v>673.06891283258869</v>
      </c>
      <c r="E99" s="156">
        <v>727.47241599999995</v>
      </c>
      <c r="F99" s="157">
        <v>54.403503167411259</v>
      </c>
      <c r="G99" s="155">
        <v>194.33357384559338</v>
      </c>
      <c r="H99" s="156">
        <v>216.90136759999996</v>
      </c>
      <c r="I99" s="157">
        <v>22.56779375440658</v>
      </c>
      <c r="J99" s="155">
        <v>1.2129230777414044</v>
      </c>
      <c r="K99" s="156">
        <v>1.4023116</v>
      </c>
      <c r="L99" s="157">
        <v>0.18938852225859559</v>
      </c>
      <c r="M99" s="155">
        <v>0</v>
      </c>
      <c r="N99" s="156">
        <v>0</v>
      </c>
      <c r="O99" s="157">
        <v>0</v>
      </c>
      <c r="P99" s="155">
        <v>120.01816507624042</v>
      </c>
      <c r="Q99" s="156">
        <v>252.48086255999999</v>
      </c>
      <c r="R99" s="157">
        <v>132.46269748375957</v>
      </c>
      <c r="S99" s="155">
        <v>988.63357483216407</v>
      </c>
      <c r="T99" s="156">
        <v>1198.2569577600002</v>
      </c>
      <c r="U99" s="157">
        <v>209.62338292783613</v>
      </c>
      <c r="V99" s="66">
        <v>4793.0278310399999</v>
      </c>
      <c r="AA99" s="8">
        <f t="shared" si="6"/>
        <v>0</v>
      </c>
      <c r="AB99" s="17"/>
      <c r="AC99" s="6"/>
      <c r="AD99" s="10"/>
      <c r="AE99" s="10"/>
      <c r="AF99" s="10"/>
      <c r="AG99" s="10"/>
      <c r="AH99" s="10"/>
      <c r="AI99" s="10"/>
      <c r="AJ99" s="10"/>
      <c r="AK99" s="10"/>
      <c r="AL99" s="10"/>
      <c r="AM99" s="10"/>
      <c r="AN99" s="10"/>
      <c r="AO99" s="10"/>
      <c r="AP99" s="10"/>
    </row>
    <row r="100" spans="1:42" s="66" customFormat="1" ht="15" customHeight="1" x14ac:dyDescent="0.3">
      <c r="A100" s="64"/>
      <c r="B100" s="33"/>
      <c r="C100" s="65"/>
      <c r="D100" s="64"/>
      <c r="E100" s="67"/>
      <c r="F100" s="68"/>
      <c r="G100" s="64"/>
      <c r="H100" s="67"/>
      <c r="I100" s="68"/>
      <c r="J100" s="64"/>
      <c r="K100" s="67"/>
      <c r="L100" s="68"/>
      <c r="M100" s="64"/>
      <c r="N100" s="67"/>
      <c r="O100" s="68"/>
      <c r="P100" s="64"/>
      <c r="Q100" s="67"/>
      <c r="R100" s="68"/>
      <c r="S100" s="64"/>
      <c r="T100" s="67"/>
      <c r="U100" s="68"/>
      <c r="AA100" s="8">
        <f t="shared" si="6"/>
        <v>0</v>
      </c>
      <c r="AB100" s="17"/>
      <c r="AC100" s="10"/>
      <c r="AD100" s="10"/>
      <c r="AE100" s="10"/>
      <c r="AF100" s="10"/>
      <c r="AG100" s="10"/>
      <c r="AH100" s="10"/>
      <c r="AI100" s="10"/>
      <c r="AJ100" s="10"/>
      <c r="AK100" s="10"/>
      <c r="AL100" s="10"/>
      <c r="AM100" s="10"/>
      <c r="AN100" s="10"/>
      <c r="AO100" s="10"/>
      <c r="AP100" s="10"/>
    </row>
    <row r="101" spans="1:42" s="66" customFormat="1" ht="18" customHeight="1" x14ac:dyDescent="0.3">
      <c r="A101" s="64"/>
      <c r="B101" s="40" t="s">
        <v>13</v>
      </c>
      <c r="C101" s="65"/>
      <c r="D101" s="64"/>
      <c r="E101" s="67"/>
      <c r="F101" s="68"/>
      <c r="G101" s="64"/>
      <c r="H101" s="67"/>
      <c r="I101" s="68"/>
      <c r="J101" s="64"/>
      <c r="K101" s="67"/>
      <c r="L101" s="68"/>
      <c r="M101" s="64"/>
      <c r="N101" s="67"/>
      <c r="O101" s="68"/>
      <c r="P101" s="64"/>
      <c r="Q101" s="67"/>
      <c r="R101" s="68"/>
      <c r="S101" s="64"/>
      <c r="T101" s="67"/>
      <c r="U101" s="68"/>
      <c r="AA101" s="8">
        <f t="shared" si="6"/>
        <v>0</v>
      </c>
      <c r="AB101" s="17"/>
      <c r="AC101" s="10"/>
      <c r="AD101" s="10"/>
      <c r="AE101" s="10"/>
      <c r="AF101" s="10"/>
      <c r="AG101" s="10"/>
      <c r="AH101" s="10"/>
      <c r="AI101" s="10"/>
      <c r="AJ101" s="10"/>
      <c r="AK101" s="10"/>
      <c r="AL101" s="10"/>
      <c r="AM101" s="10"/>
      <c r="AN101" s="10"/>
      <c r="AO101" s="10"/>
      <c r="AP101" s="10"/>
    </row>
    <row r="102" spans="1:42" s="66" customFormat="1" ht="18" customHeight="1" x14ac:dyDescent="0.3">
      <c r="A102" s="64"/>
      <c r="B102" s="52" t="s">
        <v>14</v>
      </c>
      <c r="C102" s="65"/>
      <c r="D102" s="203">
        <v>351.13137158999996</v>
      </c>
      <c r="E102" s="205">
        <v>393.52955066999999</v>
      </c>
      <c r="F102" s="204">
        <v>42.398179080000034</v>
      </c>
      <c r="G102" s="203">
        <v>233.80439041</v>
      </c>
      <c r="H102" s="205">
        <v>332.94183694999998</v>
      </c>
      <c r="I102" s="204">
        <v>99.137446539999985</v>
      </c>
      <c r="J102" s="203">
        <v>0</v>
      </c>
      <c r="K102" s="205">
        <v>0</v>
      </c>
      <c r="L102" s="204">
        <v>0</v>
      </c>
      <c r="M102" s="203">
        <v>0</v>
      </c>
      <c r="N102" s="205">
        <v>0</v>
      </c>
      <c r="O102" s="204">
        <v>0</v>
      </c>
      <c r="P102" s="203">
        <v>0</v>
      </c>
      <c r="Q102" s="205">
        <v>0</v>
      </c>
      <c r="R102" s="204">
        <v>0</v>
      </c>
      <c r="S102" s="203">
        <v>584.93576199999995</v>
      </c>
      <c r="T102" s="205">
        <v>726.47138761999997</v>
      </c>
      <c r="U102" s="204">
        <v>141.53562562000002</v>
      </c>
      <c r="AA102" s="8">
        <f t="shared" si="6"/>
        <v>74</v>
      </c>
      <c r="AB102" s="17"/>
      <c r="AC102" s="10"/>
      <c r="AD102" s="10"/>
      <c r="AE102" s="10"/>
      <c r="AF102" s="10"/>
      <c r="AG102" s="10"/>
      <c r="AH102" s="10"/>
      <c r="AI102" s="10"/>
      <c r="AJ102" s="10"/>
      <c r="AK102" s="10"/>
      <c r="AL102" s="10"/>
      <c r="AM102" s="10"/>
      <c r="AN102" s="10"/>
      <c r="AO102" s="10"/>
      <c r="AP102" s="10"/>
    </row>
    <row r="103" spans="1:42" s="66" customFormat="1" ht="18" customHeight="1" x14ac:dyDescent="0.3">
      <c r="A103" s="64"/>
      <c r="B103" s="52" t="s">
        <v>92</v>
      </c>
      <c r="C103" s="65"/>
      <c r="D103" s="203">
        <v>38.211923819999996</v>
      </c>
      <c r="E103" s="205">
        <v>68.39</v>
      </c>
      <c r="F103" s="204">
        <v>30.178076180000005</v>
      </c>
      <c r="G103" s="203">
        <v>16.376538780000004</v>
      </c>
      <c r="H103" s="205">
        <v>33.097499999999997</v>
      </c>
      <c r="I103" s="204">
        <v>16.720961219999992</v>
      </c>
      <c r="J103" s="203">
        <v>0</v>
      </c>
      <c r="K103" s="205">
        <v>0</v>
      </c>
      <c r="L103" s="204">
        <v>0</v>
      </c>
      <c r="M103" s="203">
        <v>0</v>
      </c>
      <c r="N103" s="205">
        <v>0</v>
      </c>
      <c r="O103" s="204">
        <v>0</v>
      </c>
      <c r="P103" s="203">
        <v>0</v>
      </c>
      <c r="Q103" s="205">
        <v>0</v>
      </c>
      <c r="R103" s="204">
        <v>0</v>
      </c>
      <c r="S103" s="203">
        <v>54.5884626</v>
      </c>
      <c r="T103" s="205">
        <v>101.4875</v>
      </c>
      <c r="U103" s="204">
        <v>46.899037399999997</v>
      </c>
      <c r="AA103" s="8">
        <f t="shared" si="6"/>
        <v>75</v>
      </c>
      <c r="AB103" s="17"/>
      <c r="AC103" s="10"/>
      <c r="AD103" s="10"/>
      <c r="AE103" s="10"/>
      <c r="AF103" s="10"/>
      <c r="AG103" s="10"/>
      <c r="AH103" s="10"/>
      <c r="AI103" s="10"/>
      <c r="AJ103" s="10"/>
      <c r="AK103" s="10"/>
      <c r="AL103" s="10"/>
      <c r="AM103" s="10"/>
      <c r="AN103" s="10"/>
      <c r="AO103" s="10"/>
      <c r="AP103" s="10"/>
    </row>
    <row r="104" spans="1:42" s="66" customFormat="1" ht="18" customHeight="1" x14ac:dyDescent="0.3">
      <c r="A104" s="64"/>
      <c r="B104" s="52" t="s">
        <v>16</v>
      </c>
      <c r="C104" s="65"/>
      <c r="D104" s="142">
        <v>36.895437370900865</v>
      </c>
      <c r="E104" s="143">
        <v>43.218175620000004</v>
      </c>
      <c r="F104" s="144">
        <v>6.3227382490991388</v>
      </c>
      <c r="G104" s="142">
        <v>15.812330301814658</v>
      </c>
      <c r="H104" s="143">
        <v>18.522075269999998</v>
      </c>
      <c r="I104" s="144">
        <v>2.7097449681853405</v>
      </c>
      <c r="J104" s="142">
        <v>0</v>
      </c>
      <c r="K104" s="143">
        <v>0</v>
      </c>
      <c r="L104" s="144">
        <v>0</v>
      </c>
      <c r="M104" s="142">
        <v>0</v>
      </c>
      <c r="N104" s="143">
        <v>0</v>
      </c>
      <c r="O104" s="144">
        <v>0</v>
      </c>
      <c r="P104" s="142">
        <v>0</v>
      </c>
      <c r="Q104" s="143">
        <v>0</v>
      </c>
      <c r="R104" s="144">
        <v>0</v>
      </c>
      <c r="S104" s="142">
        <v>52.707767672715519</v>
      </c>
      <c r="T104" s="143">
        <v>61.740250889999999</v>
      </c>
      <c r="U104" s="144">
        <v>9.0324832172844793</v>
      </c>
      <c r="AA104" s="8">
        <f t="shared" si="6"/>
        <v>76</v>
      </c>
      <c r="AB104" s="17"/>
      <c r="AC104" s="10"/>
      <c r="AD104" s="10"/>
      <c r="AE104" s="10"/>
      <c r="AF104" s="10"/>
      <c r="AG104" s="10"/>
      <c r="AH104" s="10"/>
      <c r="AI104" s="10"/>
      <c r="AJ104" s="10"/>
      <c r="AK104" s="10"/>
      <c r="AL104" s="10"/>
      <c r="AM104" s="10"/>
      <c r="AN104" s="10"/>
      <c r="AO104" s="10"/>
      <c r="AP104" s="10"/>
    </row>
    <row r="105" spans="1:42" s="66" customFormat="1" ht="18" customHeight="1" x14ac:dyDescent="0.3">
      <c r="A105" s="64"/>
      <c r="B105" s="33"/>
      <c r="C105" s="65"/>
      <c r="D105" s="155">
        <v>426.23873278090082</v>
      </c>
      <c r="E105" s="156">
        <v>505.13772628999999</v>
      </c>
      <c r="F105" s="157">
        <v>78.898993509099171</v>
      </c>
      <c r="G105" s="155">
        <v>265.99325949181468</v>
      </c>
      <c r="H105" s="156">
        <v>384.56141222000002</v>
      </c>
      <c r="I105" s="157">
        <v>118.56815272818534</v>
      </c>
      <c r="J105" s="155">
        <v>0</v>
      </c>
      <c r="K105" s="156">
        <v>0</v>
      </c>
      <c r="L105" s="157">
        <v>0</v>
      </c>
      <c r="M105" s="155">
        <v>0</v>
      </c>
      <c r="N105" s="156">
        <v>0</v>
      </c>
      <c r="O105" s="157">
        <v>0</v>
      </c>
      <c r="P105" s="155">
        <v>0</v>
      </c>
      <c r="Q105" s="156">
        <v>0</v>
      </c>
      <c r="R105" s="157">
        <v>0</v>
      </c>
      <c r="S105" s="155">
        <v>692.23199227271539</v>
      </c>
      <c r="T105" s="156">
        <v>889.6991385099999</v>
      </c>
      <c r="U105" s="157">
        <v>197.46714623728451</v>
      </c>
      <c r="V105" s="66">
        <v>3558.79655404</v>
      </c>
      <c r="AA105" s="8">
        <f t="shared" si="6"/>
        <v>0</v>
      </c>
      <c r="AB105" s="17"/>
      <c r="AC105" s="10"/>
      <c r="AD105" s="10"/>
      <c r="AE105" s="10"/>
      <c r="AF105" s="10"/>
      <c r="AG105" s="10"/>
      <c r="AH105" s="10"/>
      <c r="AI105" s="10"/>
      <c r="AJ105" s="10"/>
      <c r="AK105" s="10"/>
      <c r="AL105" s="10"/>
      <c r="AM105" s="10"/>
      <c r="AN105" s="10"/>
      <c r="AO105" s="10"/>
      <c r="AP105" s="10"/>
    </row>
    <row r="106" spans="1:42" s="66" customFormat="1" ht="15" customHeight="1" x14ac:dyDescent="0.3">
      <c r="A106" s="64"/>
      <c r="B106" s="33"/>
      <c r="C106" s="65"/>
      <c r="D106" s="69"/>
      <c r="E106" s="70"/>
      <c r="F106" s="62"/>
      <c r="G106" s="69"/>
      <c r="H106" s="70"/>
      <c r="I106" s="62"/>
      <c r="J106" s="69"/>
      <c r="K106" s="70"/>
      <c r="L106" s="62"/>
      <c r="M106" s="69"/>
      <c r="N106" s="70"/>
      <c r="O106" s="62"/>
      <c r="P106" s="69"/>
      <c r="Q106" s="70"/>
      <c r="R106" s="62"/>
      <c r="S106" s="69"/>
      <c r="T106" s="70"/>
      <c r="U106" s="62"/>
      <c r="AA106" s="8">
        <f t="shared" si="6"/>
        <v>0</v>
      </c>
      <c r="AB106" s="6"/>
      <c r="AC106" s="6"/>
      <c r="AD106" s="6"/>
      <c r="AE106" s="6"/>
      <c r="AF106" s="6"/>
      <c r="AG106" s="6"/>
      <c r="AH106" s="6"/>
      <c r="AI106" s="6"/>
      <c r="AJ106" s="6"/>
      <c r="AK106" s="6"/>
      <c r="AL106" s="6"/>
      <c r="AM106" s="6"/>
      <c r="AN106" s="6"/>
      <c r="AO106" s="6"/>
      <c r="AP106" s="6"/>
    </row>
    <row r="107" spans="1:42" s="66" customFormat="1" ht="18" customHeight="1" x14ac:dyDescent="0.3">
      <c r="A107" s="64"/>
      <c r="B107" s="40" t="s">
        <v>17</v>
      </c>
      <c r="C107" s="65"/>
      <c r="D107" s="69"/>
      <c r="E107" s="70"/>
      <c r="F107" s="62"/>
      <c r="G107" s="69"/>
      <c r="H107" s="70"/>
      <c r="I107" s="62"/>
      <c r="J107" s="69"/>
      <c r="K107" s="70"/>
      <c r="L107" s="62"/>
      <c r="M107" s="69"/>
      <c r="N107" s="70"/>
      <c r="O107" s="62"/>
      <c r="P107" s="69"/>
      <c r="Q107" s="70"/>
      <c r="R107" s="62"/>
      <c r="S107" s="69"/>
      <c r="T107" s="70"/>
      <c r="U107" s="62"/>
      <c r="AA107" s="8">
        <f t="shared" si="6"/>
        <v>0</v>
      </c>
      <c r="AB107" s="7"/>
      <c r="AC107" s="11"/>
      <c r="AD107" s="12"/>
      <c r="AE107" s="12"/>
      <c r="AF107" s="12"/>
      <c r="AG107" s="12"/>
      <c r="AH107" s="12"/>
      <c r="AI107" s="12"/>
      <c r="AJ107" s="12"/>
      <c r="AK107" s="12"/>
      <c r="AL107" s="12"/>
      <c r="AM107" s="12"/>
      <c r="AN107" s="12"/>
      <c r="AO107" s="12"/>
      <c r="AP107" s="13"/>
    </row>
    <row r="108" spans="1:42" s="66" customFormat="1" ht="18" customHeight="1" x14ac:dyDescent="0.3">
      <c r="A108" s="64"/>
      <c r="B108" s="53" t="s">
        <v>20</v>
      </c>
      <c r="C108" s="65"/>
      <c r="D108" s="64"/>
      <c r="E108" s="67"/>
      <c r="F108" s="68"/>
      <c r="G108" s="64"/>
      <c r="H108" s="67"/>
      <c r="I108" s="68"/>
      <c r="J108" s="64"/>
      <c r="K108" s="67"/>
      <c r="L108" s="68"/>
      <c r="M108" s="64"/>
      <c r="N108" s="67"/>
      <c r="O108" s="68"/>
      <c r="P108" s="64"/>
      <c r="Q108" s="67"/>
      <c r="R108" s="68"/>
      <c r="S108" s="64"/>
      <c r="T108" s="67"/>
      <c r="U108" s="68"/>
      <c r="AA108" s="8">
        <f t="shared" si="6"/>
        <v>0</v>
      </c>
      <c r="AB108" s="7"/>
      <c r="AC108" s="6"/>
      <c r="AD108" s="6"/>
      <c r="AE108" s="6"/>
      <c r="AF108" s="6"/>
      <c r="AG108" s="6"/>
      <c r="AH108" s="6"/>
      <c r="AI108" s="6"/>
      <c r="AJ108" s="6"/>
      <c r="AK108" s="6"/>
      <c r="AL108" s="6"/>
      <c r="AM108" s="6"/>
      <c r="AN108" s="6"/>
      <c r="AO108" s="6"/>
      <c r="AP108" s="6"/>
    </row>
    <row r="109" spans="1:42" s="66" customFormat="1" ht="18" customHeight="1" x14ac:dyDescent="0.3">
      <c r="A109" s="64"/>
      <c r="B109" s="42" t="s">
        <v>95</v>
      </c>
      <c r="C109" s="65"/>
      <c r="D109" s="145">
        <v>288.1104572047397</v>
      </c>
      <c r="E109" s="146">
        <v>55.948585320000007</v>
      </c>
      <c r="F109" s="144">
        <v>-232.1618718847397</v>
      </c>
      <c r="G109" s="145">
        <v>43.712895551184914</v>
      </c>
      <c r="H109" s="146">
        <v>0</v>
      </c>
      <c r="I109" s="144">
        <v>-43.712895551184914</v>
      </c>
      <c r="J109" s="145">
        <v>0</v>
      </c>
      <c r="K109" s="146">
        <v>0</v>
      </c>
      <c r="L109" s="144">
        <v>0</v>
      </c>
      <c r="M109" s="145">
        <v>0</v>
      </c>
      <c r="N109" s="146">
        <v>0</v>
      </c>
      <c r="O109" s="144">
        <v>0</v>
      </c>
      <c r="P109" s="145">
        <v>0</v>
      </c>
      <c r="Q109" s="146">
        <v>0</v>
      </c>
      <c r="R109" s="144">
        <v>0</v>
      </c>
      <c r="S109" s="145">
        <v>113.258875</v>
      </c>
      <c r="T109" s="146">
        <v>55.948585320000007</v>
      </c>
      <c r="U109" s="144">
        <v>-57.310289679999997</v>
      </c>
      <c r="AA109" s="8"/>
      <c r="AB109" s="6"/>
      <c r="AC109" s="6"/>
      <c r="AD109" s="6"/>
      <c r="AE109" s="6"/>
      <c r="AF109" s="6"/>
      <c r="AG109" s="6"/>
      <c r="AH109" s="6"/>
      <c r="AI109" s="6"/>
      <c r="AJ109" s="6"/>
      <c r="AK109" s="6"/>
      <c r="AL109" s="6"/>
      <c r="AM109" s="6"/>
      <c r="AN109" s="6"/>
      <c r="AO109" s="6"/>
      <c r="AP109" s="6"/>
    </row>
    <row r="110" spans="1:42" s="74" customFormat="1" ht="18" customHeight="1" x14ac:dyDescent="0.3">
      <c r="A110" s="72"/>
      <c r="B110" s="54" t="s">
        <v>21</v>
      </c>
      <c r="C110" s="73"/>
      <c r="D110" s="147">
        <v>112.633875</v>
      </c>
      <c r="E110" s="148">
        <v>55.253367160000003</v>
      </c>
      <c r="F110" s="149">
        <v>-57.38050784</v>
      </c>
      <c r="G110" s="147">
        <v>0</v>
      </c>
      <c r="H110" s="148">
        <v>0</v>
      </c>
      <c r="I110" s="149">
        <v>0</v>
      </c>
      <c r="J110" s="147">
        <v>0</v>
      </c>
      <c r="K110" s="148">
        <v>0</v>
      </c>
      <c r="L110" s="149">
        <v>0</v>
      </c>
      <c r="M110" s="147">
        <v>0</v>
      </c>
      <c r="N110" s="148">
        <v>0</v>
      </c>
      <c r="O110" s="149">
        <v>0</v>
      </c>
      <c r="P110" s="147">
        <v>0</v>
      </c>
      <c r="Q110" s="148">
        <v>0</v>
      </c>
      <c r="R110" s="149">
        <v>0</v>
      </c>
      <c r="S110" s="147">
        <v>112.633875</v>
      </c>
      <c r="T110" s="148">
        <v>55.253367160000003</v>
      </c>
      <c r="U110" s="149">
        <v>-57.38050784</v>
      </c>
      <c r="AA110" s="8">
        <f t="shared" ref="AA110:AA153" si="7">AA31</f>
        <v>83</v>
      </c>
      <c r="AB110" s="6"/>
      <c r="AC110" s="6"/>
      <c r="AD110" s="6"/>
      <c r="AE110" s="6"/>
      <c r="AF110" s="6"/>
      <c r="AG110" s="6"/>
      <c r="AH110" s="6"/>
      <c r="AI110" s="6"/>
      <c r="AJ110" s="6"/>
      <c r="AK110" s="6"/>
      <c r="AL110" s="6"/>
      <c r="AM110" s="6"/>
      <c r="AN110" s="6"/>
      <c r="AO110" s="6"/>
      <c r="AP110" s="6"/>
    </row>
    <row r="111" spans="1:42" s="74" customFormat="1" ht="18" customHeight="1" x14ac:dyDescent="0.3">
      <c r="A111" s="72"/>
      <c r="B111" s="54" t="s">
        <v>22</v>
      </c>
      <c r="C111" s="73"/>
      <c r="D111" s="147">
        <v>0</v>
      </c>
      <c r="E111" s="148">
        <v>0</v>
      </c>
      <c r="F111" s="149">
        <v>0</v>
      </c>
      <c r="G111" s="147">
        <v>0</v>
      </c>
      <c r="H111" s="148">
        <v>0</v>
      </c>
      <c r="I111" s="149">
        <v>0</v>
      </c>
      <c r="J111" s="147">
        <v>0</v>
      </c>
      <c r="K111" s="148">
        <v>0</v>
      </c>
      <c r="L111" s="149">
        <v>0</v>
      </c>
      <c r="M111" s="147">
        <v>0</v>
      </c>
      <c r="N111" s="148">
        <v>0</v>
      </c>
      <c r="O111" s="149">
        <v>0</v>
      </c>
      <c r="P111" s="147">
        <v>0</v>
      </c>
      <c r="Q111" s="148">
        <v>0</v>
      </c>
      <c r="R111" s="149">
        <v>0</v>
      </c>
      <c r="S111" s="147">
        <v>0</v>
      </c>
      <c r="T111" s="148">
        <v>0</v>
      </c>
      <c r="U111" s="149">
        <v>0</v>
      </c>
      <c r="AA111" s="8">
        <f t="shared" si="7"/>
        <v>84</v>
      </c>
      <c r="AB111" s="6"/>
      <c r="AC111" s="6"/>
      <c r="AD111" s="6"/>
      <c r="AE111" s="6"/>
      <c r="AF111" s="6"/>
      <c r="AG111" s="6"/>
      <c r="AH111" s="6"/>
      <c r="AI111" s="6"/>
      <c r="AJ111" s="6"/>
      <c r="AK111" s="6"/>
      <c r="AL111" s="6"/>
      <c r="AM111" s="6"/>
      <c r="AN111" s="6"/>
      <c r="AO111" s="6"/>
      <c r="AP111" s="6"/>
    </row>
    <row r="112" spans="1:42" s="74" customFormat="1" ht="18" customHeight="1" x14ac:dyDescent="0.3">
      <c r="A112" s="72"/>
      <c r="B112" s="54" t="s">
        <v>23</v>
      </c>
      <c r="C112" s="73"/>
      <c r="D112" s="147">
        <v>0</v>
      </c>
      <c r="E112" s="148">
        <v>0</v>
      </c>
      <c r="F112" s="149">
        <v>0</v>
      </c>
      <c r="G112" s="147">
        <v>0</v>
      </c>
      <c r="H112" s="148">
        <v>0</v>
      </c>
      <c r="I112" s="149">
        <v>0</v>
      </c>
      <c r="J112" s="147">
        <v>0</v>
      </c>
      <c r="K112" s="148">
        <v>0</v>
      </c>
      <c r="L112" s="149">
        <v>0</v>
      </c>
      <c r="M112" s="147">
        <v>0</v>
      </c>
      <c r="N112" s="148">
        <v>0</v>
      </c>
      <c r="O112" s="149">
        <v>0</v>
      </c>
      <c r="P112" s="147">
        <v>0</v>
      </c>
      <c r="Q112" s="148">
        <v>0</v>
      </c>
      <c r="R112" s="149">
        <v>0</v>
      </c>
      <c r="S112" s="147">
        <v>0</v>
      </c>
      <c r="T112" s="148">
        <v>0</v>
      </c>
      <c r="U112" s="149">
        <v>0</v>
      </c>
      <c r="AA112" s="8">
        <f t="shared" si="7"/>
        <v>85</v>
      </c>
      <c r="AB112" s="6"/>
      <c r="AC112" s="6"/>
      <c r="AD112" s="6"/>
      <c r="AE112" s="6"/>
      <c r="AF112" s="6"/>
      <c r="AG112" s="6"/>
      <c r="AH112" s="6"/>
      <c r="AI112" s="6"/>
      <c r="AJ112" s="6"/>
      <c r="AK112" s="6"/>
      <c r="AL112" s="6"/>
      <c r="AM112" s="6"/>
      <c r="AN112" s="6"/>
      <c r="AO112" s="6"/>
      <c r="AP112" s="6"/>
    </row>
    <row r="113" spans="1:42" s="74" customFormat="1" ht="18" customHeight="1" x14ac:dyDescent="0.3">
      <c r="A113" s="72"/>
      <c r="B113" s="54" t="s">
        <v>24</v>
      </c>
      <c r="C113" s="73"/>
      <c r="D113" s="147">
        <v>0.625</v>
      </c>
      <c r="E113" s="148">
        <v>0.69521816000000003</v>
      </c>
      <c r="F113" s="149">
        <v>7.0218160000000029E-2</v>
      </c>
      <c r="G113" s="147">
        <v>0</v>
      </c>
      <c r="H113" s="148">
        <v>0</v>
      </c>
      <c r="I113" s="149">
        <v>0</v>
      </c>
      <c r="J113" s="147">
        <v>0</v>
      </c>
      <c r="K113" s="148">
        <v>0</v>
      </c>
      <c r="L113" s="149">
        <v>0</v>
      </c>
      <c r="M113" s="147">
        <v>0</v>
      </c>
      <c r="N113" s="148">
        <v>0</v>
      </c>
      <c r="O113" s="149">
        <v>0</v>
      </c>
      <c r="P113" s="147">
        <v>0</v>
      </c>
      <c r="Q113" s="148">
        <v>0</v>
      </c>
      <c r="R113" s="149">
        <v>0</v>
      </c>
      <c r="S113" s="147">
        <v>0.625</v>
      </c>
      <c r="T113" s="148">
        <v>0.69521816000000003</v>
      </c>
      <c r="U113" s="149">
        <v>7.0218160000000029E-2</v>
      </c>
      <c r="AA113" s="8">
        <f t="shared" si="7"/>
        <v>86</v>
      </c>
      <c r="AB113" s="15"/>
      <c r="AC113" s="15"/>
      <c r="AD113" s="15"/>
      <c r="AE113" s="15"/>
      <c r="AF113" s="15"/>
      <c r="AG113" s="15"/>
      <c r="AH113" s="15"/>
      <c r="AI113" s="15"/>
      <c r="AJ113" s="15"/>
      <c r="AK113" s="15"/>
      <c r="AL113" s="15"/>
      <c r="AM113" s="15"/>
      <c r="AN113" s="15"/>
      <c r="AO113" s="15"/>
      <c r="AP113" s="15"/>
    </row>
    <row r="114" spans="1:42" s="74" customFormat="1" ht="18" customHeight="1" x14ac:dyDescent="0.3">
      <c r="A114" s="72"/>
      <c r="B114" s="54" t="s">
        <v>25</v>
      </c>
      <c r="C114" s="73"/>
      <c r="D114" s="147">
        <v>0</v>
      </c>
      <c r="E114" s="148">
        <v>0</v>
      </c>
      <c r="F114" s="149">
        <v>0</v>
      </c>
      <c r="G114" s="147">
        <v>0</v>
      </c>
      <c r="H114" s="148">
        <v>0</v>
      </c>
      <c r="I114" s="149">
        <v>0</v>
      </c>
      <c r="J114" s="147">
        <v>0</v>
      </c>
      <c r="K114" s="148">
        <v>0</v>
      </c>
      <c r="L114" s="149">
        <v>0</v>
      </c>
      <c r="M114" s="147">
        <v>0</v>
      </c>
      <c r="N114" s="148">
        <v>0</v>
      </c>
      <c r="O114" s="149">
        <v>0</v>
      </c>
      <c r="P114" s="147">
        <v>0</v>
      </c>
      <c r="Q114" s="148">
        <v>0</v>
      </c>
      <c r="R114" s="149">
        <v>0</v>
      </c>
      <c r="S114" s="147">
        <v>0</v>
      </c>
      <c r="T114" s="148">
        <v>0</v>
      </c>
      <c r="U114" s="149">
        <v>0</v>
      </c>
      <c r="AA114" s="8">
        <f t="shared" si="7"/>
        <v>87</v>
      </c>
      <c r="AB114" s="15"/>
      <c r="AC114" s="15"/>
      <c r="AD114" s="15"/>
      <c r="AE114" s="15"/>
      <c r="AF114" s="15"/>
      <c r="AG114" s="15"/>
      <c r="AH114" s="15"/>
      <c r="AI114" s="15"/>
      <c r="AJ114" s="15"/>
      <c r="AK114" s="15"/>
      <c r="AL114" s="15"/>
      <c r="AM114" s="15"/>
      <c r="AN114" s="15"/>
      <c r="AO114" s="15"/>
      <c r="AP114" s="15"/>
    </row>
    <row r="115" spans="1:42" s="66" customFormat="1" ht="18" customHeight="1" x14ac:dyDescent="0.3">
      <c r="A115" s="64"/>
      <c r="B115" s="53" t="s">
        <v>93</v>
      </c>
      <c r="C115" s="65"/>
      <c r="D115" s="145">
        <v>174.85158220473969</v>
      </c>
      <c r="E115" s="146">
        <v>0</v>
      </c>
      <c r="F115" s="144">
        <v>-174.85158220473969</v>
      </c>
      <c r="G115" s="145">
        <v>43.712895551184914</v>
      </c>
      <c r="H115" s="146">
        <v>0</v>
      </c>
      <c r="I115" s="144">
        <v>-43.712895551184907</v>
      </c>
      <c r="J115" s="145">
        <v>0</v>
      </c>
      <c r="K115" s="146">
        <v>0</v>
      </c>
      <c r="L115" s="144">
        <v>0</v>
      </c>
      <c r="M115" s="145">
        <v>0</v>
      </c>
      <c r="N115" s="146">
        <v>0</v>
      </c>
      <c r="O115" s="144">
        <v>0</v>
      </c>
      <c r="P115" s="145">
        <v>0</v>
      </c>
      <c r="Q115" s="146">
        <v>0</v>
      </c>
      <c r="R115" s="144">
        <v>0</v>
      </c>
      <c r="S115" s="145">
        <v>218.5644777559246</v>
      </c>
      <c r="T115" s="146">
        <v>0</v>
      </c>
      <c r="U115" s="144">
        <v>-218.5644777559246</v>
      </c>
      <c r="AA115" s="8">
        <f t="shared" si="7"/>
        <v>88</v>
      </c>
      <c r="AB115" s="15"/>
      <c r="AC115" s="15"/>
      <c r="AD115" s="15"/>
      <c r="AE115" s="15"/>
      <c r="AF115" s="15"/>
      <c r="AG115" s="15"/>
      <c r="AH115" s="15"/>
      <c r="AI115" s="15"/>
      <c r="AJ115" s="15"/>
      <c r="AK115" s="15"/>
      <c r="AL115" s="15"/>
      <c r="AM115" s="15"/>
      <c r="AN115" s="15"/>
      <c r="AO115" s="15"/>
      <c r="AP115" s="15"/>
    </row>
    <row r="116" spans="1:42" s="74" customFormat="1" ht="18" customHeight="1" x14ac:dyDescent="0.3">
      <c r="A116" s="72"/>
      <c r="B116" s="54" t="s">
        <v>19</v>
      </c>
      <c r="C116" s="73"/>
      <c r="D116" s="172">
        <v>0</v>
      </c>
      <c r="E116" s="173">
        <v>0</v>
      </c>
      <c r="F116" s="149">
        <v>0</v>
      </c>
      <c r="G116" s="172">
        <v>0</v>
      </c>
      <c r="H116" s="173">
        <v>0</v>
      </c>
      <c r="I116" s="149">
        <v>0</v>
      </c>
      <c r="J116" s="172">
        <v>0</v>
      </c>
      <c r="K116" s="173">
        <v>0</v>
      </c>
      <c r="L116" s="149">
        <v>0</v>
      </c>
      <c r="M116" s="172">
        <v>0</v>
      </c>
      <c r="N116" s="173">
        <v>0</v>
      </c>
      <c r="O116" s="149">
        <v>0</v>
      </c>
      <c r="P116" s="172">
        <v>0</v>
      </c>
      <c r="Q116" s="173">
        <v>0</v>
      </c>
      <c r="R116" s="149">
        <v>0</v>
      </c>
      <c r="S116" s="172">
        <v>0</v>
      </c>
      <c r="T116" s="173">
        <v>0</v>
      </c>
      <c r="U116" s="149">
        <v>0</v>
      </c>
      <c r="AA116" s="8">
        <f t="shared" si="7"/>
        <v>89</v>
      </c>
      <c r="AB116" s="15"/>
      <c r="AC116" s="15"/>
      <c r="AD116" s="15"/>
      <c r="AE116" s="15"/>
      <c r="AF116" s="15"/>
      <c r="AG116" s="15"/>
      <c r="AH116" s="15"/>
      <c r="AI116" s="15"/>
      <c r="AJ116" s="15"/>
      <c r="AK116" s="15"/>
      <c r="AL116" s="15"/>
      <c r="AM116" s="15"/>
      <c r="AN116" s="15"/>
      <c r="AO116" s="15"/>
      <c r="AP116" s="15"/>
    </row>
    <row r="117" spans="1:42" s="74" customFormat="1" ht="18" customHeight="1" x14ac:dyDescent="0.3">
      <c r="A117" s="72"/>
      <c r="B117" s="54" t="s">
        <v>27</v>
      </c>
      <c r="C117" s="73"/>
      <c r="D117" s="172">
        <v>61.912086954739685</v>
      </c>
      <c r="E117" s="173">
        <v>81.185147740000005</v>
      </c>
      <c r="F117" s="149">
        <v>19.27306078526032</v>
      </c>
      <c r="G117" s="172">
        <v>15.478021738684916</v>
      </c>
      <c r="H117" s="173">
        <v>20.296286939999998</v>
      </c>
      <c r="I117" s="149">
        <v>4.8182652013150822</v>
      </c>
      <c r="J117" s="172">
        <v>0</v>
      </c>
      <c r="K117" s="173">
        <v>0</v>
      </c>
      <c r="L117" s="149">
        <v>0</v>
      </c>
      <c r="M117" s="172">
        <v>0</v>
      </c>
      <c r="N117" s="173">
        <v>0</v>
      </c>
      <c r="O117" s="149">
        <v>0</v>
      </c>
      <c r="P117" s="172">
        <v>0</v>
      </c>
      <c r="Q117" s="173">
        <v>0</v>
      </c>
      <c r="R117" s="149">
        <v>0</v>
      </c>
      <c r="S117" s="172">
        <v>77.390108693424594</v>
      </c>
      <c r="T117" s="173">
        <v>101.48143468000001</v>
      </c>
      <c r="U117" s="149">
        <v>24.091325986575413</v>
      </c>
      <c r="AA117" s="8">
        <f t="shared" si="7"/>
        <v>90</v>
      </c>
      <c r="AB117" s="15"/>
      <c r="AC117" s="15"/>
      <c r="AD117" s="15"/>
      <c r="AE117" s="15"/>
      <c r="AF117" s="15"/>
      <c r="AG117" s="15"/>
      <c r="AH117" s="15"/>
      <c r="AI117" s="15"/>
      <c r="AJ117" s="15"/>
      <c r="AK117" s="15"/>
      <c r="AL117" s="15"/>
      <c r="AM117" s="15"/>
      <c r="AN117" s="15"/>
      <c r="AO117" s="15"/>
      <c r="AP117" s="15"/>
    </row>
    <row r="118" spans="1:42" s="74" customFormat="1" ht="18" customHeight="1" x14ac:dyDescent="0.3">
      <c r="A118" s="72"/>
      <c r="B118" s="54" t="s">
        <v>28</v>
      </c>
      <c r="C118" s="73"/>
      <c r="D118" s="172">
        <v>112.93949525000001</v>
      </c>
      <c r="E118" s="173">
        <v>113.64666672</v>
      </c>
      <c r="F118" s="149">
        <v>0.70717146999999159</v>
      </c>
      <c r="G118" s="172">
        <v>28.234873812499998</v>
      </c>
      <c r="H118" s="173">
        <v>28.411666659999998</v>
      </c>
      <c r="I118" s="149">
        <v>0.17679284749999979</v>
      </c>
      <c r="J118" s="172">
        <v>0</v>
      </c>
      <c r="K118" s="173">
        <v>0</v>
      </c>
      <c r="L118" s="149">
        <v>0</v>
      </c>
      <c r="M118" s="172">
        <v>0</v>
      </c>
      <c r="N118" s="173">
        <v>0</v>
      </c>
      <c r="O118" s="149">
        <v>0</v>
      </c>
      <c r="P118" s="172">
        <v>0</v>
      </c>
      <c r="Q118" s="173">
        <v>0</v>
      </c>
      <c r="R118" s="149">
        <v>0</v>
      </c>
      <c r="S118" s="172">
        <v>141.17436906250001</v>
      </c>
      <c r="T118" s="173">
        <v>142.05833337999999</v>
      </c>
      <c r="U118" s="149">
        <v>0.88396431749998783</v>
      </c>
      <c r="AA118" s="8">
        <f t="shared" si="7"/>
        <v>91</v>
      </c>
      <c r="AB118" s="6"/>
      <c r="AC118" s="6"/>
      <c r="AD118" s="6"/>
      <c r="AE118" s="6"/>
      <c r="AF118" s="6"/>
      <c r="AG118" s="6"/>
      <c r="AH118" s="6"/>
      <c r="AI118" s="6"/>
      <c r="AJ118" s="6"/>
      <c r="AK118" s="6"/>
      <c r="AL118" s="6"/>
      <c r="AM118" s="6"/>
      <c r="AN118" s="6"/>
      <c r="AO118" s="6"/>
      <c r="AP118" s="6"/>
    </row>
    <row r="119" spans="1:42" s="74" customFormat="1" ht="18" customHeight="1" x14ac:dyDescent="0.3">
      <c r="A119" s="72"/>
      <c r="B119" s="54" t="s">
        <v>29</v>
      </c>
      <c r="C119" s="73"/>
      <c r="D119" s="172">
        <v>0</v>
      </c>
      <c r="E119" s="173">
        <v>-194.83181446</v>
      </c>
      <c r="F119" s="149">
        <v>-194.83181446</v>
      </c>
      <c r="G119" s="172">
        <v>0</v>
      </c>
      <c r="H119" s="173">
        <v>-48.707953599999989</v>
      </c>
      <c r="I119" s="149">
        <v>-48.707953599999989</v>
      </c>
      <c r="J119" s="172">
        <v>0</v>
      </c>
      <c r="K119" s="173">
        <v>0</v>
      </c>
      <c r="L119" s="149">
        <v>0</v>
      </c>
      <c r="M119" s="172">
        <v>0</v>
      </c>
      <c r="N119" s="173">
        <v>0</v>
      </c>
      <c r="O119" s="149">
        <v>0</v>
      </c>
      <c r="P119" s="172">
        <v>0</v>
      </c>
      <c r="Q119" s="173">
        <v>0</v>
      </c>
      <c r="R119" s="149">
        <v>0</v>
      </c>
      <c r="S119" s="172">
        <v>0</v>
      </c>
      <c r="T119" s="173">
        <v>-243.53976806</v>
      </c>
      <c r="U119" s="149">
        <v>-243.53976806</v>
      </c>
      <c r="AA119" s="8">
        <f t="shared" si="7"/>
        <v>92</v>
      </c>
      <c r="AB119" s="6"/>
      <c r="AC119" s="6"/>
      <c r="AD119" s="6"/>
      <c r="AE119" s="6"/>
      <c r="AF119" s="6"/>
      <c r="AG119" s="6"/>
      <c r="AH119" s="6"/>
      <c r="AI119" s="6"/>
      <c r="AJ119" s="6"/>
      <c r="AK119" s="6"/>
      <c r="AL119" s="6"/>
      <c r="AM119" s="6"/>
      <c r="AN119" s="6"/>
      <c r="AO119" s="6"/>
      <c r="AP119" s="6"/>
    </row>
    <row r="120" spans="1:42" s="66" customFormat="1" ht="18" customHeight="1" x14ac:dyDescent="0.3">
      <c r="A120" s="64"/>
      <c r="B120" s="42"/>
      <c r="C120" s="65"/>
      <c r="D120" s="155">
        <v>462.96203940947942</v>
      </c>
      <c r="E120" s="156">
        <v>55.948585320000007</v>
      </c>
      <c r="F120" s="157">
        <v>-407.01345408947941</v>
      </c>
      <c r="G120" s="155">
        <v>87.425791102369828</v>
      </c>
      <c r="H120" s="156">
        <v>0</v>
      </c>
      <c r="I120" s="157">
        <v>-87.425791102369828</v>
      </c>
      <c r="J120" s="155">
        <v>0</v>
      </c>
      <c r="K120" s="156">
        <v>0</v>
      </c>
      <c r="L120" s="157">
        <v>0</v>
      </c>
      <c r="M120" s="155">
        <v>0</v>
      </c>
      <c r="N120" s="156">
        <v>0</v>
      </c>
      <c r="O120" s="157">
        <v>0</v>
      </c>
      <c r="P120" s="155">
        <v>0</v>
      </c>
      <c r="Q120" s="156">
        <v>0</v>
      </c>
      <c r="R120" s="157">
        <v>0</v>
      </c>
      <c r="S120" s="155">
        <v>331.82335275592459</v>
      </c>
      <c r="T120" s="156">
        <v>55.948585320000007</v>
      </c>
      <c r="U120" s="157">
        <v>-275.87476743592458</v>
      </c>
      <c r="AA120" s="8">
        <f t="shared" si="7"/>
        <v>0</v>
      </c>
      <c r="AB120" s="6"/>
      <c r="AC120" s="6"/>
      <c r="AD120" s="6"/>
      <c r="AE120" s="6"/>
      <c r="AF120" s="6"/>
      <c r="AG120" s="6"/>
      <c r="AH120" s="6"/>
      <c r="AI120" s="6"/>
      <c r="AJ120" s="6"/>
      <c r="AK120" s="6"/>
      <c r="AL120" s="6"/>
      <c r="AM120" s="6"/>
      <c r="AN120" s="6"/>
      <c r="AO120" s="6"/>
      <c r="AP120" s="6"/>
    </row>
    <row r="121" spans="1:42" s="66" customFormat="1" ht="15" customHeight="1" x14ac:dyDescent="0.3">
      <c r="A121" s="64"/>
      <c r="B121" s="42"/>
      <c r="C121" s="65"/>
      <c r="D121" s="75"/>
      <c r="E121" s="76"/>
      <c r="F121" s="77"/>
      <c r="G121" s="75"/>
      <c r="H121" s="76"/>
      <c r="I121" s="77"/>
      <c r="J121" s="75"/>
      <c r="K121" s="76"/>
      <c r="L121" s="77"/>
      <c r="M121" s="75"/>
      <c r="N121" s="76"/>
      <c r="O121" s="77"/>
      <c r="P121" s="75"/>
      <c r="Q121" s="76"/>
      <c r="R121" s="77"/>
      <c r="S121" s="75"/>
      <c r="T121" s="76"/>
      <c r="U121" s="77"/>
      <c r="AA121" s="8">
        <f t="shared" si="7"/>
        <v>0</v>
      </c>
      <c r="AB121" s="6"/>
      <c r="AC121" s="6"/>
      <c r="AD121" s="6"/>
      <c r="AE121" s="6"/>
      <c r="AF121" s="6"/>
      <c r="AG121" s="6"/>
      <c r="AH121" s="6"/>
      <c r="AI121" s="6"/>
      <c r="AJ121" s="6"/>
      <c r="AK121" s="6"/>
      <c r="AL121" s="6"/>
      <c r="AM121" s="6"/>
      <c r="AN121" s="6"/>
      <c r="AO121" s="6"/>
      <c r="AP121" s="6"/>
    </row>
    <row r="122" spans="1:42" s="66" customFormat="1" ht="18" customHeight="1" x14ac:dyDescent="0.3">
      <c r="A122" s="64"/>
      <c r="B122" s="40" t="s">
        <v>30</v>
      </c>
      <c r="C122" s="65"/>
      <c r="D122" s="64"/>
      <c r="E122" s="67"/>
      <c r="F122" s="68"/>
      <c r="G122" s="64"/>
      <c r="H122" s="67"/>
      <c r="I122" s="68"/>
      <c r="J122" s="64"/>
      <c r="K122" s="67"/>
      <c r="L122" s="68"/>
      <c r="M122" s="64"/>
      <c r="N122" s="67"/>
      <c r="O122" s="68"/>
      <c r="P122" s="64"/>
      <c r="Q122" s="67"/>
      <c r="R122" s="68"/>
      <c r="S122" s="64"/>
      <c r="T122" s="67"/>
      <c r="U122" s="68"/>
      <c r="AA122" s="8">
        <f t="shared" si="7"/>
        <v>0</v>
      </c>
      <c r="AB122" s="6"/>
      <c r="AC122" s="6"/>
      <c r="AD122" s="6"/>
      <c r="AE122" s="6"/>
      <c r="AF122" s="6"/>
      <c r="AG122" s="6"/>
      <c r="AH122" s="6"/>
      <c r="AI122" s="6"/>
      <c r="AJ122" s="6"/>
      <c r="AK122" s="6"/>
      <c r="AL122" s="6"/>
      <c r="AM122" s="6"/>
      <c r="AN122" s="6"/>
      <c r="AO122" s="6"/>
      <c r="AP122" s="6"/>
    </row>
    <row r="123" spans="1:42" s="66" customFormat="1" ht="18" customHeight="1" x14ac:dyDescent="0.3">
      <c r="A123" s="64"/>
      <c r="B123" s="52" t="s">
        <v>31</v>
      </c>
      <c r="C123" s="65"/>
      <c r="D123" s="142">
        <v>66.224919996866362</v>
      </c>
      <c r="E123" s="143">
        <v>71.147989839999994</v>
      </c>
      <c r="F123" s="144">
        <v>4.9230698431336322</v>
      </c>
      <c r="G123" s="142">
        <v>12.252559553606776</v>
      </c>
      <c r="H123" s="143">
        <v>13.163428400000001</v>
      </c>
      <c r="I123" s="144">
        <v>0.91086884639322463</v>
      </c>
      <c r="J123" s="142">
        <v>0.23679644952685441</v>
      </c>
      <c r="K123" s="143">
        <v>0.25440675999999995</v>
      </c>
      <c r="L123" s="144">
        <v>1.7610310473145541E-2</v>
      </c>
      <c r="M123" s="142">
        <v>0</v>
      </c>
      <c r="N123" s="143">
        <v>0</v>
      </c>
      <c r="O123" s="144">
        <v>0</v>
      </c>
      <c r="P123" s="142">
        <v>0</v>
      </c>
      <c r="Q123" s="143">
        <v>0</v>
      </c>
      <c r="R123" s="144">
        <v>0</v>
      </c>
      <c r="S123" s="142">
        <v>78.714275999999998</v>
      </c>
      <c r="T123" s="143">
        <v>84.56582499999999</v>
      </c>
      <c r="U123" s="144">
        <v>5.8515489999999915</v>
      </c>
      <c r="AA123" s="8">
        <f t="shared" si="7"/>
        <v>95</v>
      </c>
      <c r="AB123" s="6"/>
      <c r="AC123" s="6"/>
      <c r="AD123" s="6"/>
      <c r="AE123" s="6"/>
      <c r="AF123" s="6"/>
      <c r="AG123" s="6"/>
      <c r="AH123" s="6"/>
      <c r="AI123" s="6"/>
      <c r="AJ123" s="6"/>
      <c r="AK123" s="6"/>
      <c r="AL123" s="6"/>
      <c r="AM123" s="6"/>
      <c r="AN123" s="6"/>
      <c r="AO123" s="6"/>
      <c r="AP123" s="6"/>
    </row>
    <row r="124" spans="1:42" s="66" customFormat="1" ht="18" customHeight="1" x14ac:dyDescent="0.3">
      <c r="A124" s="64"/>
      <c r="B124" s="52" t="s">
        <v>32</v>
      </c>
      <c r="C124" s="65"/>
      <c r="D124" s="150"/>
      <c r="E124" s="151"/>
      <c r="F124" s="152">
        <v>0</v>
      </c>
      <c r="G124" s="150"/>
      <c r="H124" s="151"/>
      <c r="I124" s="152">
        <v>0</v>
      </c>
      <c r="J124" s="150"/>
      <c r="K124" s="151"/>
      <c r="L124" s="152">
        <v>0</v>
      </c>
      <c r="M124" s="150"/>
      <c r="N124" s="151"/>
      <c r="O124" s="152">
        <v>0</v>
      </c>
      <c r="P124" s="150"/>
      <c r="Q124" s="151"/>
      <c r="R124" s="152">
        <v>0</v>
      </c>
      <c r="S124" s="150"/>
      <c r="T124" s="151"/>
      <c r="U124" s="152"/>
      <c r="AA124" s="8">
        <f t="shared" si="7"/>
        <v>0</v>
      </c>
      <c r="AB124" s="6"/>
      <c r="AC124" s="6"/>
      <c r="AD124" s="6"/>
      <c r="AE124" s="6"/>
      <c r="AF124" s="6"/>
      <c r="AG124" s="6"/>
      <c r="AH124" s="6"/>
      <c r="AI124" s="6"/>
      <c r="AJ124" s="6"/>
      <c r="AK124" s="6"/>
      <c r="AL124" s="6"/>
      <c r="AM124" s="6"/>
      <c r="AN124" s="6"/>
      <c r="AO124" s="6"/>
      <c r="AP124" s="6"/>
    </row>
    <row r="125" spans="1:42" s="66" customFormat="1" ht="18" customHeight="1" x14ac:dyDescent="0.3">
      <c r="A125" s="64"/>
      <c r="B125" s="191" t="s">
        <v>101</v>
      </c>
      <c r="C125" s="192"/>
      <c r="D125" s="153">
        <v>26.698253114066368</v>
      </c>
      <c r="E125" s="154">
        <v>0</v>
      </c>
      <c r="F125" s="193">
        <v>-26.698253114066368</v>
      </c>
      <c r="G125" s="153">
        <v>0</v>
      </c>
      <c r="H125" s="154">
        <v>0</v>
      </c>
      <c r="I125" s="193">
        <v>0</v>
      </c>
      <c r="J125" s="153">
        <v>0</v>
      </c>
      <c r="K125" s="154">
        <v>0</v>
      </c>
      <c r="L125" s="193">
        <v>0</v>
      </c>
      <c r="M125" s="153">
        <v>0</v>
      </c>
      <c r="N125" s="154">
        <v>0</v>
      </c>
      <c r="O125" s="193">
        <v>0</v>
      </c>
      <c r="P125" s="153">
        <v>0</v>
      </c>
      <c r="Q125" s="154">
        <v>0</v>
      </c>
      <c r="R125" s="193">
        <v>0</v>
      </c>
      <c r="S125" s="153">
        <v>26.698253114066368</v>
      </c>
      <c r="T125" s="154">
        <v>0</v>
      </c>
      <c r="U125" s="193">
        <v>-26.698253114066368</v>
      </c>
      <c r="AA125" s="8">
        <f t="shared" si="7"/>
        <v>96</v>
      </c>
      <c r="AB125" s="6"/>
      <c r="AC125" s="6"/>
      <c r="AD125" s="6"/>
      <c r="AE125" s="6"/>
      <c r="AF125" s="6"/>
      <c r="AG125" s="6"/>
      <c r="AH125" s="6"/>
      <c r="AI125" s="6"/>
      <c r="AJ125" s="6"/>
      <c r="AK125" s="6"/>
      <c r="AL125" s="6"/>
      <c r="AM125" s="6"/>
      <c r="AN125" s="6"/>
      <c r="AO125" s="6"/>
      <c r="AP125" s="6"/>
    </row>
    <row r="126" spans="1:42" s="66" customFormat="1" ht="18" customHeight="1" x14ac:dyDescent="0.3">
      <c r="A126" s="64"/>
      <c r="B126" s="191" t="s">
        <v>100</v>
      </c>
      <c r="C126" s="192"/>
      <c r="D126" s="153">
        <v>0</v>
      </c>
      <c r="E126" s="154">
        <v>0</v>
      </c>
      <c r="F126" s="193">
        <v>0</v>
      </c>
      <c r="G126" s="153">
        <v>0</v>
      </c>
      <c r="H126" s="154">
        <v>0</v>
      </c>
      <c r="I126" s="193">
        <v>0</v>
      </c>
      <c r="J126" s="153">
        <v>0</v>
      </c>
      <c r="K126" s="154">
        <v>0</v>
      </c>
      <c r="L126" s="193">
        <v>0</v>
      </c>
      <c r="M126" s="153">
        <v>0</v>
      </c>
      <c r="N126" s="154">
        <v>0</v>
      </c>
      <c r="O126" s="193">
        <v>0</v>
      </c>
      <c r="P126" s="153">
        <v>0</v>
      </c>
      <c r="Q126" s="154">
        <v>0</v>
      </c>
      <c r="R126" s="193">
        <v>0</v>
      </c>
      <c r="S126" s="153">
        <v>0</v>
      </c>
      <c r="T126" s="154">
        <v>0</v>
      </c>
      <c r="U126" s="193">
        <v>0</v>
      </c>
      <c r="AA126" s="8">
        <f t="shared" si="7"/>
        <v>97</v>
      </c>
      <c r="AB126" s="6"/>
      <c r="AC126" s="6"/>
      <c r="AD126" s="6"/>
      <c r="AE126" s="6"/>
      <c r="AF126" s="6"/>
      <c r="AG126" s="6"/>
      <c r="AH126" s="6"/>
      <c r="AI126" s="6"/>
      <c r="AJ126" s="6"/>
      <c r="AK126" s="6"/>
      <c r="AL126" s="6"/>
      <c r="AM126" s="6"/>
      <c r="AN126" s="6"/>
      <c r="AO126" s="6"/>
      <c r="AP126" s="6"/>
    </row>
    <row r="127" spans="1:42" s="66" customFormat="1" ht="18" customHeight="1" x14ac:dyDescent="0.3">
      <c r="A127" s="64"/>
      <c r="B127" s="191" t="s">
        <v>99</v>
      </c>
      <c r="C127" s="192"/>
      <c r="D127" s="153">
        <v>0</v>
      </c>
      <c r="E127" s="154">
        <v>0</v>
      </c>
      <c r="F127" s="193">
        <v>0</v>
      </c>
      <c r="G127" s="153">
        <v>0.78416371456</v>
      </c>
      <c r="H127" s="154">
        <v>0.74852560000000001</v>
      </c>
      <c r="I127" s="193">
        <v>-3.5638114559999989E-2</v>
      </c>
      <c r="J127" s="153">
        <v>0</v>
      </c>
      <c r="K127" s="154">
        <v>0</v>
      </c>
      <c r="L127" s="193">
        <v>0</v>
      </c>
      <c r="M127" s="153">
        <v>0</v>
      </c>
      <c r="N127" s="154">
        <v>0</v>
      </c>
      <c r="O127" s="193">
        <v>0</v>
      </c>
      <c r="P127" s="153">
        <v>0</v>
      </c>
      <c r="Q127" s="154">
        <v>0</v>
      </c>
      <c r="R127" s="193">
        <v>0</v>
      </c>
      <c r="S127" s="153">
        <v>0.78416371456</v>
      </c>
      <c r="T127" s="154">
        <v>0.74852560000000001</v>
      </c>
      <c r="U127" s="193">
        <v>-3.5638114559999989E-2</v>
      </c>
      <c r="AA127" s="8">
        <f t="shared" si="7"/>
        <v>98</v>
      </c>
      <c r="AB127" s="6"/>
      <c r="AC127" s="6"/>
      <c r="AD127" s="6"/>
      <c r="AE127" s="6"/>
      <c r="AF127" s="6"/>
      <c r="AG127" s="6"/>
      <c r="AH127" s="6"/>
      <c r="AI127" s="6"/>
      <c r="AJ127" s="6"/>
      <c r="AK127" s="6"/>
      <c r="AL127" s="6"/>
      <c r="AM127" s="6"/>
      <c r="AN127" s="6"/>
      <c r="AO127" s="6"/>
      <c r="AP127" s="6"/>
    </row>
    <row r="128" spans="1:42" s="66" customFormat="1" ht="18" customHeight="1" x14ac:dyDescent="0.3">
      <c r="A128" s="64"/>
      <c r="B128" s="191" t="s">
        <v>98</v>
      </c>
      <c r="C128" s="192"/>
      <c r="D128" s="153">
        <v>0</v>
      </c>
      <c r="E128" s="154">
        <v>0</v>
      </c>
      <c r="F128" s="193">
        <v>0</v>
      </c>
      <c r="G128" s="153">
        <v>0</v>
      </c>
      <c r="H128" s="154">
        <v>0</v>
      </c>
      <c r="I128" s="193">
        <v>0</v>
      </c>
      <c r="J128" s="153">
        <v>9.5463332326854416E-2</v>
      </c>
      <c r="K128" s="154">
        <v>0</v>
      </c>
      <c r="L128" s="193">
        <v>-9.5463332326854416E-2</v>
      </c>
      <c r="M128" s="153">
        <v>0</v>
      </c>
      <c r="N128" s="154">
        <v>0</v>
      </c>
      <c r="O128" s="193">
        <v>0</v>
      </c>
      <c r="P128" s="153">
        <v>0</v>
      </c>
      <c r="Q128" s="154">
        <v>0</v>
      </c>
      <c r="R128" s="193">
        <v>0</v>
      </c>
      <c r="S128" s="153">
        <v>9.5463332326854416E-2</v>
      </c>
      <c r="T128" s="154">
        <v>0</v>
      </c>
      <c r="U128" s="193">
        <v>-9.5463332326854416E-2</v>
      </c>
      <c r="AA128" s="8">
        <f t="shared" si="7"/>
        <v>106</v>
      </c>
      <c r="AB128" s="6"/>
      <c r="AC128" s="6"/>
      <c r="AD128" s="6"/>
      <c r="AE128" s="6"/>
      <c r="AF128" s="6"/>
      <c r="AG128" s="6"/>
      <c r="AH128" s="6"/>
      <c r="AI128" s="6"/>
      <c r="AJ128" s="6"/>
      <c r="AK128" s="6"/>
      <c r="AL128" s="6"/>
      <c r="AM128" s="6"/>
      <c r="AN128" s="6"/>
      <c r="AO128" s="6"/>
      <c r="AP128" s="6"/>
    </row>
    <row r="129" spans="1:42" s="66" customFormat="1" ht="18" customHeight="1" x14ac:dyDescent="0.3">
      <c r="A129" s="64"/>
      <c r="B129" s="42" t="s">
        <v>33</v>
      </c>
      <c r="C129" s="65"/>
      <c r="D129" s="142">
        <v>26.698253114066368</v>
      </c>
      <c r="E129" s="143">
        <v>0</v>
      </c>
      <c r="F129" s="144">
        <v>-26.698253114066368</v>
      </c>
      <c r="G129" s="142">
        <v>0.78416371456</v>
      </c>
      <c r="H129" s="143">
        <v>0.74852560000000001</v>
      </c>
      <c r="I129" s="144">
        <v>-3.5638114559999989E-2</v>
      </c>
      <c r="J129" s="142">
        <v>9.5463332326854416E-2</v>
      </c>
      <c r="K129" s="143">
        <v>0</v>
      </c>
      <c r="L129" s="144">
        <v>-9.5463332326854416E-2</v>
      </c>
      <c r="M129" s="142">
        <v>0</v>
      </c>
      <c r="N129" s="143">
        <v>0</v>
      </c>
      <c r="O129" s="144">
        <v>0</v>
      </c>
      <c r="P129" s="142">
        <v>0</v>
      </c>
      <c r="Q129" s="143">
        <v>0</v>
      </c>
      <c r="R129" s="144">
        <v>0</v>
      </c>
      <c r="S129" s="142">
        <v>27.577880160953221</v>
      </c>
      <c r="T129" s="143">
        <v>0.74852560000000001</v>
      </c>
      <c r="U129" s="144">
        <v>-26.82935456095322</v>
      </c>
      <c r="AA129" s="8">
        <f t="shared" si="7"/>
        <v>0</v>
      </c>
      <c r="AB129" s="6"/>
      <c r="AC129" s="6"/>
      <c r="AD129" s="6"/>
      <c r="AE129" s="6"/>
      <c r="AF129" s="6"/>
      <c r="AG129" s="6"/>
      <c r="AH129" s="6"/>
      <c r="AI129" s="6"/>
      <c r="AJ129" s="6"/>
      <c r="AK129" s="6"/>
      <c r="AL129" s="6"/>
      <c r="AM129" s="6"/>
      <c r="AN129" s="6"/>
      <c r="AO129" s="6"/>
      <c r="AP129" s="6"/>
    </row>
    <row r="130" spans="1:42" s="66" customFormat="1" ht="18" customHeight="1" x14ac:dyDescent="0.3">
      <c r="A130" s="64"/>
      <c r="B130" s="42" t="s">
        <v>34</v>
      </c>
      <c r="C130" s="65"/>
      <c r="D130" s="142">
        <v>0</v>
      </c>
      <c r="E130" s="143">
        <v>0</v>
      </c>
      <c r="F130" s="144">
        <v>0</v>
      </c>
      <c r="G130" s="142">
        <v>4.8520129838399999</v>
      </c>
      <c r="H130" s="143">
        <v>4.6334999999999997</v>
      </c>
      <c r="I130" s="144">
        <v>-0.21851298384000017</v>
      </c>
      <c r="J130" s="142">
        <v>0</v>
      </c>
      <c r="K130" s="143">
        <v>0</v>
      </c>
      <c r="L130" s="144">
        <v>0</v>
      </c>
      <c r="M130" s="142">
        <v>0</v>
      </c>
      <c r="N130" s="143">
        <v>0</v>
      </c>
      <c r="O130" s="144">
        <v>0</v>
      </c>
      <c r="P130" s="142">
        <v>0</v>
      </c>
      <c r="Q130" s="143">
        <v>0</v>
      </c>
      <c r="R130" s="144">
        <v>0</v>
      </c>
      <c r="S130" s="142">
        <v>4.8520129838399999</v>
      </c>
      <c r="T130" s="143">
        <v>4.6334999999999997</v>
      </c>
      <c r="U130" s="144">
        <v>-0.21851298384000017</v>
      </c>
      <c r="AA130" s="8">
        <f t="shared" si="7"/>
        <v>99</v>
      </c>
      <c r="AB130" s="6"/>
      <c r="AC130" s="6"/>
      <c r="AD130" s="6"/>
      <c r="AE130" s="6"/>
      <c r="AF130" s="6"/>
      <c r="AG130" s="6"/>
      <c r="AH130" s="6"/>
      <c r="AI130" s="6"/>
      <c r="AJ130" s="6"/>
      <c r="AK130" s="6"/>
      <c r="AL130" s="6"/>
      <c r="AM130" s="6"/>
      <c r="AN130" s="6"/>
      <c r="AO130" s="6"/>
      <c r="AP130" s="6"/>
    </row>
    <row r="131" spans="1:42" s="66" customFormat="1" ht="18" customHeight="1" x14ac:dyDescent="0.3">
      <c r="A131" s="64"/>
      <c r="B131" s="42" t="s">
        <v>35</v>
      </c>
      <c r="C131" s="65"/>
      <c r="D131" s="142">
        <v>0</v>
      </c>
      <c r="E131" s="143">
        <v>0</v>
      </c>
      <c r="F131" s="144">
        <v>0</v>
      </c>
      <c r="G131" s="142">
        <v>3.1489074162799997</v>
      </c>
      <c r="H131" s="143">
        <v>2.2552499999999998</v>
      </c>
      <c r="I131" s="144">
        <v>-0.89365741627999995</v>
      </c>
      <c r="J131" s="142">
        <v>0</v>
      </c>
      <c r="K131" s="143">
        <v>0</v>
      </c>
      <c r="L131" s="144">
        <v>0</v>
      </c>
      <c r="M131" s="142">
        <v>0</v>
      </c>
      <c r="N131" s="143">
        <v>0</v>
      </c>
      <c r="O131" s="144">
        <v>0</v>
      </c>
      <c r="P131" s="142">
        <v>0</v>
      </c>
      <c r="Q131" s="143">
        <v>0</v>
      </c>
      <c r="R131" s="144">
        <v>0</v>
      </c>
      <c r="S131" s="142">
        <v>3.1489074162799997</v>
      </c>
      <c r="T131" s="143">
        <v>2.2552499999999998</v>
      </c>
      <c r="U131" s="144">
        <v>-0.89365741627999995</v>
      </c>
      <c r="AA131" s="8">
        <f t="shared" si="7"/>
        <v>100</v>
      </c>
      <c r="AB131" s="6"/>
      <c r="AC131" s="6"/>
      <c r="AD131" s="6"/>
      <c r="AE131" s="6"/>
      <c r="AF131" s="6"/>
      <c r="AG131" s="6"/>
      <c r="AH131" s="6"/>
      <c r="AI131" s="6"/>
      <c r="AJ131" s="6"/>
      <c r="AK131" s="6"/>
      <c r="AL131" s="6"/>
      <c r="AM131" s="6"/>
      <c r="AN131" s="6"/>
      <c r="AO131" s="6"/>
      <c r="AP131" s="6"/>
    </row>
    <row r="132" spans="1:42" s="66" customFormat="1" ht="18" customHeight="1" x14ac:dyDescent="0.3">
      <c r="A132" s="64"/>
      <c r="B132" s="42" t="s">
        <v>36</v>
      </c>
      <c r="C132" s="65"/>
      <c r="D132" s="142">
        <v>0</v>
      </c>
      <c r="E132" s="143">
        <v>0</v>
      </c>
      <c r="F132" s="144">
        <v>0</v>
      </c>
      <c r="G132" s="142">
        <v>3.0753920680399998</v>
      </c>
      <c r="H132" s="143">
        <v>0</v>
      </c>
      <c r="I132" s="144">
        <v>-3.0753920680399998</v>
      </c>
      <c r="J132" s="142">
        <v>0</v>
      </c>
      <c r="K132" s="143">
        <v>0</v>
      </c>
      <c r="L132" s="144">
        <v>0</v>
      </c>
      <c r="M132" s="142">
        <v>0</v>
      </c>
      <c r="N132" s="143">
        <v>0</v>
      </c>
      <c r="O132" s="144">
        <v>0</v>
      </c>
      <c r="P132" s="142">
        <v>0</v>
      </c>
      <c r="Q132" s="143">
        <v>0</v>
      </c>
      <c r="R132" s="144">
        <v>0</v>
      </c>
      <c r="S132" s="142">
        <v>3.0753920680399998</v>
      </c>
      <c r="T132" s="143">
        <v>0</v>
      </c>
      <c r="U132" s="144">
        <v>-3.0753920680399998</v>
      </c>
      <c r="AA132" s="8">
        <f t="shared" si="7"/>
        <v>101</v>
      </c>
      <c r="AB132" s="6"/>
      <c r="AC132" s="6"/>
      <c r="AD132" s="6"/>
      <c r="AE132" s="6"/>
      <c r="AF132" s="6"/>
      <c r="AG132" s="6"/>
      <c r="AH132" s="6"/>
      <c r="AI132" s="6"/>
      <c r="AJ132" s="6"/>
      <c r="AK132" s="6"/>
      <c r="AL132" s="6"/>
      <c r="AM132" s="6"/>
      <c r="AN132" s="6"/>
      <c r="AO132" s="6"/>
      <c r="AP132" s="6"/>
    </row>
    <row r="133" spans="1:42" s="66" customFormat="1" ht="18" customHeight="1" x14ac:dyDescent="0.3">
      <c r="A133" s="64"/>
      <c r="B133" s="42" t="s">
        <v>37</v>
      </c>
      <c r="C133" s="65"/>
      <c r="D133" s="142">
        <v>0</v>
      </c>
      <c r="E133" s="143">
        <v>0</v>
      </c>
      <c r="F133" s="144">
        <v>0</v>
      </c>
      <c r="G133" s="142">
        <v>0.15928325451999997</v>
      </c>
      <c r="H133" s="143">
        <v>0.17105519999999999</v>
      </c>
      <c r="I133" s="144">
        <v>1.1771945480000018E-2</v>
      </c>
      <c r="J133" s="142">
        <v>0</v>
      </c>
      <c r="K133" s="143">
        <v>0</v>
      </c>
      <c r="L133" s="144">
        <v>0</v>
      </c>
      <c r="M133" s="142">
        <v>0</v>
      </c>
      <c r="N133" s="143">
        <v>0</v>
      </c>
      <c r="O133" s="144">
        <v>0</v>
      </c>
      <c r="P133" s="142">
        <v>0</v>
      </c>
      <c r="Q133" s="143">
        <v>0</v>
      </c>
      <c r="R133" s="144">
        <v>0</v>
      </c>
      <c r="S133" s="142">
        <v>0.15928325451999997</v>
      </c>
      <c r="T133" s="143">
        <v>0.17105519999999999</v>
      </c>
      <c r="U133" s="144">
        <v>1.1771945480000018E-2</v>
      </c>
      <c r="AA133" s="8">
        <f t="shared" si="7"/>
        <v>102</v>
      </c>
      <c r="AB133" s="15"/>
      <c r="AC133" s="15"/>
      <c r="AD133" s="15"/>
      <c r="AE133" s="15"/>
      <c r="AF133" s="15"/>
      <c r="AG133" s="15"/>
      <c r="AH133" s="15"/>
      <c r="AI133" s="15"/>
      <c r="AJ133" s="15"/>
      <c r="AK133" s="15"/>
      <c r="AL133" s="15"/>
      <c r="AM133" s="15"/>
      <c r="AN133" s="15"/>
      <c r="AO133" s="15"/>
      <c r="AP133" s="15"/>
    </row>
    <row r="134" spans="1:42" s="66" customFormat="1" ht="18" customHeight="1" x14ac:dyDescent="0.3">
      <c r="A134" s="64"/>
      <c r="B134" s="42" t="s">
        <v>38</v>
      </c>
      <c r="C134" s="65"/>
      <c r="D134" s="142">
        <v>0</v>
      </c>
      <c r="E134" s="143">
        <v>0</v>
      </c>
      <c r="F134" s="144">
        <v>0</v>
      </c>
      <c r="G134" s="142">
        <v>0.15928325451999997</v>
      </c>
      <c r="H134" s="143">
        <v>0.1520552</v>
      </c>
      <c r="I134" s="144">
        <v>-7.2280545199999713E-3</v>
      </c>
      <c r="J134" s="142">
        <v>0</v>
      </c>
      <c r="K134" s="143">
        <v>0</v>
      </c>
      <c r="L134" s="144">
        <v>0</v>
      </c>
      <c r="M134" s="142">
        <v>0</v>
      </c>
      <c r="N134" s="143">
        <v>0</v>
      </c>
      <c r="O134" s="144">
        <v>0</v>
      </c>
      <c r="P134" s="142">
        <v>0</v>
      </c>
      <c r="Q134" s="143">
        <v>0</v>
      </c>
      <c r="R134" s="144">
        <v>0</v>
      </c>
      <c r="S134" s="142">
        <v>0.15928325451999997</v>
      </c>
      <c r="T134" s="143">
        <v>0.1520552</v>
      </c>
      <c r="U134" s="144">
        <v>-7.2280545199999713E-3</v>
      </c>
      <c r="AA134" s="8">
        <f t="shared" si="7"/>
        <v>103</v>
      </c>
      <c r="AB134" s="15"/>
      <c r="AC134" s="15"/>
      <c r="AD134" s="15"/>
      <c r="AE134" s="15"/>
      <c r="AF134" s="15"/>
      <c r="AG134" s="15"/>
      <c r="AH134" s="15"/>
      <c r="AI134" s="15"/>
      <c r="AJ134" s="15"/>
      <c r="AK134" s="15"/>
      <c r="AL134" s="15"/>
      <c r="AM134" s="15"/>
      <c r="AN134" s="15"/>
      <c r="AO134" s="15"/>
      <c r="AP134" s="15"/>
    </row>
    <row r="135" spans="1:42" s="66" customFormat="1" ht="18" customHeight="1" x14ac:dyDescent="0.3">
      <c r="A135" s="64"/>
      <c r="B135" s="42" t="s">
        <v>39</v>
      </c>
      <c r="C135" s="65"/>
      <c r="D135" s="142">
        <v>0</v>
      </c>
      <c r="E135" s="143">
        <v>0</v>
      </c>
      <c r="F135" s="144">
        <v>0</v>
      </c>
      <c r="G135" s="142">
        <v>6.1262790199999993E-2</v>
      </c>
      <c r="H135" s="143">
        <v>7.2776740000000006E-2</v>
      </c>
      <c r="I135" s="144">
        <v>1.1513949800000013E-2</v>
      </c>
      <c r="J135" s="142">
        <v>0</v>
      </c>
      <c r="K135" s="143">
        <v>0</v>
      </c>
      <c r="L135" s="144">
        <v>0</v>
      </c>
      <c r="M135" s="142">
        <v>0</v>
      </c>
      <c r="N135" s="143">
        <v>0</v>
      </c>
      <c r="O135" s="144">
        <v>0</v>
      </c>
      <c r="P135" s="142">
        <v>0</v>
      </c>
      <c r="Q135" s="143">
        <v>0</v>
      </c>
      <c r="R135" s="144">
        <v>0</v>
      </c>
      <c r="S135" s="142">
        <v>6.1262790199999993E-2</v>
      </c>
      <c r="T135" s="143">
        <v>7.2776740000000006E-2</v>
      </c>
      <c r="U135" s="144">
        <v>1.1513949800000013E-2</v>
      </c>
      <c r="AA135" s="8">
        <f t="shared" si="7"/>
        <v>104</v>
      </c>
      <c r="AB135" s="15"/>
      <c r="AC135" s="15"/>
      <c r="AD135" s="15"/>
      <c r="AE135" s="15"/>
      <c r="AF135" s="15"/>
      <c r="AG135" s="15"/>
      <c r="AH135" s="15"/>
      <c r="AI135" s="15"/>
      <c r="AJ135" s="15"/>
      <c r="AK135" s="15"/>
      <c r="AL135" s="15"/>
      <c r="AM135" s="15"/>
      <c r="AN135" s="15"/>
      <c r="AO135" s="15"/>
      <c r="AP135" s="15"/>
    </row>
    <row r="136" spans="1:42" s="66" customFormat="1" ht="18" customHeight="1" x14ac:dyDescent="0.3">
      <c r="A136" s="64"/>
      <c r="B136" s="42" t="s">
        <v>40</v>
      </c>
      <c r="C136" s="65"/>
      <c r="D136" s="142">
        <v>0</v>
      </c>
      <c r="E136" s="143">
        <v>0</v>
      </c>
      <c r="F136" s="144">
        <v>0</v>
      </c>
      <c r="G136" s="142">
        <v>1.225255804E-2</v>
      </c>
      <c r="H136" s="143">
        <v>1.84508E-2</v>
      </c>
      <c r="I136" s="144">
        <v>6.1982419599999998E-3</v>
      </c>
      <c r="J136" s="142">
        <v>0</v>
      </c>
      <c r="K136" s="143">
        <v>0</v>
      </c>
      <c r="L136" s="144">
        <v>0</v>
      </c>
      <c r="M136" s="142">
        <v>0</v>
      </c>
      <c r="N136" s="143">
        <v>0</v>
      </c>
      <c r="O136" s="144">
        <v>0</v>
      </c>
      <c r="P136" s="142">
        <v>0</v>
      </c>
      <c r="Q136" s="143">
        <v>0</v>
      </c>
      <c r="R136" s="144">
        <v>0</v>
      </c>
      <c r="S136" s="142">
        <v>1.225255804E-2</v>
      </c>
      <c r="T136" s="143">
        <v>1.84508E-2</v>
      </c>
      <c r="U136" s="144">
        <v>6.1982419599999998E-3</v>
      </c>
      <c r="AA136" s="8">
        <f t="shared" si="7"/>
        <v>105</v>
      </c>
      <c r="AB136" s="6"/>
      <c r="AC136" s="6"/>
      <c r="AD136" s="6"/>
      <c r="AE136" s="6"/>
      <c r="AF136" s="6"/>
      <c r="AG136" s="6"/>
      <c r="AH136" s="6"/>
      <c r="AI136" s="6"/>
      <c r="AJ136" s="6"/>
      <c r="AK136" s="6"/>
      <c r="AL136" s="6"/>
      <c r="AM136" s="6"/>
      <c r="AN136" s="6"/>
      <c r="AO136" s="6"/>
      <c r="AP136" s="6"/>
    </row>
    <row r="137" spans="1:42" s="66" customFormat="1" ht="18" customHeight="1" x14ac:dyDescent="0.3">
      <c r="A137" s="64"/>
      <c r="B137" s="52" t="s">
        <v>41</v>
      </c>
      <c r="C137" s="65"/>
      <c r="D137" s="142">
        <v>0</v>
      </c>
      <c r="E137" s="143">
        <v>0</v>
      </c>
      <c r="F137" s="144">
        <v>0</v>
      </c>
      <c r="G137" s="142">
        <v>2.2372934873156697E-2</v>
      </c>
      <c r="H137" s="143">
        <v>0</v>
      </c>
      <c r="I137" s="144">
        <v>-2.2372934873156697E-2</v>
      </c>
      <c r="J137" s="142">
        <v>0</v>
      </c>
      <c r="K137" s="143">
        <v>0</v>
      </c>
      <c r="L137" s="144">
        <v>0</v>
      </c>
      <c r="M137" s="142">
        <v>0</v>
      </c>
      <c r="N137" s="143">
        <v>0</v>
      </c>
      <c r="O137" s="144">
        <v>0</v>
      </c>
      <c r="P137" s="142">
        <v>0</v>
      </c>
      <c r="Q137" s="143">
        <v>0</v>
      </c>
      <c r="R137" s="144">
        <v>0</v>
      </c>
      <c r="S137" s="142">
        <v>2.2372934873156697E-2</v>
      </c>
      <c r="T137" s="143">
        <v>0</v>
      </c>
      <c r="U137" s="144">
        <v>-2.2372934873156697E-2</v>
      </c>
      <c r="AA137" s="8">
        <f t="shared" si="7"/>
        <v>108</v>
      </c>
      <c r="AB137" s="6"/>
      <c r="AC137" s="6"/>
      <c r="AD137" s="6"/>
      <c r="AE137" s="6"/>
      <c r="AF137" s="6"/>
      <c r="AG137" s="6"/>
      <c r="AH137" s="6"/>
      <c r="AI137" s="6"/>
      <c r="AJ137" s="6"/>
      <c r="AK137" s="6"/>
      <c r="AL137" s="6"/>
      <c r="AM137" s="6"/>
      <c r="AN137" s="6"/>
      <c r="AO137" s="6"/>
      <c r="AP137" s="6"/>
    </row>
    <row r="138" spans="1:42" s="66" customFormat="1" ht="18" customHeight="1" x14ac:dyDescent="0.3">
      <c r="A138" s="64"/>
      <c r="B138" s="71"/>
      <c r="C138" s="65"/>
      <c r="D138" s="155">
        <v>92.923173110932737</v>
      </c>
      <c r="E138" s="156">
        <v>71.147989839999994</v>
      </c>
      <c r="F138" s="157">
        <v>-21.775183270932743</v>
      </c>
      <c r="G138" s="155">
        <v>24.52749052847993</v>
      </c>
      <c r="H138" s="156">
        <v>21.215041939999999</v>
      </c>
      <c r="I138" s="157">
        <v>-3.3124485884799313</v>
      </c>
      <c r="J138" s="155">
        <v>0.33225978185370886</v>
      </c>
      <c r="K138" s="156">
        <v>0.25440675999999995</v>
      </c>
      <c r="L138" s="157">
        <v>-7.7853021853708904E-2</v>
      </c>
      <c r="M138" s="155">
        <v>0</v>
      </c>
      <c r="N138" s="156">
        <v>0</v>
      </c>
      <c r="O138" s="157">
        <v>0</v>
      </c>
      <c r="P138" s="155">
        <v>0</v>
      </c>
      <c r="Q138" s="156">
        <v>0</v>
      </c>
      <c r="R138" s="157">
        <v>0</v>
      </c>
      <c r="S138" s="155">
        <v>117.7829234212664</v>
      </c>
      <c r="T138" s="156">
        <v>92.617438539999981</v>
      </c>
      <c r="U138" s="157">
        <v>-25.165484881266423</v>
      </c>
      <c r="AA138" s="8">
        <f t="shared" si="7"/>
        <v>0</v>
      </c>
      <c r="AB138" s="6"/>
      <c r="AC138" s="6"/>
      <c r="AD138" s="6"/>
      <c r="AE138" s="6"/>
      <c r="AF138" s="6"/>
      <c r="AG138" s="6"/>
      <c r="AH138" s="6"/>
      <c r="AI138" s="6"/>
      <c r="AJ138" s="6"/>
      <c r="AK138" s="6"/>
      <c r="AL138" s="6"/>
      <c r="AM138" s="6"/>
      <c r="AN138" s="6"/>
      <c r="AO138" s="6"/>
      <c r="AP138" s="6"/>
    </row>
    <row r="139" spans="1:42" s="66" customFormat="1" ht="15" customHeight="1" x14ac:dyDescent="0.3">
      <c r="A139" s="64"/>
      <c r="B139" s="71"/>
      <c r="C139" s="65"/>
      <c r="D139" s="158"/>
      <c r="E139" s="159"/>
      <c r="F139" s="160"/>
      <c r="G139" s="158"/>
      <c r="H139" s="159"/>
      <c r="I139" s="160"/>
      <c r="J139" s="158"/>
      <c r="K139" s="159"/>
      <c r="L139" s="160"/>
      <c r="M139" s="158"/>
      <c r="N139" s="159"/>
      <c r="O139" s="160"/>
      <c r="P139" s="158"/>
      <c r="Q139" s="159"/>
      <c r="R139" s="160"/>
      <c r="S139" s="158"/>
      <c r="T139" s="159"/>
      <c r="U139" s="160"/>
      <c r="AA139" s="8">
        <f t="shared" si="7"/>
        <v>0</v>
      </c>
      <c r="AB139" s="6"/>
      <c r="AC139" s="6"/>
      <c r="AD139" s="6"/>
      <c r="AE139" s="6"/>
      <c r="AF139" s="6"/>
      <c r="AG139" s="6"/>
      <c r="AH139" s="6"/>
      <c r="AI139" s="6"/>
      <c r="AJ139" s="6"/>
      <c r="AK139" s="6"/>
      <c r="AL139" s="6"/>
      <c r="AM139" s="6"/>
      <c r="AN139" s="6"/>
      <c r="AO139" s="6"/>
      <c r="AP139" s="6"/>
    </row>
    <row r="140" spans="1:42" s="66" customFormat="1" ht="18" customHeight="1" x14ac:dyDescent="0.3">
      <c r="A140" s="64"/>
      <c r="B140" s="40" t="s">
        <v>81</v>
      </c>
      <c r="C140" s="65"/>
      <c r="D140" s="155">
        <v>0</v>
      </c>
      <c r="E140" s="156">
        <v>0</v>
      </c>
      <c r="F140" s="157">
        <v>0</v>
      </c>
      <c r="G140" s="155">
        <v>0</v>
      </c>
      <c r="H140" s="156">
        <v>0</v>
      </c>
      <c r="I140" s="157">
        <v>0</v>
      </c>
      <c r="J140" s="155">
        <v>0</v>
      </c>
      <c r="K140" s="156">
        <v>0</v>
      </c>
      <c r="L140" s="157">
        <v>0</v>
      </c>
      <c r="M140" s="155">
        <v>0</v>
      </c>
      <c r="N140" s="156">
        <v>0</v>
      </c>
      <c r="O140" s="157">
        <v>0</v>
      </c>
      <c r="P140" s="155">
        <v>0</v>
      </c>
      <c r="Q140" s="156">
        <v>0</v>
      </c>
      <c r="R140" s="157">
        <v>0</v>
      </c>
      <c r="S140" s="155">
        <v>0</v>
      </c>
      <c r="T140" s="156">
        <v>0</v>
      </c>
      <c r="U140" s="157">
        <v>0</v>
      </c>
      <c r="AA140" s="8">
        <f t="shared" si="7"/>
        <v>125</v>
      </c>
      <c r="AB140" s="6"/>
      <c r="AC140" s="6"/>
      <c r="AD140" s="6"/>
      <c r="AE140" s="6"/>
      <c r="AF140" s="6"/>
      <c r="AG140" s="6"/>
      <c r="AH140" s="6"/>
      <c r="AI140" s="6"/>
      <c r="AJ140" s="6"/>
      <c r="AK140" s="6"/>
      <c r="AL140" s="6"/>
      <c r="AM140" s="6"/>
      <c r="AN140" s="6"/>
      <c r="AO140" s="6"/>
      <c r="AP140" s="6"/>
    </row>
    <row r="141" spans="1:42" s="66" customFormat="1" ht="15" customHeight="1" x14ac:dyDescent="0.3">
      <c r="A141" s="64"/>
      <c r="B141" s="71"/>
      <c r="C141" s="65"/>
      <c r="D141" s="158"/>
      <c r="E141" s="159"/>
      <c r="F141" s="160"/>
      <c r="G141" s="158"/>
      <c r="H141" s="159"/>
      <c r="I141" s="160"/>
      <c r="J141" s="158"/>
      <c r="K141" s="159"/>
      <c r="L141" s="160"/>
      <c r="M141" s="158"/>
      <c r="N141" s="159"/>
      <c r="O141" s="160"/>
      <c r="P141" s="158"/>
      <c r="Q141" s="159"/>
      <c r="R141" s="160"/>
      <c r="S141" s="158"/>
      <c r="T141" s="159"/>
      <c r="U141" s="160"/>
      <c r="AA141" s="8">
        <f t="shared" si="7"/>
        <v>0</v>
      </c>
      <c r="AB141" s="6"/>
      <c r="AC141" s="6"/>
      <c r="AD141" s="6"/>
      <c r="AE141" s="6"/>
      <c r="AF141" s="6"/>
      <c r="AG141" s="6"/>
      <c r="AH141" s="6"/>
      <c r="AI141" s="6"/>
      <c r="AJ141" s="6"/>
      <c r="AK141" s="6"/>
      <c r="AL141" s="6"/>
      <c r="AM141" s="6"/>
      <c r="AN141" s="6"/>
      <c r="AO141" s="6"/>
      <c r="AP141" s="6"/>
    </row>
    <row r="142" spans="1:42" s="66" customFormat="1" ht="18" customHeight="1" x14ac:dyDescent="0.3">
      <c r="A142" s="64"/>
      <c r="B142" s="89" t="s">
        <v>42</v>
      </c>
      <c r="C142" s="65"/>
      <c r="D142" s="164">
        <v>1655.1928581339016</v>
      </c>
      <c r="E142" s="165">
        <v>1359.7067174499998</v>
      </c>
      <c r="F142" s="166">
        <v>-295.48614068390179</v>
      </c>
      <c r="G142" s="164">
        <v>572.28011496825775</v>
      </c>
      <c r="H142" s="165">
        <v>622.67782175999992</v>
      </c>
      <c r="I142" s="166">
        <v>50.397706791742166</v>
      </c>
      <c r="J142" s="164">
        <v>1.5451828595951134</v>
      </c>
      <c r="K142" s="165">
        <v>1.6567183599999999</v>
      </c>
      <c r="L142" s="166">
        <v>0.11153550040488658</v>
      </c>
      <c r="M142" s="164">
        <v>0</v>
      </c>
      <c r="N142" s="165">
        <v>0</v>
      </c>
      <c r="O142" s="166">
        <v>0</v>
      </c>
      <c r="P142" s="164">
        <v>120.01816507624042</v>
      </c>
      <c r="Q142" s="165">
        <v>252.48086255999999</v>
      </c>
      <c r="R142" s="166">
        <v>132.46269748375957</v>
      </c>
      <c r="S142" s="164">
        <v>2130.4718432820705</v>
      </c>
      <c r="T142" s="165">
        <v>2236.5221201300001</v>
      </c>
      <c r="U142" s="166">
        <v>106.05027684792958</v>
      </c>
      <c r="AA142" s="8">
        <f t="shared" si="7"/>
        <v>0</v>
      </c>
      <c r="AB142" s="6"/>
      <c r="AC142" s="6"/>
      <c r="AD142" s="6"/>
      <c r="AE142" s="6"/>
      <c r="AF142" s="6"/>
      <c r="AG142" s="6"/>
      <c r="AH142" s="6"/>
      <c r="AI142" s="6"/>
      <c r="AJ142" s="6"/>
      <c r="AK142" s="6"/>
      <c r="AL142" s="6"/>
      <c r="AM142" s="6"/>
      <c r="AN142" s="6"/>
      <c r="AO142" s="6"/>
      <c r="AP142" s="6"/>
    </row>
    <row r="143" spans="1:42" s="66" customFormat="1" ht="15" customHeight="1" x14ac:dyDescent="0.3">
      <c r="A143" s="64"/>
      <c r="B143" s="71"/>
      <c r="C143" s="65"/>
      <c r="D143" s="64"/>
      <c r="E143" s="67"/>
      <c r="F143" s="68"/>
      <c r="G143" s="64"/>
      <c r="H143" s="67"/>
      <c r="I143" s="68"/>
      <c r="J143" s="64"/>
      <c r="K143" s="67"/>
      <c r="L143" s="68"/>
      <c r="M143" s="64"/>
      <c r="N143" s="67"/>
      <c r="O143" s="68"/>
      <c r="P143" s="64"/>
      <c r="Q143" s="67"/>
      <c r="R143" s="68"/>
      <c r="S143" s="64"/>
      <c r="T143" s="67"/>
      <c r="U143" s="68"/>
      <c r="AA143" s="8">
        <f t="shared" si="7"/>
        <v>0</v>
      </c>
      <c r="AB143" s="6"/>
      <c r="AC143" s="6"/>
      <c r="AD143" s="6"/>
      <c r="AE143" s="6"/>
      <c r="AF143" s="6"/>
      <c r="AG143" s="6"/>
      <c r="AH143" s="6"/>
      <c r="AI143" s="6"/>
      <c r="AJ143" s="6"/>
      <c r="AK143" s="6"/>
      <c r="AL143" s="6"/>
      <c r="AM143" s="6"/>
      <c r="AN143" s="6"/>
      <c r="AO143" s="6"/>
      <c r="AP143" s="6"/>
    </row>
    <row r="144" spans="1:42" s="66" customFormat="1" ht="18" customHeight="1" x14ac:dyDescent="0.3">
      <c r="A144" s="64"/>
      <c r="B144" s="40" t="s">
        <v>43</v>
      </c>
      <c r="C144" s="65"/>
      <c r="D144" s="64"/>
      <c r="E144" s="67"/>
      <c r="F144" s="68"/>
      <c r="G144" s="64"/>
      <c r="H144" s="67"/>
      <c r="I144" s="68"/>
      <c r="J144" s="64"/>
      <c r="K144" s="67"/>
      <c r="L144" s="68"/>
      <c r="M144" s="64"/>
      <c r="N144" s="67"/>
      <c r="O144" s="68"/>
      <c r="P144" s="64"/>
      <c r="Q144" s="67"/>
      <c r="R144" s="68"/>
      <c r="S144" s="64"/>
      <c r="T144" s="67"/>
      <c r="U144" s="68"/>
      <c r="AA144" s="8">
        <f t="shared" si="7"/>
        <v>0</v>
      </c>
      <c r="AB144" s="6"/>
      <c r="AC144" s="6"/>
      <c r="AD144" s="6"/>
      <c r="AE144" s="6"/>
      <c r="AF144" s="6"/>
      <c r="AG144" s="6"/>
      <c r="AH144" s="6"/>
      <c r="AI144" s="6"/>
      <c r="AJ144" s="6"/>
      <c r="AK144" s="6"/>
      <c r="AL144" s="6"/>
      <c r="AM144" s="6"/>
      <c r="AN144" s="6"/>
      <c r="AO144" s="6"/>
      <c r="AP144" s="6"/>
    </row>
    <row r="145" spans="1:42" s="66" customFormat="1" ht="18" customHeight="1" x14ac:dyDescent="0.3">
      <c r="A145" s="64"/>
      <c r="B145" s="90" t="s">
        <v>44</v>
      </c>
      <c r="C145" s="65"/>
      <c r="D145" s="145">
        <v>0</v>
      </c>
      <c r="E145" s="146">
        <v>0</v>
      </c>
      <c r="F145" s="144">
        <v>0</v>
      </c>
      <c r="G145" s="145">
        <v>0</v>
      </c>
      <c r="H145" s="146">
        <v>0</v>
      </c>
      <c r="I145" s="144">
        <v>0</v>
      </c>
      <c r="J145" s="145">
        <v>0</v>
      </c>
      <c r="K145" s="146">
        <v>0</v>
      </c>
      <c r="L145" s="144">
        <v>0</v>
      </c>
      <c r="M145" s="145">
        <v>251.53384367362378</v>
      </c>
      <c r="N145" s="146">
        <v>172</v>
      </c>
      <c r="O145" s="144">
        <v>-79.533843673623778</v>
      </c>
      <c r="P145" s="145">
        <v>0</v>
      </c>
      <c r="Q145" s="146">
        <v>0</v>
      </c>
      <c r="R145" s="144">
        <v>0</v>
      </c>
      <c r="S145" s="145">
        <v>251.53384367362378</v>
      </c>
      <c r="T145" s="146">
        <v>172</v>
      </c>
      <c r="U145" s="144">
        <v>-79.533843673623778</v>
      </c>
      <c r="AA145" s="8">
        <f t="shared" si="7"/>
        <v>129</v>
      </c>
      <c r="AB145" s="6"/>
      <c r="AC145" s="6"/>
      <c r="AD145" s="6"/>
      <c r="AE145" s="6"/>
      <c r="AF145" s="6"/>
      <c r="AG145" s="6"/>
      <c r="AH145" s="6"/>
      <c r="AI145" s="6"/>
      <c r="AJ145" s="6"/>
      <c r="AK145" s="6"/>
      <c r="AL145" s="6"/>
      <c r="AM145" s="6"/>
      <c r="AN145" s="6"/>
      <c r="AO145" s="6"/>
      <c r="AP145" s="6"/>
    </row>
    <row r="146" spans="1:42" s="66" customFormat="1" ht="18" customHeight="1" x14ac:dyDescent="0.3">
      <c r="A146" s="64"/>
      <c r="B146" s="90" t="s">
        <v>45</v>
      </c>
      <c r="C146" s="65"/>
      <c r="D146" s="145">
        <v>0</v>
      </c>
      <c r="E146" s="146">
        <v>0</v>
      </c>
      <c r="F146" s="144">
        <v>0</v>
      </c>
      <c r="G146" s="145">
        <v>0</v>
      </c>
      <c r="H146" s="146">
        <v>0</v>
      </c>
      <c r="I146" s="144">
        <v>0</v>
      </c>
      <c r="J146" s="145">
        <v>0</v>
      </c>
      <c r="K146" s="146">
        <v>0</v>
      </c>
      <c r="L146" s="144">
        <v>0</v>
      </c>
      <c r="M146" s="145">
        <v>0</v>
      </c>
      <c r="N146" s="146">
        <v>0</v>
      </c>
      <c r="O146" s="144">
        <v>0</v>
      </c>
      <c r="P146" s="145">
        <v>0</v>
      </c>
      <c r="Q146" s="146">
        <v>0</v>
      </c>
      <c r="R146" s="144">
        <v>0</v>
      </c>
      <c r="S146" s="145">
        <v>0</v>
      </c>
      <c r="T146" s="146">
        <v>0</v>
      </c>
      <c r="U146" s="144">
        <v>0</v>
      </c>
      <c r="AA146" s="8">
        <f t="shared" si="7"/>
        <v>130</v>
      </c>
      <c r="AB146" s="6"/>
      <c r="AC146" s="6"/>
      <c r="AD146" s="6"/>
      <c r="AE146" s="6"/>
      <c r="AF146" s="6"/>
      <c r="AG146" s="6"/>
      <c r="AH146" s="6"/>
      <c r="AI146" s="6"/>
      <c r="AJ146" s="6"/>
      <c r="AK146" s="6"/>
      <c r="AL146" s="6"/>
      <c r="AM146" s="6"/>
      <c r="AN146" s="6"/>
      <c r="AO146" s="6"/>
      <c r="AP146" s="6"/>
    </row>
    <row r="147" spans="1:42" s="66" customFormat="1" ht="18" customHeight="1" x14ac:dyDescent="0.3">
      <c r="A147" s="64"/>
      <c r="B147" s="90" t="s">
        <v>46</v>
      </c>
      <c r="C147" s="65"/>
      <c r="D147" s="145">
        <v>0</v>
      </c>
      <c r="E147" s="146">
        <v>0</v>
      </c>
      <c r="F147" s="144">
        <v>0</v>
      </c>
      <c r="G147" s="145">
        <v>124.21196425308895</v>
      </c>
      <c r="H147" s="146">
        <v>139.14999963</v>
      </c>
      <c r="I147" s="144">
        <v>14.938035376911046</v>
      </c>
      <c r="J147" s="145">
        <v>0</v>
      </c>
      <c r="K147" s="146">
        <v>0</v>
      </c>
      <c r="L147" s="144">
        <v>0</v>
      </c>
      <c r="M147" s="145">
        <v>0</v>
      </c>
      <c r="N147" s="146">
        <v>0</v>
      </c>
      <c r="O147" s="144">
        <v>0</v>
      </c>
      <c r="P147" s="145">
        <v>0</v>
      </c>
      <c r="Q147" s="146">
        <v>0</v>
      </c>
      <c r="R147" s="144">
        <v>0</v>
      </c>
      <c r="S147" s="145">
        <v>124.21196425308895</v>
      </c>
      <c r="T147" s="146">
        <v>139.14999963</v>
      </c>
      <c r="U147" s="144">
        <v>14.938035376911046</v>
      </c>
      <c r="AA147" s="8">
        <f t="shared" si="7"/>
        <v>131</v>
      </c>
      <c r="AB147" s="6"/>
      <c r="AC147" s="6"/>
      <c r="AD147" s="6"/>
      <c r="AE147" s="6"/>
      <c r="AF147" s="6"/>
      <c r="AG147" s="6"/>
      <c r="AH147" s="6"/>
      <c r="AI147" s="6"/>
      <c r="AJ147" s="6"/>
      <c r="AK147" s="6"/>
      <c r="AL147" s="6"/>
      <c r="AM147" s="6"/>
      <c r="AN147" s="6"/>
      <c r="AO147" s="6"/>
      <c r="AP147" s="6"/>
    </row>
    <row r="148" spans="1:42" s="66" customFormat="1" ht="18" customHeight="1" x14ac:dyDescent="0.3">
      <c r="A148" s="64"/>
      <c r="B148" s="71"/>
      <c r="C148" s="65"/>
      <c r="D148" s="155">
        <v>0</v>
      </c>
      <c r="E148" s="156">
        <v>0</v>
      </c>
      <c r="F148" s="157">
        <v>0</v>
      </c>
      <c r="G148" s="155">
        <v>124.21196425308895</v>
      </c>
      <c r="H148" s="156">
        <v>139.14999963</v>
      </c>
      <c r="I148" s="157">
        <v>14.938035376911046</v>
      </c>
      <c r="J148" s="155">
        <v>0</v>
      </c>
      <c r="K148" s="156">
        <v>0</v>
      </c>
      <c r="L148" s="157">
        <v>0</v>
      </c>
      <c r="M148" s="155">
        <v>251.53384367362378</v>
      </c>
      <c r="N148" s="156">
        <v>172</v>
      </c>
      <c r="O148" s="157">
        <v>-79.533843673623778</v>
      </c>
      <c r="P148" s="155">
        <v>0</v>
      </c>
      <c r="Q148" s="156">
        <v>0</v>
      </c>
      <c r="R148" s="157">
        <v>0</v>
      </c>
      <c r="S148" s="155">
        <v>375.7458079267127</v>
      </c>
      <c r="T148" s="156">
        <v>311.14999963000002</v>
      </c>
      <c r="U148" s="157">
        <v>-64.595808296712676</v>
      </c>
      <c r="V148" s="66">
        <v>1244.5999985200001</v>
      </c>
      <c r="AA148" s="8">
        <f t="shared" si="7"/>
        <v>0</v>
      </c>
      <c r="AB148" s="6"/>
      <c r="AC148" s="6"/>
      <c r="AD148" s="6"/>
      <c r="AE148" s="6"/>
      <c r="AF148" s="6"/>
      <c r="AG148" s="6"/>
      <c r="AH148" s="6"/>
      <c r="AI148" s="6"/>
      <c r="AJ148" s="6"/>
      <c r="AK148" s="6"/>
      <c r="AL148" s="6"/>
      <c r="AM148" s="6"/>
      <c r="AN148" s="6"/>
      <c r="AO148" s="6"/>
      <c r="AP148" s="6"/>
    </row>
    <row r="149" spans="1:42" s="66" customFormat="1" ht="15" customHeight="1" x14ac:dyDescent="0.3">
      <c r="A149" s="64"/>
      <c r="B149" s="71"/>
      <c r="C149" s="65"/>
      <c r="D149" s="158"/>
      <c r="E149" s="159"/>
      <c r="F149" s="160"/>
      <c r="G149" s="158"/>
      <c r="H149" s="159"/>
      <c r="I149" s="160"/>
      <c r="J149" s="158"/>
      <c r="K149" s="159"/>
      <c r="L149" s="160"/>
      <c r="M149" s="158"/>
      <c r="N149" s="159"/>
      <c r="O149" s="160"/>
      <c r="P149" s="158"/>
      <c r="Q149" s="159"/>
      <c r="R149" s="160"/>
      <c r="S149" s="158"/>
      <c r="T149" s="159"/>
      <c r="U149" s="160"/>
      <c r="AA149" s="8">
        <f t="shared" si="7"/>
        <v>0</v>
      </c>
      <c r="AB149" s="6"/>
      <c r="AC149" s="6"/>
      <c r="AD149" s="6"/>
      <c r="AE149" s="6"/>
      <c r="AF149" s="6"/>
      <c r="AG149" s="6"/>
      <c r="AH149" s="6"/>
      <c r="AI149" s="6"/>
      <c r="AJ149" s="6"/>
      <c r="AK149" s="6"/>
      <c r="AL149" s="6"/>
      <c r="AM149" s="6"/>
      <c r="AN149" s="6"/>
      <c r="AO149" s="6"/>
      <c r="AP149" s="6"/>
    </row>
    <row r="150" spans="1:42" s="66" customFormat="1" ht="18" customHeight="1" x14ac:dyDescent="0.3">
      <c r="A150" s="64"/>
      <c r="B150" s="89" t="s">
        <v>47</v>
      </c>
      <c r="C150" s="65"/>
      <c r="D150" s="164">
        <v>1655.1928581339016</v>
      </c>
      <c r="E150" s="165">
        <v>1359.7067174499998</v>
      </c>
      <c r="F150" s="166">
        <v>-295.48614068390179</v>
      </c>
      <c r="G150" s="164">
        <v>696.49207922134667</v>
      </c>
      <c r="H150" s="165">
        <v>761.82782138999994</v>
      </c>
      <c r="I150" s="166">
        <v>65.335742168653269</v>
      </c>
      <c r="J150" s="164">
        <v>1.5451828595951134</v>
      </c>
      <c r="K150" s="165">
        <v>1.6567183599999999</v>
      </c>
      <c r="L150" s="166">
        <v>0.11153550040488658</v>
      </c>
      <c r="M150" s="164">
        <v>251.53384367362378</v>
      </c>
      <c r="N150" s="165">
        <v>172</v>
      </c>
      <c r="O150" s="166">
        <v>-79.533843673623778</v>
      </c>
      <c r="P150" s="164">
        <v>120.01816507624042</v>
      </c>
      <c r="Q150" s="165">
        <v>252.48086255999999</v>
      </c>
      <c r="R150" s="166">
        <v>132.46269748375957</v>
      </c>
      <c r="S150" s="164">
        <v>2506.2176512087831</v>
      </c>
      <c r="T150" s="165">
        <v>2547.67211976</v>
      </c>
      <c r="U150" s="166">
        <v>41.454468551216905</v>
      </c>
      <c r="AA150" s="8">
        <f t="shared" si="7"/>
        <v>0</v>
      </c>
      <c r="AB150" s="6"/>
      <c r="AC150" s="6"/>
      <c r="AD150" s="6"/>
      <c r="AE150" s="6"/>
      <c r="AF150" s="6"/>
      <c r="AG150" s="6"/>
      <c r="AH150" s="6"/>
      <c r="AI150" s="6"/>
      <c r="AJ150" s="6"/>
      <c r="AK150" s="6"/>
      <c r="AL150" s="6"/>
      <c r="AM150" s="6"/>
      <c r="AN150" s="6"/>
      <c r="AO150" s="6"/>
      <c r="AP150" s="6"/>
    </row>
    <row r="151" spans="1:42" s="66" customFormat="1" ht="15" customHeight="1" x14ac:dyDescent="0.3">
      <c r="A151" s="64"/>
      <c r="B151" s="71"/>
      <c r="C151" s="65"/>
      <c r="D151" s="64"/>
      <c r="E151" s="67"/>
      <c r="F151" s="68"/>
      <c r="G151" s="64"/>
      <c r="H151" s="67"/>
      <c r="I151" s="68"/>
      <c r="J151" s="64"/>
      <c r="K151" s="67"/>
      <c r="L151" s="68"/>
      <c r="M151" s="64"/>
      <c r="N151" s="67"/>
      <c r="O151" s="68"/>
      <c r="P151" s="64"/>
      <c r="Q151" s="67"/>
      <c r="R151" s="68"/>
      <c r="S151" s="64"/>
      <c r="T151" s="67"/>
      <c r="U151" s="68"/>
      <c r="AA151" s="8">
        <f t="shared" si="7"/>
        <v>0</v>
      </c>
      <c r="AB151" s="6"/>
      <c r="AC151" s="6"/>
      <c r="AD151" s="6"/>
      <c r="AE151" s="6"/>
      <c r="AF151" s="6"/>
      <c r="AG151" s="6"/>
      <c r="AH151" s="6"/>
      <c r="AI151" s="6"/>
      <c r="AJ151" s="6"/>
      <c r="AK151" s="6"/>
      <c r="AL151" s="6"/>
      <c r="AM151" s="6"/>
      <c r="AN151" s="6"/>
      <c r="AO151" s="6"/>
      <c r="AP151" s="6"/>
    </row>
    <row r="152" spans="1:42" s="66" customFormat="1" ht="18" customHeight="1" x14ac:dyDescent="0.3">
      <c r="A152" s="64"/>
      <c r="B152" s="40" t="s">
        <v>48</v>
      </c>
      <c r="C152" s="65"/>
      <c r="D152" s="64"/>
      <c r="E152" s="67"/>
      <c r="F152" s="68"/>
      <c r="G152" s="64"/>
      <c r="H152" s="67"/>
      <c r="I152" s="68"/>
      <c r="J152" s="64"/>
      <c r="K152" s="67"/>
      <c r="L152" s="68"/>
      <c r="M152" s="64"/>
      <c r="N152" s="67"/>
      <c r="O152" s="68"/>
      <c r="P152" s="64"/>
      <c r="Q152" s="67"/>
      <c r="R152" s="68"/>
      <c r="S152" s="64"/>
      <c r="T152" s="67"/>
      <c r="U152" s="68"/>
      <c r="AA152" s="8">
        <f t="shared" si="7"/>
        <v>0</v>
      </c>
      <c r="AB152" s="6"/>
      <c r="AC152" s="6"/>
      <c r="AD152" s="6"/>
      <c r="AE152" s="6"/>
      <c r="AF152" s="6"/>
      <c r="AG152" s="6"/>
      <c r="AH152" s="6"/>
      <c r="AI152" s="6"/>
      <c r="AJ152" s="6"/>
      <c r="AK152" s="6"/>
      <c r="AL152" s="6"/>
      <c r="AM152" s="6"/>
      <c r="AN152" s="6"/>
      <c r="AO152" s="6"/>
      <c r="AP152" s="6"/>
    </row>
    <row r="153" spans="1:42" s="66" customFormat="1" ht="18" customHeight="1" x14ac:dyDescent="0.3">
      <c r="A153" s="64"/>
      <c r="B153" s="90" t="s">
        <v>94</v>
      </c>
      <c r="C153" s="65"/>
      <c r="D153" s="145">
        <v>-34.179020579072798</v>
      </c>
      <c r="E153" s="146">
        <v>120.43436599310004</v>
      </c>
      <c r="F153" s="144">
        <v>154.61338657217283</v>
      </c>
      <c r="G153" s="145">
        <v>12.847416764152864</v>
      </c>
      <c r="H153" s="146">
        <v>173.08524035910006</v>
      </c>
      <c r="I153" s="144">
        <v>160.2378235949472</v>
      </c>
      <c r="J153" s="145">
        <v>0</v>
      </c>
      <c r="K153" s="146">
        <v>0</v>
      </c>
      <c r="L153" s="144">
        <v>0</v>
      </c>
      <c r="M153" s="145">
        <v>0</v>
      </c>
      <c r="N153" s="146">
        <v>0</v>
      </c>
      <c r="O153" s="144">
        <v>0</v>
      </c>
      <c r="P153" s="145">
        <v>0</v>
      </c>
      <c r="Q153" s="146">
        <v>0</v>
      </c>
      <c r="R153" s="144">
        <v>0</v>
      </c>
      <c r="S153" s="145">
        <v>-21.331603814919934</v>
      </c>
      <c r="T153" s="146">
        <v>293.51960635220007</v>
      </c>
      <c r="U153" s="144">
        <v>314.85121016712003</v>
      </c>
      <c r="AA153" s="8">
        <f t="shared" si="7"/>
        <v>138</v>
      </c>
      <c r="AB153" s="6"/>
      <c r="AC153" s="6"/>
      <c r="AD153" s="6"/>
      <c r="AE153" s="6"/>
      <c r="AF153" s="6"/>
      <c r="AG153" s="6"/>
      <c r="AH153" s="6"/>
      <c r="AI153" s="6"/>
      <c r="AJ153" s="6"/>
      <c r="AK153" s="6"/>
      <c r="AL153" s="6"/>
      <c r="AM153" s="6"/>
      <c r="AN153" s="6"/>
      <c r="AO153" s="6"/>
      <c r="AP153" s="6"/>
    </row>
    <row r="154" spans="1:42" s="66" customFormat="1" ht="18" customHeight="1" x14ac:dyDescent="0.3">
      <c r="A154" s="64"/>
      <c r="B154" s="65"/>
      <c r="C154" s="65"/>
      <c r="D154" s="155">
        <v>-34.179020579072798</v>
      </c>
      <c r="E154" s="156">
        <v>120.43436599310004</v>
      </c>
      <c r="F154" s="157">
        <v>154.61338657217283</v>
      </c>
      <c r="G154" s="155">
        <v>12.847416764152864</v>
      </c>
      <c r="H154" s="156">
        <v>173.08524035910006</v>
      </c>
      <c r="I154" s="157">
        <v>160.2378235949472</v>
      </c>
      <c r="J154" s="155">
        <v>0</v>
      </c>
      <c r="K154" s="156">
        <v>0</v>
      </c>
      <c r="L154" s="157">
        <v>0</v>
      </c>
      <c r="M154" s="155">
        <v>0</v>
      </c>
      <c r="N154" s="156">
        <v>0</v>
      </c>
      <c r="O154" s="157">
        <v>0</v>
      </c>
      <c r="P154" s="155">
        <v>0</v>
      </c>
      <c r="Q154" s="156">
        <v>0</v>
      </c>
      <c r="R154" s="157">
        <v>0</v>
      </c>
      <c r="S154" s="155">
        <v>-21.331603814919934</v>
      </c>
      <c r="T154" s="156">
        <v>293.51960635220007</v>
      </c>
      <c r="U154" s="157">
        <v>314.85121016712003</v>
      </c>
      <c r="AA154" s="8"/>
      <c r="AB154" s="6"/>
      <c r="AC154" s="6"/>
      <c r="AD154" s="6"/>
      <c r="AE154" s="6"/>
      <c r="AF154" s="6"/>
      <c r="AG154" s="6"/>
      <c r="AH154" s="6"/>
      <c r="AI154" s="6"/>
      <c r="AJ154" s="6"/>
      <c r="AK154" s="6"/>
      <c r="AL154" s="6"/>
      <c r="AM154" s="6"/>
      <c r="AN154" s="6"/>
      <c r="AO154" s="6"/>
      <c r="AP154" s="6"/>
    </row>
    <row r="155" spans="1:42" s="66" customFormat="1" ht="15" customHeight="1" x14ac:dyDescent="0.3">
      <c r="A155" s="64"/>
      <c r="B155" s="65"/>
      <c r="C155" s="65"/>
      <c r="D155" s="158"/>
      <c r="E155" s="159"/>
      <c r="F155" s="160"/>
      <c r="G155" s="158"/>
      <c r="H155" s="159"/>
      <c r="I155" s="160"/>
      <c r="J155" s="158"/>
      <c r="K155" s="159"/>
      <c r="L155" s="160"/>
      <c r="M155" s="158"/>
      <c r="N155" s="159"/>
      <c r="O155" s="160"/>
      <c r="P155" s="158"/>
      <c r="Q155" s="159"/>
      <c r="R155" s="160"/>
      <c r="S155" s="158"/>
      <c r="T155" s="159"/>
      <c r="U155" s="160"/>
      <c r="AA155" s="8"/>
      <c r="AB155" s="6"/>
      <c r="AC155" s="6"/>
      <c r="AD155" s="6"/>
      <c r="AE155" s="6"/>
      <c r="AF155" s="6"/>
      <c r="AG155" s="6"/>
      <c r="AH155" s="6"/>
      <c r="AI155" s="6"/>
      <c r="AJ155" s="6"/>
      <c r="AK155" s="6"/>
      <c r="AL155" s="6"/>
      <c r="AM155" s="6"/>
      <c r="AN155" s="6"/>
      <c r="AO155" s="6"/>
      <c r="AP155" s="6"/>
    </row>
    <row r="156" spans="1:42" s="80" customFormat="1" ht="20.25" customHeight="1" x14ac:dyDescent="0.3">
      <c r="A156" s="78"/>
      <c r="B156" s="91" t="s">
        <v>50</v>
      </c>
      <c r="C156" s="79"/>
      <c r="D156" s="161">
        <v>1621.0138375548288</v>
      </c>
      <c r="E156" s="162">
        <v>1480.1410834430999</v>
      </c>
      <c r="F156" s="163">
        <v>-140.87275411172891</v>
      </c>
      <c r="G156" s="161">
        <v>709.33949598549952</v>
      </c>
      <c r="H156" s="162">
        <v>934.91306174910005</v>
      </c>
      <c r="I156" s="163">
        <v>225.57356576360053</v>
      </c>
      <c r="J156" s="161">
        <v>1.5451828595951134</v>
      </c>
      <c r="K156" s="162">
        <v>1.6567183599999999</v>
      </c>
      <c r="L156" s="163">
        <v>0.11153550040488658</v>
      </c>
      <c r="M156" s="161">
        <v>251.53384367362378</v>
      </c>
      <c r="N156" s="162">
        <v>172</v>
      </c>
      <c r="O156" s="163">
        <v>-79.533843673623778</v>
      </c>
      <c r="P156" s="161">
        <v>120.01816507624042</v>
      </c>
      <c r="Q156" s="162">
        <v>252.48086255999999</v>
      </c>
      <c r="R156" s="163">
        <v>132.46269748375957</v>
      </c>
      <c r="S156" s="161">
        <v>2484.886047393863</v>
      </c>
      <c r="T156" s="162">
        <v>2841.1917261121998</v>
      </c>
      <c r="U156" s="163">
        <v>356.30567871833682</v>
      </c>
      <c r="V156" s="66"/>
      <c r="W156" s="66"/>
      <c r="AA156" s="8"/>
      <c r="AB156" s="6"/>
      <c r="AC156" s="6"/>
      <c r="AD156" s="6"/>
      <c r="AE156" s="6"/>
      <c r="AF156" s="6"/>
      <c r="AG156" s="6"/>
      <c r="AH156" s="6"/>
      <c r="AI156" s="6"/>
      <c r="AJ156" s="6"/>
      <c r="AK156" s="6"/>
      <c r="AL156" s="6"/>
      <c r="AM156" s="6"/>
      <c r="AN156" s="6"/>
      <c r="AO156" s="6"/>
      <c r="AP156" s="6"/>
    </row>
  </sheetData>
  <mergeCells count="49">
    <mergeCell ref="A1:V1"/>
    <mergeCell ref="A3:V3"/>
    <mergeCell ref="A4:V4"/>
    <mergeCell ref="A5:V5"/>
    <mergeCell ref="D8:F8"/>
    <mergeCell ref="G8:I8"/>
    <mergeCell ref="J8:L8"/>
    <mergeCell ref="M8:O8"/>
    <mergeCell ref="P8:R8"/>
    <mergeCell ref="S8:U8"/>
    <mergeCell ref="A2:U2"/>
    <mergeCell ref="U9:U10"/>
    <mergeCell ref="E9:E10"/>
    <mergeCell ref="F9:F10"/>
    <mergeCell ref="H9:H10"/>
    <mergeCell ref="I9:I10"/>
    <mergeCell ref="K9:K10"/>
    <mergeCell ref="L9:L10"/>
    <mergeCell ref="N9:N10"/>
    <mergeCell ref="O9:O10"/>
    <mergeCell ref="Q9:Q10"/>
    <mergeCell ref="R9:R10"/>
    <mergeCell ref="T9:T10"/>
    <mergeCell ref="P87:R87"/>
    <mergeCell ref="S87:U87"/>
    <mergeCell ref="A80:V80"/>
    <mergeCell ref="A82:V82"/>
    <mergeCell ref="A83:V83"/>
    <mergeCell ref="A81:U81"/>
    <mergeCell ref="A84:V84"/>
    <mergeCell ref="D87:F87"/>
    <mergeCell ref="G87:I87"/>
    <mergeCell ref="J87:L87"/>
    <mergeCell ref="AA2:AP2"/>
    <mergeCell ref="AC4:AP4"/>
    <mergeCell ref="AC5:AN5"/>
    <mergeCell ref="U88:U89"/>
    <mergeCell ref="E88:E89"/>
    <mergeCell ref="F88:F89"/>
    <mergeCell ref="H88:H89"/>
    <mergeCell ref="I88:I89"/>
    <mergeCell ref="K88:K89"/>
    <mergeCell ref="L88:L89"/>
    <mergeCell ref="N88:N89"/>
    <mergeCell ref="O88:O89"/>
    <mergeCell ref="Q88:Q89"/>
    <mergeCell ref="R88:R89"/>
    <mergeCell ref="T88:T89"/>
    <mergeCell ref="M87:O87"/>
  </mergeCells>
  <printOptions horizontalCentered="1"/>
  <pageMargins left="0.4" right="0.4" top="0.75" bottom="0.65" header="0.3" footer="0.3"/>
  <pageSetup scale="38" orientation="landscape" r:id="rId1"/>
  <rowBreaks count="1" manualBreakCount="1">
    <brk id="79"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27</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26</xdr:col>
                    <xdr:colOff>600075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U84"/>
  <sheetViews>
    <sheetView zoomScale="80" zoomScaleNormal="80" workbookViewId="0">
      <selection activeCell="I12" sqref="I12"/>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 min="10" max="10" width="12.42578125" hidden="1" customWidth="1"/>
    <col min="11" max="11" width="21.42578125" style="93" hidden="1" customWidth="1"/>
  </cols>
  <sheetData>
    <row r="1" spans="1:11" ht="28.5" x14ac:dyDescent="0.45">
      <c r="A1" s="227" t="s">
        <v>0</v>
      </c>
      <c r="B1" s="227"/>
      <c r="C1" s="227"/>
      <c r="D1" s="227"/>
      <c r="E1" s="227"/>
      <c r="F1" s="227"/>
    </row>
    <row r="2" spans="1:11" ht="22.5" customHeight="1" x14ac:dyDescent="0.4">
      <c r="A2" s="236" t="s">
        <v>139</v>
      </c>
      <c r="B2" s="236"/>
      <c r="C2" s="236"/>
      <c r="D2" s="236"/>
      <c r="E2" s="236"/>
      <c r="F2" s="236"/>
    </row>
    <row r="3" spans="1:11" ht="22.5" customHeight="1" x14ac:dyDescent="0.4">
      <c r="A3" s="228" t="s">
        <v>83</v>
      </c>
      <c r="B3" s="228"/>
      <c r="C3" s="228"/>
      <c r="D3" s="228"/>
      <c r="E3" s="228"/>
      <c r="F3" s="228"/>
    </row>
    <row r="4" spans="1:11" ht="22.5" customHeight="1" x14ac:dyDescent="0.35">
      <c r="A4" s="230" t="s">
        <v>91</v>
      </c>
      <c r="B4" s="230"/>
      <c r="C4" s="230"/>
      <c r="D4" s="230"/>
      <c r="E4" s="230"/>
      <c r="F4" s="230"/>
    </row>
    <row r="5" spans="1:11" ht="19.5" customHeight="1" x14ac:dyDescent="0.25">
      <c r="A5" s="248" t="s">
        <v>7</v>
      </c>
      <c r="B5" s="248"/>
      <c r="C5" s="248"/>
      <c r="D5" s="248"/>
      <c r="E5" s="248"/>
      <c r="F5" s="248"/>
    </row>
    <row r="6" spans="1:11" x14ac:dyDescent="0.25">
      <c r="A6" s="248"/>
      <c r="B6" s="248"/>
      <c r="C6" s="248"/>
      <c r="D6" s="248"/>
      <c r="E6" s="248"/>
      <c r="F6" s="248"/>
    </row>
    <row r="7" spans="1:11" ht="30" customHeight="1" x14ac:dyDescent="0.35">
      <c r="A7" s="229" t="s">
        <v>143</v>
      </c>
      <c r="B7" s="229"/>
      <c r="C7" s="229"/>
      <c r="D7" s="229"/>
      <c r="E7" s="229"/>
      <c r="F7" s="229"/>
    </row>
    <row r="8" spans="1:11" ht="12" customHeight="1" thickBot="1" x14ac:dyDescent="0.4">
      <c r="A8" s="94"/>
      <c r="B8" s="94"/>
      <c r="C8" s="94"/>
      <c r="D8" s="94"/>
      <c r="E8" s="94"/>
      <c r="F8" s="94"/>
    </row>
    <row r="9" spans="1:11" ht="17.25" customHeight="1" x14ac:dyDescent="0.25">
      <c r="A9" s="265" t="s">
        <v>96</v>
      </c>
      <c r="B9" s="255" t="s">
        <v>87</v>
      </c>
      <c r="C9" s="256"/>
      <c r="D9" s="259" t="s">
        <v>85</v>
      </c>
      <c r="E9" s="260"/>
      <c r="F9" s="263" t="s">
        <v>86</v>
      </c>
      <c r="J9" s="100" t="s">
        <v>90</v>
      </c>
      <c r="K9" s="104" t="s">
        <v>90</v>
      </c>
    </row>
    <row r="10" spans="1:11" ht="17.25" customHeight="1" x14ac:dyDescent="0.25">
      <c r="A10" s="266"/>
      <c r="B10" s="257"/>
      <c r="C10" s="258"/>
      <c r="D10" s="261"/>
      <c r="E10" s="262"/>
      <c r="F10" s="264"/>
      <c r="J10" s="101" t="s">
        <v>75</v>
      </c>
      <c r="K10" s="105" t="s">
        <v>75</v>
      </c>
    </row>
    <row r="11" spans="1:11" ht="15" customHeight="1" x14ac:dyDescent="0.25">
      <c r="A11" s="97"/>
      <c r="B11" s="249"/>
      <c r="C11" s="274"/>
      <c r="D11" s="251"/>
      <c r="E11" s="252"/>
      <c r="F11" s="98"/>
      <c r="J11" s="102"/>
      <c r="K11" s="108"/>
    </row>
    <row r="12" spans="1:11" s="95" customFormat="1" ht="63" customHeight="1" x14ac:dyDescent="0.25">
      <c r="A12" s="99" t="s">
        <v>4</v>
      </c>
      <c r="B12" s="137">
        <v>77.715274152032549</v>
      </c>
      <c r="C12" s="134"/>
      <c r="D12" s="117">
        <v>0.45832888765049812</v>
      </c>
      <c r="E12" s="118"/>
      <c r="F12" s="106" t="s">
        <v>136</v>
      </c>
      <c r="J12" s="103">
        <f>IF(EXACT(A12,'May Cons Subsidies-CASH'!$B$13)=TRUE,IF(ISERROR('May Cons Subsidies-CASH'!$U$13/'May Cons Subsidies-CASH'!$S$13),"NO VAR",'May Cons Subsidies-CASH'!$U$13/'May Cons Subsidies-CASH'!$S$13))</f>
        <v>0.45832888765049812</v>
      </c>
      <c r="K12" s="109" t="str">
        <f t="shared" ref="K12:K17" si="0">IF(J12="NO VAR","NO VAR",(IF(J12=FALSE,"INCORRECT LINE BEING PICKED UP","OK")))</f>
        <v>OK</v>
      </c>
    </row>
    <row r="13" spans="1:11" s="95" customFormat="1" ht="30" customHeight="1" x14ac:dyDescent="0.25">
      <c r="A13" s="99" t="s">
        <v>5</v>
      </c>
      <c r="B13" s="137">
        <v>-7.2467872860827853</v>
      </c>
      <c r="C13" s="134"/>
      <c r="D13" s="117">
        <v>-0.16289091375095471</v>
      </c>
      <c r="E13" s="118"/>
      <c r="F13" s="106" t="s">
        <v>104</v>
      </c>
      <c r="J13" s="103">
        <f>IF(EXACT(A13,'May Cons Subsidies-CASH'!$B$14)=TRUE,IF(ISERROR('May Cons Subsidies-CASH'!$U$14/'May Cons Subsidies-CASH'!$S$14),"NO VAR",'May Cons Subsidies-CASH'!$U$14/'May Cons Subsidies-CASH'!$S$14))</f>
        <v>-0.16289091375095471</v>
      </c>
      <c r="K13" s="109" t="str">
        <f t="shared" si="0"/>
        <v>OK</v>
      </c>
    </row>
    <row r="14" spans="1:11" s="95" customFormat="1" ht="30" customHeight="1" x14ac:dyDescent="0.25">
      <c r="A14" s="99" t="s">
        <v>88</v>
      </c>
      <c r="B14" s="137">
        <v>13.796983046615232</v>
      </c>
      <c r="C14" s="134"/>
      <c r="D14" s="117">
        <v>0.82057810509503781</v>
      </c>
      <c r="E14" s="118"/>
      <c r="F14" s="106" t="s">
        <v>105</v>
      </c>
      <c r="J14" s="103">
        <f>IF(EXACT(A14,'May Cons Subsidies-CASH'!$B$15)=TRUE,IF(ISERROR('May Cons Subsidies-CASH'!$U$15/'May Cons Subsidies-CASH'!$S$15),"NO VAR",'May Cons Subsidies-CASH'!$U$15/'May Cons Subsidies-CASH'!$S$15))</f>
        <v>0.82057810509503781</v>
      </c>
      <c r="K14" s="109" t="str">
        <f t="shared" si="0"/>
        <v>OK</v>
      </c>
    </row>
    <row r="15" spans="1:11" s="95" customFormat="1" ht="30" customHeight="1" x14ac:dyDescent="0.25">
      <c r="A15" s="99" t="s">
        <v>89</v>
      </c>
      <c r="B15" s="137">
        <v>12.829638108136681</v>
      </c>
      <c r="C15" s="134"/>
      <c r="D15" s="117" t="s">
        <v>145</v>
      </c>
      <c r="E15" s="118"/>
      <c r="F15" s="106" t="s">
        <v>106</v>
      </c>
      <c r="J15" s="103">
        <f>IF(EXACT(A15,'May Cons Subsidies-CASH'!$B$16)=TRUE,IF(ISERROR('May Cons Subsidies-CASH'!$U$16/'May Cons Subsidies-CASH'!$S$16),"NO VAR",'May Cons Subsidies-CASH'!$U$16/'May Cons Subsidies-CASH'!$S$16))</f>
        <v>1.7843978599478298</v>
      </c>
      <c r="K15" s="109" t="str">
        <f t="shared" si="0"/>
        <v>OK</v>
      </c>
    </row>
    <row r="16" spans="1:11" s="95" customFormat="1" ht="30" hidden="1" customHeight="1" x14ac:dyDescent="0.25">
      <c r="A16" s="99" t="s">
        <v>8</v>
      </c>
      <c r="B16" s="137">
        <v>0</v>
      </c>
      <c r="C16" s="134"/>
      <c r="D16" s="117" t="s">
        <v>146</v>
      </c>
      <c r="E16" s="118"/>
      <c r="F16" s="106"/>
      <c r="J16" s="103" t="str">
        <f>IF(EXACT(A16,'May Cons Subsidies-CASH'!$B$17)=TRUE,IF(ISERROR('May Cons Subsidies-CASH'!$U$17/'May Cons Subsidies-CASH'!$S$17),"NO VAR",'May Cons Subsidies-CASH'!$U$17/'May Cons Subsidies-CASH'!$S$17))</f>
        <v>NO VAR</v>
      </c>
      <c r="K16" s="109" t="str">
        <f t="shared" si="0"/>
        <v>NO VAR</v>
      </c>
    </row>
    <row r="17" spans="1:21" s="95" customFormat="1" ht="33.75" customHeight="1" x14ac:dyDescent="0.25">
      <c r="A17" s="99" t="s">
        <v>9</v>
      </c>
      <c r="B17" s="137">
        <v>-8.8353976815796429</v>
      </c>
      <c r="C17" s="134"/>
      <c r="D17" s="117">
        <v>-0.33187039806221408</v>
      </c>
      <c r="E17" s="118"/>
      <c r="F17" s="106" t="s">
        <v>125</v>
      </c>
      <c r="J17" s="103">
        <f>IF(EXACT(A17,'May Cons Subsidies-CASH'!$B$18)=TRUE,IF(ISERROR('May Cons Subsidies-CASH'!$U$18/'May Cons Subsidies-CASH'!$S$18),"NO VAR",'May Cons Subsidies-CASH'!$U$18/'May Cons Subsidies-CASH'!$S$18))</f>
        <v>-0.33187039806221408</v>
      </c>
      <c r="K17" s="109" t="str">
        <f t="shared" si="0"/>
        <v>OK</v>
      </c>
    </row>
    <row r="18" spans="1:21" s="95" customFormat="1" ht="34.5" customHeight="1" x14ac:dyDescent="0.25">
      <c r="A18" s="99" t="s">
        <v>14</v>
      </c>
      <c r="B18" s="137">
        <v>1.9808641600000101</v>
      </c>
      <c r="C18" s="134"/>
      <c r="D18" s="117">
        <v>1.3540201053852664E-2</v>
      </c>
      <c r="E18" s="118"/>
      <c r="F18" s="106" t="s">
        <v>126</v>
      </c>
      <c r="J18" s="103">
        <f>IF(EXACT(A18,'May Cons Subsidies-CASH'!$B$23)=TRUE,IF(ISERROR('May Cons Subsidies-CASH'!$U$23/'May Cons Subsidies-CASH'!$S$23),"NO VAR",'May Cons Subsidies-CASH'!$U$23/'May Cons Subsidies-CASH'!$S$23))</f>
        <v>1.3540201053852664E-2</v>
      </c>
      <c r="K18" s="109" t="str">
        <f t="shared" ref="K18:K44" si="1">IF(J18="NO VAR","NO VAR",(IF(J18=FALSE,"INCORRECT LINE BEING PICKED UP","OK")))</f>
        <v>OK</v>
      </c>
    </row>
    <row r="19" spans="1:21" s="95" customFormat="1" ht="77.25" customHeight="1" x14ac:dyDescent="0.25">
      <c r="A19" s="99" t="s">
        <v>92</v>
      </c>
      <c r="B19" s="137">
        <v>5.6544243999999964</v>
      </c>
      <c r="C19" s="134"/>
      <c r="D19" s="117">
        <v>0.10358277428388314</v>
      </c>
      <c r="E19" s="118"/>
      <c r="F19" s="106" t="s">
        <v>137</v>
      </c>
      <c r="J19" s="103">
        <f>IF(EXACT(A19,'May Cons Subsidies-CASH'!$B$24)=TRUE,IF(ISERROR('May Cons Subsidies-CASH'!$U$24/'May Cons Subsidies-CASH'!$S$24),"NO VAR",'May Cons Subsidies-CASH'!$U$24/'May Cons Subsidies-CASH'!$S$24))</f>
        <v>0.10358277428388314</v>
      </c>
      <c r="K19" s="109" t="str">
        <f t="shared" si="1"/>
        <v>OK</v>
      </c>
    </row>
    <row r="20" spans="1:21" s="95" customFormat="1" ht="15.75" hidden="1" customHeight="1" x14ac:dyDescent="0.25">
      <c r="A20" s="99" t="s">
        <v>16</v>
      </c>
      <c r="B20" s="137">
        <v>0</v>
      </c>
      <c r="C20" s="134"/>
      <c r="D20" s="117" t="s">
        <v>146</v>
      </c>
      <c r="E20" s="118"/>
      <c r="F20" s="106"/>
      <c r="J20" s="103" t="str">
        <f>IF(EXACT(A20,'May Cons Subsidies-CASH'!$B$25)=TRUE,IF(ISERROR('May Cons Subsidies-CASH'!$U$25/'May Cons Subsidies-CASH'!$S$25),"NO VAR",'May Cons Subsidies-CASH'!$U$25/'May Cons Subsidies-CASH'!$S$25))</f>
        <v>NO VAR</v>
      </c>
      <c r="K20" s="109" t="str">
        <f t="shared" si="1"/>
        <v>NO VAR</v>
      </c>
    </row>
    <row r="21" spans="1:21" s="95" customFormat="1" ht="30" customHeight="1" x14ac:dyDescent="0.25">
      <c r="A21" s="99" t="s">
        <v>21</v>
      </c>
      <c r="B21" s="138">
        <v>-7.537850950000001</v>
      </c>
      <c r="C21" s="134"/>
      <c r="D21" s="117">
        <v>-0.33648453972955272</v>
      </c>
      <c r="E21" s="118"/>
      <c r="F21" s="197" t="s">
        <v>107</v>
      </c>
      <c r="J21" s="103">
        <f>IF(EXACT(A21,'May Cons Subsidies-CASH'!$B$31)=TRUE,IF(ISERROR('May Cons Subsidies-CASH'!$U$31/'May Cons Subsidies-CASH'!$S$31),"NO VAR",'May Cons Subsidies-CASH'!$U$31/'May Cons Subsidies-CASH'!$S$31))</f>
        <v>-0.33648453972955272</v>
      </c>
      <c r="K21" s="109" t="str">
        <f t="shared" si="1"/>
        <v>OK</v>
      </c>
    </row>
    <row r="22" spans="1:21" s="95" customFormat="1" ht="30" hidden="1" customHeight="1" x14ac:dyDescent="0.25">
      <c r="A22" s="99" t="s">
        <v>22</v>
      </c>
      <c r="B22" s="138">
        <v>0</v>
      </c>
      <c r="C22" s="134"/>
      <c r="D22" s="117" t="s">
        <v>146</v>
      </c>
      <c r="E22" s="118"/>
      <c r="F22" s="106"/>
      <c r="J22" s="103" t="str">
        <f>IF(EXACT(A22,'May Cons Subsidies-CASH'!$B$32)=TRUE,IF(ISERROR('May Cons Subsidies-CASH'!$U$32/'May Cons Subsidies-CASH'!$S$32),"NO VAR",'May Cons Subsidies-CASH'!$U$32/'May Cons Subsidies-CASH'!$S$32))</f>
        <v>NO VAR</v>
      </c>
      <c r="K22" s="109" t="str">
        <f t="shared" si="1"/>
        <v>NO VAR</v>
      </c>
    </row>
    <row r="23" spans="1:21" s="95" customFormat="1" ht="30" hidden="1" customHeight="1" x14ac:dyDescent="0.25">
      <c r="A23" s="99" t="s">
        <v>23</v>
      </c>
      <c r="B23" s="138">
        <v>0</v>
      </c>
      <c r="C23" s="134"/>
      <c r="D23" s="202" t="s">
        <v>146</v>
      </c>
      <c r="E23" s="221"/>
      <c r="F23" s="220"/>
      <c r="G23" s="216"/>
      <c r="H23" s="222"/>
      <c r="I23" s="222"/>
      <c r="J23" s="223" t="str">
        <f>IF(EXACT(A23,'May Cons Subsidies-CASH'!$B$33)=TRUE,IF(ISERROR('May Cons Subsidies-CASH'!$U$33/'May Cons Subsidies-CASH'!$S$33),"NO VAR",'May Cons Subsidies-CASH'!$U$33/'May Cons Subsidies-CASH'!$S$33))</f>
        <v>NO VAR</v>
      </c>
      <c r="K23" s="224" t="str">
        <f>IF(J26="NO VAR","NO VAR",(IF(J26=FALSE,"INCORRECT LINE BEING PICKED UP","OK")))</f>
        <v>NO VAR</v>
      </c>
      <c r="L23" s="222"/>
      <c r="M23" s="222"/>
      <c r="N23" s="222"/>
      <c r="O23" s="222"/>
      <c r="P23" s="222"/>
      <c r="Q23" s="222"/>
      <c r="R23" s="222"/>
      <c r="S23" s="222"/>
      <c r="T23" s="222"/>
      <c r="U23" s="222"/>
    </row>
    <row r="24" spans="1:21" s="95" customFormat="1" ht="30" hidden="1" customHeight="1" x14ac:dyDescent="0.25">
      <c r="A24" s="99" t="s">
        <v>24</v>
      </c>
      <c r="B24" s="138">
        <v>0</v>
      </c>
      <c r="C24" s="134"/>
      <c r="D24" s="202" t="s">
        <v>146</v>
      </c>
      <c r="E24" s="221"/>
      <c r="F24" s="220"/>
      <c r="G24" s="216"/>
      <c r="H24" s="222"/>
      <c r="I24" s="222"/>
      <c r="J24" s="223" t="str">
        <f>IF(EXACT(A24,'May Cons Subsidies-CASH'!$B$34)=TRUE,IF(ISERROR('May Cons Subsidies-CASH'!$U$34/'May Cons Subsidies-CASH'!$S$34),"NO VAR",'May Cons Subsidies-CASH'!$U$34/'May Cons Subsidies-CASH'!$S$34))</f>
        <v>NO VAR</v>
      </c>
      <c r="K24" s="224" t="str">
        <f t="shared" si="1"/>
        <v>NO VAR</v>
      </c>
      <c r="L24" s="222"/>
      <c r="M24" s="222"/>
      <c r="N24" s="222"/>
      <c r="O24" s="222"/>
      <c r="P24" s="222"/>
      <c r="Q24" s="222"/>
      <c r="R24" s="222"/>
      <c r="S24" s="222"/>
      <c r="T24" s="222"/>
      <c r="U24" s="222"/>
    </row>
    <row r="25" spans="1:21" s="95" customFormat="1" ht="30" hidden="1" customHeight="1" x14ac:dyDescent="0.25">
      <c r="A25" s="99" t="s">
        <v>25</v>
      </c>
      <c r="B25" s="138">
        <v>0</v>
      </c>
      <c r="C25" s="134"/>
      <c r="D25" s="117" t="s">
        <v>146</v>
      </c>
      <c r="E25" s="118"/>
      <c r="F25" s="106"/>
      <c r="G25" s="216"/>
      <c r="J25" s="103" t="str">
        <f>IF(EXACT(A25,'May Cons Subsidies-CASH'!$B$35)=TRUE,IF(ISERROR('May Cons Subsidies-CASH'!$U$35/'May Cons Subsidies-CASH'!$S$35),"NO VAR",'May Cons Subsidies-CASH'!$U$35/'May Cons Subsidies-CASH'!$S$35))</f>
        <v>NO VAR</v>
      </c>
      <c r="K25" s="109" t="str">
        <f t="shared" si="1"/>
        <v>NO VAR</v>
      </c>
    </row>
    <row r="26" spans="1:21" s="95" customFormat="1" ht="30" hidden="1" customHeight="1" x14ac:dyDescent="0.25">
      <c r="A26" s="99" t="s">
        <v>19</v>
      </c>
      <c r="B26" s="138">
        <v>0</v>
      </c>
      <c r="C26" s="134"/>
      <c r="D26" s="117" t="s">
        <v>146</v>
      </c>
      <c r="E26" s="118"/>
      <c r="F26" s="106"/>
      <c r="J26" s="103" t="str">
        <f>IF(EXACT(A26,'May Cons Subsidies-CASH'!$B$37)=TRUE,IF(ISERROR('May Cons Subsidies-CASH'!$U$37/'May Cons Subsidies-CASH'!$S$37),"NO VAR",'May Cons Subsidies-CASH'!$U$37/'May Cons Subsidies-CASH'!$S$37))</f>
        <v>NO VAR</v>
      </c>
      <c r="K26" s="109" t="str">
        <f t="shared" si="1"/>
        <v>NO VAR</v>
      </c>
    </row>
    <row r="27" spans="1:21" s="95" customFormat="1" ht="30" customHeight="1" x14ac:dyDescent="0.25">
      <c r="A27" s="99" t="s">
        <v>27</v>
      </c>
      <c r="B27" s="138">
        <v>4.6946281713150775</v>
      </c>
      <c r="C27" s="134"/>
      <c r="D27" s="117">
        <v>0.30330931501288572</v>
      </c>
      <c r="E27" s="118"/>
      <c r="F27" s="197" t="s">
        <v>108</v>
      </c>
      <c r="J27" s="103">
        <f>IF(EXACT(A27,'May Cons Subsidies-CASH'!$B$38)=TRUE,IF(ISERROR('May Cons Subsidies-CASH'!$U$38/'May Cons Subsidies-CASH'!$S$38),"NO VAR",'May Cons Subsidies-CASH'!$U$38/'May Cons Subsidies-CASH'!$S$38))</f>
        <v>0.30330931501288572</v>
      </c>
      <c r="K27" s="109" t="str">
        <f t="shared" si="1"/>
        <v>OK</v>
      </c>
    </row>
    <row r="28" spans="1:21" s="95" customFormat="1" ht="30" customHeight="1" x14ac:dyDescent="0.25">
      <c r="A28" s="99" t="s">
        <v>28</v>
      </c>
      <c r="B28" s="138">
        <v>-10.9392168125</v>
      </c>
      <c r="C28" s="134"/>
      <c r="D28" s="117">
        <v>-0.38743636274574195</v>
      </c>
      <c r="E28" s="118"/>
      <c r="F28" s="198" t="s">
        <v>127</v>
      </c>
      <c r="J28" s="103">
        <f>IF(EXACT(A28,'May Cons Subsidies-CASH'!$B$39)=TRUE,IF(ISERROR('May Cons Subsidies-CASH'!$U$39/'May Cons Subsidies-CASH'!$S$39),"NO VAR",'May Cons Subsidies-CASH'!$U$39/'May Cons Subsidies-CASH'!$S$39))</f>
        <v>-0.38743636274574195</v>
      </c>
      <c r="K28" s="109" t="str">
        <f t="shared" si="1"/>
        <v>OK</v>
      </c>
    </row>
    <row r="29" spans="1:21" s="95" customFormat="1" ht="48.75" customHeight="1" x14ac:dyDescent="0.25">
      <c r="A29" s="99" t="s">
        <v>29</v>
      </c>
      <c r="B29" s="138">
        <v>-37.468306910000003</v>
      </c>
      <c r="C29" s="134"/>
      <c r="D29" s="117">
        <v>-1</v>
      </c>
      <c r="E29" s="118"/>
      <c r="F29" s="106" t="s">
        <v>115</v>
      </c>
      <c r="J29" s="103" t="str">
        <f>IF(EXACT(A29,'May Cons Subsidies-CASH'!$B$40)=TRUE,IF(ISERROR('May Cons Subsidies-CASH'!$U$40/'May Cons Subsidies-CASH'!$S$40),"NO VAR",'May Cons Subsidies-CASH'!$U$40/'May Cons Subsidies-CASH'!$S$40))</f>
        <v>NO VAR</v>
      </c>
      <c r="K29" s="109" t="str">
        <f t="shared" si="1"/>
        <v>NO VAR</v>
      </c>
    </row>
    <row r="30" spans="1:21" s="95" customFormat="1" ht="37.5" customHeight="1" x14ac:dyDescent="0.25">
      <c r="A30" s="99" t="s">
        <v>31</v>
      </c>
      <c r="B30" s="138">
        <v>5.8515250000000094</v>
      </c>
      <c r="C30" s="135"/>
      <c r="D30" s="117">
        <v>0.12455088227155681</v>
      </c>
      <c r="E30" s="118"/>
      <c r="F30" s="199" t="s">
        <v>110</v>
      </c>
      <c r="J30" s="103">
        <f>IF(EXACT(A30,'May Cons Subsidies-CASH'!$B$44)=TRUE,IF(ISERROR('May Cons Subsidies-CASH'!$U$44/'May Cons Subsidies-CASH'!$S$44),"NO VAR",'May Cons Subsidies-CASH'!$U$44/'May Cons Subsidies-CASH'!$S$44))</f>
        <v>0.12455088227155681</v>
      </c>
      <c r="K30" s="109" t="str">
        <f t="shared" si="1"/>
        <v>OK</v>
      </c>
    </row>
    <row r="31" spans="1:21" s="95" customFormat="1" ht="30" hidden="1" customHeight="1" x14ac:dyDescent="0.25">
      <c r="A31" s="99" t="s">
        <v>33</v>
      </c>
      <c r="B31" s="138">
        <v>5.7999999999999996E-2</v>
      </c>
      <c r="C31" s="135"/>
      <c r="D31" s="117" t="s">
        <v>146</v>
      </c>
      <c r="E31" s="118"/>
      <c r="F31" s="107"/>
      <c r="J31" s="103" t="str">
        <f>IF(EXACT(A31,'May Cons Subsidies-CASH'!$B$50)=TRUE,IF(ISERROR('May Cons Subsidies-CASH'!$U$50/'May Cons Subsidies-CASH'!$S$50),"NO VAR",'May Cons Subsidies-CASH'!$U$50/'May Cons Subsidies-CASH'!$S$50))</f>
        <v>NO VAR</v>
      </c>
      <c r="K31" s="109" t="str">
        <f t="shared" si="1"/>
        <v>NO VAR</v>
      </c>
    </row>
    <row r="32" spans="1:21" s="95" customFormat="1" ht="30" hidden="1" customHeight="1" x14ac:dyDescent="0.25">
      <c r="A32" s="99" t="s">
        <v>34</v>
      </c>
      <c r="B32" s="138">
        <v>0</v>
      </c>
      <c r="C32" s="135"/>
      <c r="D32" s="117" t="s">
        <v>146</v>
      </c>
      <c r="E32" s="118"/>
      <c r="F32" s="107"/>
      <c r="J32" s="103" t="str">
        <f>IF(EXACT(A32,'May Cons Subsidies-CASH'!$B$51)=TRUE,IF(ISERROR('May Cons Subsidies-CASH'!$U$51/'May Cons Subsidies-CASH'!$S$51),"NO VAR",'May Cons Subsidies-CASH'!$U$51/'May Cons Subsidies-CASH'!$S$51))</f>
        <v>NO VAR</v>
      </c>
      <c r="K32" s="109" t="str">
        <f t="shared" si="1"/>
        <v>NO VAR</v>
      </c>
    </row>
    <row r="33" spans="1:18" s="95" customFormat="1" ht="30" hidden="1" customHeight="1" x14ac:dyDescent="0.25">
      <c r="A33" s="99" t="s">
        <v>35</v>
      </c>
      <c r="B33" s="138">
        <v>0</v>
      </c>
      <c r="C33" s="135"/>
      <c r="D33" s="117" t="s">
        <v>146</v>
      </c>
      <c r="E33" s="118"/>
      <c r="F33" s="107"/>
      <c r="J33" s="103" t="str">
        <f>IF(EXACT(A33,'May Cons Subsidies-CASH'!$B$52)=TRUE,IF(ISERROR('May Cons Subsidies-CASH'!$U$52/'May Cons Subsidies-CASH'!$S$52),"NO VAR",'May Cons Subsidies-CASH'!$U$52/'May Cons Subsidies-CASH'!$S$52))</f>
        <v>NO VAR</v>
      </c>
      <c r="K33" s="109" t="str">
        <f t="shared" si="1"/>
        <v>NO VAR</v>
      </c>
    </row>
    <row r="34" spans="1:18" s="95" customFormat="1" ht="30" hidden="1" customHeight="1" x14ac:dyDescent="0.25">
      <c r="A34" s="99" t="s">
        <v>36</v>
      </c>
      <c r="B34" s="138">
        <v>0</v>
      </c>
      <c r="C34" s="135"/>
      <c r="D34" s="117" t="s">
        <v>146</v>
      </c>
      <c r="E34" s="118"/>
      <c r="F34" s="107"/>
      <c r="J34" s="103" t="str">
        <f>IF(EXACT(A34,'May Cons Subsidies-CASH'!$B$53)=TRUE,IF(ISERROR('May Cons Subsidies-CASH'!$U$53/'May Cons Subsidies-CASH'!$S$53),"NO VAR",'May Cons Subsidies-CASH'!$U$53/'May Cons Subsidies-CASH'!$S$53))</f>
        <v>NO VAR</v>
      </c>
      <c r="K34" s="109" t="str">
        <f t="shared" si="1"/>
        <v>NO VAR</v>
      </c>
    </row>
    <row r="35" spans="1:18" s="95" customFormat="1" ht="30" hidden="1" customHeight="1" x14ac:dyDescent="0.25">
      <c r="A35" s="99" t="s">
        <v>37</v>
      </c>
      <c r="B35" s="138">
        <v>9.5000000000000001E-2</v>
      </c>
      <c r="C35" s="135"/>
      <c r="D35" s="117" t="s">
        <v>146</v>
      </c>
      <c r="E35" s="118"/>
      <c r="F35" s="107"/>
      <c r="J35" s="103" t="str">
        <f>IF(EXACT(A35,'May Cons Subsidies-CASH'!$B$54)=TRUE,IF(ISERROR('May Cons Subsidies-CASH'!$U$54/'May Cons Subsidies-CASH'!$S$54),"NO VAR",'May Cons Subsidies-CASH'!$U$54/'May Cons Subsidies-CASH'!$S$54))</f>
        <v>NO VAR</v>
      </c>
      <c r="K35" s="109" t="str">
        <f t="shared" si="1"/>
        <v>NO VAR</v>
      </c>
    </row>
    <row r="36" spans="1:18" ht="30" hidden="1" customHeight="1" x14ac:dyDescent="0.25">
      <c r="A36" s="99" t="s">
        <v>38</v>
      </c>
      <c r="B36" s="138">
        <v>1.2E-2</v>
      </c>
      <c r="C36" s="136"/>
      <c r="D36" s="117" t="s">
        <v>146</v>
      </c>
      <c r="E36" s="3"/>
      <c r="F36" s="110"/>
      <c r="J36" s="103" t="str">
        <f>IF(EXACT(A36,'May Cons Subsidies-CASH'!$B$55)=TRUE,IF(ISERROR('May Cons Subsidies-CASH'!$U$55/'May Cons Subsidies-CASH'!$S$55),"NO VAR",'May Cons Subsidies-CASH'!$U$55/'May Cons Subsidies-CASH'!$S$55))</f>
        <v>NO VAR</v>
      </c>
      <c r="K36" s="109" t="str">
        <f t="shared" si="1"/>
        <v>NO VAR</v>
      </c>
    </row>
    <row r="37" spans="1:18" ht="30" hidden="1" customHeight="1" x14ac:dyDescent="0.25">
      <c r="A37" s="99" t="s">
        <v>39</v>
      </c>
      <c r="B37" s="138">
        <v>7.2776740000000006E-2</v>
      </c>
      <c r="C37" s="136"/>
      <c r="D37" s="117" t="s">
        <v>146</v>
      </c>
      <c r="E37" s="3"/>
      <c r="F37" s="110"/>
      <c r="J37" s="103" t="str">
        <f>IF(EXACT(A37,'May Cons Subsidies-CASH'!$B$56)=TRUE,IF(ISERROR('May Cons Subsidies-CASH'!$U$56/'May Cons Subsidies-CASH'!$S$56),"NO VAR",'May Cons Subsidies-CASH'!$U$56/'May Cons Subsidies-CASH'!$S$56))</f>
        <v>NO VAR</v>
      </c>
      <c r="K37" s="109" t="str">
        <f t="shared" si="1"/>
        <v>NO VAR</v>
      </c>
    </row>
    <row r="38" spans="1:18" ht="30" hidden="1" customHeight="1" x14ac:dyDescent="0.25">
      <c r="A38" s="99" t="s">
        <v>40</v>
      </c>
      <c r="B38" s="138">
        <v>1E-3</v>
      </c>
      <c r="C38" s="136"/>
      <c r="D38" s="117" t="s">
        <v>146</v>
      </c>
      <c r="E38" s="3"/>
      <c r="F38" s="110"/>
      <c r="J38" s="103" t="str">
        <f>IF(EXACT(A38,'May Cons Subsidies-CASH'!$B$57)=TRUE,IF(ISERROR('May Cons Subsidies-CASH'!$U$57/'May Cons Subsidies-CASH'!$S$57),"NO VAR",'May Cons Subsidies-CASH'!$U$57/'May Cons Subsidies-CASH'!$S$57))</f>
        <v>NO VAR</v>
      </c>
      <c r="K38" s="109" t="str">
        <f t="shared" si="1"/>
        <v>NO VAR</v>
      </c>
    </row>
    <row r="39" spans="1:18" ht="30" hidden="1" customHeight="1" x14ac:dyDescent="0.25">
      <c r="A39" s="99" t="s">
        <v>41</v>
      </c>
      <c r="B39" s="138">
        <v>0</v>
      </c>
      <c r="C39" s="136"/>
      <c r="D39" s="117" t="s">
        <v>146</v>
      </c>
      <c r="E39" s="3"/>
      <c r="F39" s="106"/>
      <c r="J39" s="103" t="str">
        <f>IF(EXACT(A39,'May Cons Subsidies-CASH'!$B$58)=TRUE,IF(ISERROR('May Cons Subsidies-CASH'!$U$58/'May Cons Subsidies-CASH'!$S$58),"NO VAR",'May Cons Subsidies-CASH'!$U$58/'May Cons Subsidies-CASH'!$S$58))</f>
        <v>NO VAR</v>
      </c>
      <c r="K39" s="109" t="str">
        <f t="shared" si="1"/>
        <v>NO VAR</v>
      </c>
    </row>
    <row r="40" spans="1:18" ht="30" hidden="1" customHeight="1" x14ac:dyDescent="0.25">
      <c r="A40" s="99" t="s">
        <v>81</v>
      </c>
      <c r="B40" s="138">
        <v>0</v>
      </c>
      <c r="C40" s="136"/>
      <c r="D40" s="117" t="s">
        <v>146</v>
      </c>
      <c r="E40" s="3"/>
      <c r="F40" s="110"/>
      <c r="J40" s="103" t="str">
        <f>IF(EXACT(A40,'May Cons Subsidies-CASH'!$B$61)=TRUE,IF(ISERROR('May Cons Subsidies-CASH'!$U$61/'May Cons Subsidies-CASH'!$S$61),"NO VAR",'May Cons Subsidies-CASH'!$U$61/'May Cons Subsidies-CASH'!$S$61))</f>
        <v>NO VAR</v>
      </c>
      <c r="K40" s="109" t="str">
        <f t="shared" si="1"/>
        <v>NO VAR</v>
      </c>
    </row>
    <row r="41" spans="1:18" ht="30" hidden="1" customHeight="1" x14ac:dyDescent="0.25">
      <c r="A41" s="99" t="s">
        <v>44</v>
      </c>
      <c r="B41" s="138">
        <v>0</v>
      </c>
      <c r="C41" s="135"/>
      <c r="D41" s="117" t="s">
        <v>146</v>
      </c>
      <c r="E41" s="118"/>
      <c r="F41" s="107"/>
      <c r="G41" s="95"/>
      <c r="H41" s="95"/>
      <c r="I41" s="95"/>
      <c r="J41" s="103">
        <f>IF(EXACT(A41,'May Cons Subsidies-CASH'!$B$66)=TRUE,IF(ISERROR('May Cons Subsidies-CASH'!$U$66/'May Cons Subsidies-CASH'!$S$66),"NO VAR",'May Cons Subsidies-CASH'!$U$66/'May Cons Subsidies-CASH'!$S$66))</f>
        <v>0</v>
      </c>
      <c r="K41" s="109" t="str">
        <f t="shared" si="1"/>
        <v>OK</v>
      </c>
      <c r="L41" s="95"/>
      <c r="M41" s="95"/>
      <c r="N41" s="95"/>
      <c r="O41" s="95"/>
      <c r="P41" s="95"/>
      <c r="Q41" s="95"/>
      <c r="R41" s="95"/>
    </row>
    <row r="42" spans="1:18" ht="30" hidden="1" customHeight="1" x14ac:dyDescent="0.25">
      <c r="A42" s="99" t="s">
        <v>45</v>
      </c>
      <c r="B42" s="138">
        <v>0</v>
      </c>
      <c r="C42" s="135"/>
      <c r="D42" s="117" t="s">
        <v>146</v>
      </c>
      <c r="E42" s="118"/>
      <c r="F42" s="107"/>
      <c r="G42" s="95"/>
      <c r="H42" s="95"/>
      <c r="I42" s="95"/>
      <c r="J42" s="103" t="str">
        <f>IF(EXACT(A42,'May Cons Subsidies-CASH'!$B$67)=TRUE,IF(ISERROR('May Cons Subsidies-CASH'!$U$67/'May Cons Subsidies-CASH'!$S$67),"NO VAR",'May Cons Subsidies-CASH'!$U$67/'May Cons Subsidies-CASH'!$S$67))</f>
        <v>NO VAR</v>
      </c>
      <c r="K42" s="109" t="str">
        <f t="shared" si="1"/>
        <v>NO VAR</v>
      </c>
      <c r="L42" s="95"/>
      <c r="M42" s="95"/>
      <c r="N42" s="95"/>
      <c r="O42" s="95"/>
      <c r="P42" s="95"/>
      <c r="Q42" s="95"/>
      <c r="R42" s="95"/>
    </row>
    <row r="43" spans="1:18" ht="30" customHeight="1" x14ac:dyDescent="0.25">
      <c r="A43" s="99" t="s">
        <v>46</v>
      </c>
      <c r="B43" s="138">
        <v>-23.091792234622048</v>
      </c>
      <c r="C43" s="135"/>
      <c r="D43" s="117">
        <v>-1</v>
      </c>
      <c r="E43" s="118"/>
      <c r="F43" s="199" t="s">
        <v>112</v>
      </c>
      <c r="G43" s="95"/>
      <c r="H43" s="95"/>
      <c r="I43" s="95"/>
      <c r="J43" s="103">
        <f>IF(EXACT(A43,'May Cons Subsidies-CASH'!$B$68)=TRUE,IF(ISERROR('May Cons Subsidies-CASH'!$U$68/'May Cons Subsidies-CASH'!$S$68),"NO VAR",'May Cons Subsidies-CASH'!$U$68/'May Cons Subsidies-CASH'!$S$68))</f>
        <v>-1</v>
      </c>
      <c r="K43" s="109" t="str">
        <f t="shared" si="1"/>
        <v>OK</v>
      </c>
      <c r="L43" s="95"/>
      <c r="M43" s="95"/>
      <c r="N43" s="95"/>
      <c r="O43" s="95"/>
      <c r="P43" s="95"/>
      <c r="Q43" s="95"/>
      <c r="R43" s="95"/>
    </row>
    <row r="44" spans="1:18" ht="30" customHeight="1" x14ac:dyDescent="0.25">
      <c r="A44" s="99" t="s">
        <v>94</v>
      </c>
      <c r="B44" s="138">
        <v>72.768999999999991</v>
      </c>
      <c r="C44" s="135"/>
      <c r="D44" s="117" t="s">
        <v>145</v>
      </c>
      <c r="E44" s="118"/>
      <c r="F44" s="199" t="s">
        <v>111</v>
      </c>
      <c r="G44" s="95"/>
      <c r="H44" s="95"/>
      <c r="I44" s="95"/>
      <c r="J44" s="103">
        <f>IF(EXACT(A44,'May Cons Subsidies-CASH'!$B$74)=TRUE,IF(ISERROR('May Cons Subsidies-CASH'!$U$74/'May Cons Subsidies-CASH'!$S$74),"NO VAR",'May Cons Subsidies-CASH'!$U$74/'May Cons Subsidies-CASH'!$S$74))</f>
        <v>33.658186864014802</v>
      </c>
      <c r="K44" s="109" t="str">
        <f t="shared" si="1"/>
        <v>OK</v>
      </c>
      <c r="L44" s="95"/>
      <c r="M44" s="95"/>
      <c r="N44" s="95"/>
      <c r="O44" s="95"/>
      <c r="P44" s="95"/>
      <c r="Q44" s="95"/>
      <c r="R44" s="95"/>
    </row>
    <row r="45" spans="1:18" ht="6" customHeight="1" thickBot="1" x14ac:dyDescent="0.3">
      <c r="A45" s="111"/>
      <c r="B45" s="120"/>
      <c r="C45" s="112"/>
      <c r="D45" s="120"/>
      <c r="E45" s="119"/>
      <c r="F45" s="113"/>
      <c r="G45" s="95"/>
      <c r="H45" s="95"/>
      <c r="I45" s="95"/>
      <c r="J45" s="95"/>
      <c r="K45" s="96"/>
      <c r="L45" s="95"/>
      <c r="M45" s="95"/>
      <c r="N45" s="95"/>
      <c r="O45" s="95"/>
      <c r="P45" s="95"/>
      <c r="Q45" s="95"/>
      <c r="R45" s="95"/>
    </row>
    <row r="46" spans="1:18" ht="30" customHeight="1" x14ac:dyDescent="0.35">
      <c r="A46" s="275" t="s">
        <v>147</v>
      </c>
      <c r="B46" s="275"/>
      <c r="C46" s="275"/>
      <c r="D46" s="275"/>
      <c r="E46" s="275"/>
      <c r="F46" s="275"/>
    </row>
    <row r="47" spans="1:18" ht="12" customHeight="1" thickBot="1" x14ac:dyDescent="0.3">
      <c r="A47" s="115"/>
      <c r="B47" s="115"/>
      <c r="C47" s="115"/>
      <c r="D47" s="115"/>
      <c r="E47" s="115"/>
      <c r="F47" s="115"/>
    </row>
    <row r="48" spans="1:18" ht="17.25" customHeight="1" x14ac:dyDescent="0.25">
      <c r="A48" s="265" t="s">
        <v>96</v>
      </c>
      <c r="B48" s="276" t="s">
        <v>87</v>
      </c>
      <c r="C48" s="277">
        <v>0</v>
      </c>
      <c r="D48" s="259" t="s">
        <v>85</v>
      </c>
      <c r="E48" s="260">
        <v>0</v>
      </c>
      <c r="F48" s="263" t="s">
        <v>86</v>
      </c>
      <c r="J48" s="100" t="s">
        <v>90</v>
      </c>
      <c r="K48" s="104" t="s">
        <v>90</v>
      </c>
    </row>
    <row r="49" spans="1:11" ht="17.25" customHeight="1" x14ac:dyDescent="0.25">
      <c r="A49" s="266"/>
      <c r="B49" s="278"/>
      <c r="C49" s="279"/>
      <c r="D49" s="261"/>
      <c r="E49" s="262"/>
      <c r="F49" s="264"/>
      <c r="J49" s="101" t="s">
        <v>75</v>
      </c>
      <c r="K49" s="105" t="s">
        <v>75</v>
      </c>
    </row>
    <row r="50" spans="1:11" ht="15.75" customHeight="1" x14ac:dyDescent="0.25">
      <c r="A50" s="97"/>
      <c r="B50" s="249"/>
      <c r="C50" s="250"/>
      <c r="D50" s="251"/>
      <c r="E50" s="252"/>
      <c r="F50" s="98"/>
      <c r="J50" s="102"/>
      <c r="K50" s="108"/>
    </row>
    <row r="51" spans="1:11" s="95" customFormat="1" ht="30" customHeight="1" x14ac:dyDescent="0.25">
      <c r="A51" s="99" t="s">
        <v>4</v>
      </c>
      <c r="B51" s="137">
        <v>77.715274152032634</v>
      </c>
      <c r="C51" s="139"/>
      <c r="D51" s="117">
        <v>0.1556618229047774</v>
      </c>
      <c r="E51" s="118"/>
      <c r="F51" s="106" t="s">
        <v>103</v>
      </c>
      <c r="J51" s="103">
        <f>IF(EXACT(A51,'May Cons Subsidies-CASH'!$B$92)=TRUE,IF(ISERROR('May Cons Subsidies-CASH'!$U$92/'May Cons Subsidies-CASH'!$S$92),"NO VAR",'May Cons Subsidies-CASH'!$U$92/'May Cons Subsidies-CASH'!$S$92))</f>
        <v>0.1556618229047774</v>
      </c>
      <c r="K51" s="109" t="str">
        <f t="shared" ref="K51:K56" si="2">IF(J51="NO VAR","NO VAR",(IF(J51=FALSE,"INCORRECT LINE BEING PICKED UP","OK")))</f>
        <v>OK</v>
      </c>
    </row>
    <row r="52" spans="1:11" s="95" customFormat="1" ht="30" customHeight="1" x14ac:dyDescent="0.25">
      <c r="A52" s="99" t="s">
        <v>5</v>
      </c>
      <c r="B52" s="137">
        <v>-12.542570675057959</v>
      </c>
      <c r="C52" s="139"/>
      <c r="D52" s="117">
        <v>-5.3168304138766512E-2</v>
      </c>
      <c r="E52" s="118"/>
      <c r="F52" s="106" t="s">
        <v>103</v>
      </c>
      <c r="J52" s="103">
        <f>IF(EXACT(A52,'May Cons Subsidies-CASH'!$B$93)=TRUE,IF(ISERROR('May Cons Subsidies-CASH'!$U$93/'May Cons Subsidies-CASH'!$S$93),"NO VAR",'May Cons Subsidies-CASH'!$U$93/'May Cons Subsidies-CASH'!$S$93))</f>
        <v>-5.3168304138766512E-2</v>
      </c>
      <c r="K52" s="109" t="str">
        <f t="shared" si="2"/>
        <v>OK</v>
      </c>
    </row>
    <row r="53" spans="1:11" s="95" customFormat="1" ht="30" customHeight="1" x14ac:dyDescent="0.25">
      <c r="A53" s="99" t="s">
        <v>88</v>
      </c>
      <c r="B53" s="137">
        <v>72.231661993076173</v>
      </c>
      <c r="C53" s="139"/>
      <c r="D53" s="117">
        <v>0.85919827727388043</v>
      </c>
      <c r="E53" s="118"/>
      <c r="F53" s="106" t="s">
        <v>103</v>
      </c>
      <c r="J53" s="103">
        <f>IF(EXACT(A53,'May Cons Subsidies-CASH'!$B$94)=TRUE,IF(ISERROR('May Cons Subsidies-CASH'!$U$94/'May Cons Subsidies-CASH'!$S$94),"NO VAR",'May Cons Subsidies-CASH'!$U$94/'May Cons Subsidies-CASH'!$S$94))</f>
        <v>0.85919827727388043</v>
      </c>
      <c r="K53" s="109" t="str">
        <f t="shared" si="2"/>
        <v>OK</v>
      </c>
    </row>
    <row r="54" spans="1:11" s="95" customFormat="1" ht="30" customHeight="1" x14ac:dyDescent="0.25">
      <c r="A54" s="99" t="s">
        <v>89</v>
      </c>
      <c r="B54" s="137">
        <v>60.231035490683396</v>
      </c>
      <c r="C54" s="139"/>
      <c r="D54" s="117" t="s">
        <v>145</v>
      </c>
      <c r="E54" s="118"/>
      <c r="F54" s="106" t="s">
        <v>103</v>
      </c>
      <c r="J54" s="103">
        <f>IF(EXACT(A54,'May Cons Subsidies-CASH'!$B$95)=TRUE,IF(ISERROR('May Cons Subsidies-CASH'!$U$95/'May Cons Subsidies-CASH'!$S$95),"NO VAR",'May Cons Subsidies-CASH'!$U$95/'May Cons Subsidies-CASH'!$S$95))</f>
        <v>1.6754351124503635</v>
      </c>
      <c r="K54" s="109" t="str">
        <f t="shared" si="2"/>
        <v>OK</v>
      </c>
    </row>
    <row r="55" spans="1:11" s="95" customFormat="1" ht="30" hidden="1" customHeight="1" x14ac:dyDescent="0.25">
      <c r="A55" s="99" t="s">
        <v>8</v>
      </c>
      <c r="B55" s="137">
        <v>0</v>
      </c>
      <c r="C55" s="139"/>
      <c r="D55" s="117" t="s">
        <v>146</v>
      </c>
      <c r="E55" s="118"/>
      <c r="F55" s="106"/>
      <c r="J55" s="103" t="str">
        <f>IF(EXACT(A55,'May Cons Subsidies-CASH'!$B$96)=TRUE,IF(ISERROR('May Cons Subsidies-CASH'!$U$96/'May Cons Subsidies-CASH'!$S$96),"NO VAR",'May Cons Subsidies-CASH'!$U$96/'May Cons Subsidies-CASH'!$S$96))</f>
        <v>NO VAR</v>
      </c>
      <c r="K55" s="109" t="str">
        <f t="shared" si="2"/>
        <v>NO VAR</v>
      </c>
    </row>
    <row r="56" spans="1:11" s="95" customFormat="1" ht="30" customHeight="1" x14ac:dyDescent="0.25">
      <c r="A56" s="99" t="s">
        <v>9</v>
      </c>
      <c r="B56" s="137">
        <v>12.327930292101797</v>
      </c>
      <c r="C56" s="139"/>
      <c r="D56" s="117">
        <v>9.2611001355438455E-2</v>
      </c>
      <c r="E56" s="118"/>
      <c r="F56" s="106" t="s">
        <v>103</v>
      </c>
      <c r="J56" s="103">
        <f>IF(EXACT(A56,'May Cons Subsidies-CASH'!$B$97)=TRUE,IF(ISERROR('May Cons Subsidies-CASH'!$U$97/'May Cons Subsidies-CASH'!$S$97),"NO VAR",'May Cons Subsidies-CASH'!$U$97/'May Cons Subsidies-CASH'!$S$97))</f>
        <v>9.2611001355438455E-2</v>
      </c>
      <c r="K56" s="109" t="str">
        <f t="shared" si="2"/>
        <v>OK</v>
      </c>
    </row>
    <row r="57" spans="1:11" s="95" customFormat="1" ht="30" customHeight="1" x14ac:dyDescent="0.25">
      <c r="A57" s="99" t="s">
        <v>14</v>
      </c>
      <c r="B57" s="137">
        <v>141.53562562000002</v>
      </c>
      <c r="C57" s="139"/>
      <c r="D57" s="117">
        <v>0.24196781050976335</v>
      </c>
      <c r="E57" s="118"/>
      <c r="F57" s="106" t="s">
        <v>103</v>
      </c>
      <c r="J57" s="103">
        <f>IF(EXACT(A57,'May Cons Subsidies-CASH'!$B$102)=TRUE,IF(ISERROR('May Cons Subsidies-CASH'!$U$102/'May Cons Subsidies-CASH'!$S$102),"NO VAR",'May Cons Subsidies-CASH'!$U$102/'May Cons Subsidies-CASH'!$S$102))</f>
        <v>0.24196781050976335</v>
      </c>
      <c r="K57" s="109" t="str">
        <f t="shared" ref="K57:K83" si="3">IF(J57="NO VAR","NO VAR",(IF(J57=FALSE,"INCORRECT LINE BEING PICKED UP","OK")))</f>
        <v>OK</v>
      </c>
    </row>
    <row r="58" spans="1:11" s="95" customFormat="1" ht="30" customHeight="1" x14ac:dyDescent="0.25">
      <c r="A58" s="99" t="s">
        <v>92</v>
      </c>
      <c r="B58" s="137">
        <v>46.899037399999997</v>
      </c>
      <c r="C58" s="139"/>
      <c r="D58" s="117">
        <v>0.85913827146324506</v>
      </c>
      <c r="E58" s="118"/>
      <c r="F58" s="106" t="s">
        <v>103</v>
      </c>
      <c r="J58" s="103">
        <f>IF(EXACT(A58,'May Cons Subsidies-CASH'!$B$103)=TRUE,IF(ISERROR('May Cons Subsidies-CASH'!$U$103/'May Cons Subsidies-CASH'!$S$103),"NO VAR",'May Cons Subsidies-CASH'!$U$103/'May Cons Subsidies-CASH'!$S$103))</f>
        <v>0.85913827146324506</v>
      </c>
      <c r="K58" s="109" t="str">
        <f t="shared" si="3"/>
        <v>OK</v>
      </c>
    </row>
    <row r="59" spans="1:11" s="95" customFormat="1" ht="33.75" customHeight="1" x14ac:dyDescent="0.25">
      <c r="A59" s="99" t="s">
        <v>16</v>
      </c>
      <c r="B59" s="137">
        <v>9.0324832172844793</v>
      </c>
      <c r="C59" s="139"/>
      <c r="D59" s="117">
        <v>0.17136910964188296</v>
      </c>
      <c r="E59" s="118"/>
      <c r="F59" s="201" t="s">
        <v>116</v>
      </c>
      <c r="J59" s="103">
        <f>IF(EXACT(A59,'May Cons Subsidies-CASH'!$B$104)=TRUE,IF(ISERROR('May Cons Subsidies-CASH'!$U$104/'May Cons Subsidies-CASH'!$S$104),"NO VAR",'May Cons Subsidies-CASH'!$U$104/'May Cons Subsidies-CASH'!$S$104))</f>
        <v>0.17136910964188296</v>
      </c>
      <c r="K59" s="109" t="str">
        <f t="shared" si="3"/>
        <v>OK</v>
      </c>
    </row>
    <row r="60" spans="1:11" s="95" customFormat="1" ht="30" customHeight="1" x14ac:dyDescent="0.25">
      <c r="A60" s="99" t="s">
        <v>21</v>
      </c>
      <c r="B60" s="138">
        <v>-57.38050784</v>
      </c>
      <c r="C60" s="139"/>
      <c r="D60" s="117">
        <v>-0.50944272173890848</v>
      </c>
      <c r="E60" s="118"/>
      <c r="F60" s="106" t="s">
        <v>103</v>
      </c>
      <c r="J60" s="103">
        <f>IF(EXACT(A60,'May Cons Subsidies-CASH'!$B$110)=TRUE,IF(ISERROR('May Cons Subsidies-CASH'!$U$110/'May Cons Subsidies-CASH'!$S$110),"NO VAR",'May Cons Subsidies-CASH'!$U$110/'May Cons Subsidies-CASH'!$S$110))</f>
        <v>-0.50944272173890848</v>
      </c>
      <c r="K60" s="109" t="str">
        <f t="shared" si="3"/>
        <v>OK</v>
      </c>
    </row>
    <row r="61" spans="1:11" s="95" customFormat="1" ht="30" hidden="1" customHeight="1" x14ac:dyDescent="0.25">
      <c r="A61" s="99" t="s">
        <v>22</v>
      </c>
      <c r="B61" s="138">
        <v>0</v>
      </c>
      <c r="C61" s="139"/>
      <c r="D61" s="117" t="s">
        <v>146</v>
      </c>
      <c r="E61" s="118"/>
      <c r="F61" s="106"/>
      <c r="J61" s="103" t="str">
        <f>IF(EXACT(A61,'May Cons Subsidies-CASH'!$B$111)=TRUE,IF(ISERROR('May Cons Subsidies-CASH'!$U$111/'May Cons Subsidies-CASH'!$S$111),"NO VAR",'May Cons Subsidies-CASH'!$U$111/'May Cons Subsidies-CASH'!$S$111))</f>
        <v>NO VAR</v>
      </c>
      <c r="K61" s="109" t="str">
        <f t="shared" si="3"/>
        <v>NO VAR</v>
      </c>
    </row>
    <row r="62" spans="1:11" s="95" customFormat="1" ht="30" hidden="1" customHeight="1" x14ac:dyDescent="0.25">
      <c r="A62" s="99" t="s">
        <v>23</v>
      </c>
      <c r="B62" s="138">
        <v>0</v>
      </c>
      <c r="C62" s="139"/>
      <c r="D62" s="117" t="s">
        <v>146</v>
      </c>
      <c r="E62" s="118"/>
      <c r="F62" s="106"/>
      <c r="J62" s="103" t="str">
        <f>IF(EXACT(A62,'May Cons Subsidies-CASH'!$B$112)=TRUE,IF(ISERROR('May Cons Subsidies-CASH'!$U$112/'May Cons Subsidies-CASH'!$S$112),"NO VAR",'May Cons Subsidies-CASH'!$U$112/'May Cons Subsidies-CASH'!$S$112))</f>
        <v>NO VAR</v>
      </c>
      <c r="K62" s="109" t="str">
        <f>IF(J65="NO VAR","NO VAR",(IF(J65=FALSE,"INCORRECT LINE BEING PICKED UP","OK")))</f>
        <v>NO VAR</v>
      </c>
    </row>
    <row r="63" spans="1:11" s="95" customFormat="1" ht="30" hidden="1" customHeight="1" x14ac:dyDescent="0.25">
      <c r="A63" s="99" t="s">
        <v>24</v>
      </c>
      <c r="B63" s="138">
        <v>7.0218160000000029E-2</v>
      </c>
      <c r="C63" s="139"/>
      <c r="D63" s="117">
        <v>0.11234905600000004</v>
      </c>
      <c r="E63" s="118"/>
      <c r="F63" s="106"/>
      <c r="J63" s="103">
        <f>IF(EXACT(A63,'May Cons Subsidies-CASH'!$B$113)=TRUE,IF(ISERROR('May Cons Subsidies-CASH'!$U$113/'May Cons Subsidies-CASH'!$S$113),"NO VAR",'May Cons Subsidies-CASH'!$U$113/'May Cons Subsidies-CASH'!$S$113))</f>
        <v>0.11234905600000004</v>
      </c>
      <c r="K63" s="109" t="str">
        <f t="shared" si="3"/>
        <v>OK</v>
      </c>
    </row>
    <row r="64" spans="1:11" s="95" customFormat="1" ht="30" hidden="1" customHeight="1" x14ac:dyDescent="0.25">
      <c r="A64" s="99" t="s">
        <v>25</v>
      </c>
      <c r="B64" s="138">
        <v>0</v>
      </c>
      <c r="C64" s="139"/>
      <c r="D64" s="117" t="s">
        <v>146</v>
      </c>
      <c r="E64" s="118"/>
      <c r="F64" s="106"/>
      <c r="J64" s="103" t="str">
        <f>IF(EXACT(A64,'May Cons Subsidies-CASH'!$B$114)=TRUE,IF(ISERROR('May Cons Subsidies-CASH'!$U$114/'May Cons Subsidies-CASH'!$S$114),"NO VAR",'May Cons Subsidies-CASH'!$U$114/'May Cons Subsidies-CASH'!$S$114))</f>
        <v>NO VAR</v>
      </c>
      <c r="K64" s="109" t="str">
        <f t="shared" si="3"/>
        <v>NO VAR</v>
      </c>
    </row>
    <row r="65" spans="1:18" s="95" customFormat="1" ht="30" hidden="1" customHeight="1" x14ac:dyDescent="0.25">
      <c r="A65" s="99" t="s">
        <v>19</v>
      </c>
      <c r="B65" s="138">
        <v>0</v>
      </c>
      <c r="C65" s="139"/>
      <c r="D65" s="117" t="s">
        <v>146</v>
      </c>
      <c r="E65" s="118"/>
      <c r="F65" s="106"/>
      <c r="J65" s="103" t="str">
        <f>IF(EXACT(A65,'May Cons Subsidies-CASH'!$B$116)=TRUE,IF(ISERROR('May Cons Subsidies-CASH'!$U$116/'May Cons Subsidies-CASH'!$S$116),"NO VAR",'May Cons Subsidies-CASH'!$U$116/'May Cons Subsidies-CASH'!$S$116))</f>
        <v>NO VAR</v>
      </c>
      <c r="K65" s="109" t="str">
        <f t="shared" si="3"/>
        <v>NO VAR</v>
      </c>
    </row>
    <row r="66" spans="1:18" s="95" customFormat="1" ht="30" customHeight="1" x14ac:dyDescent="0.25">
      <c r="A66" s="99" t="s">
        <v>27</v>
      </c>
      <c r="B66" s="138">
        <v>24.091325986575413</v>
      </c>
      <c r="C66" s="139"/>
      <c r="D66" s="117">
        <v>0.31129722380945973</v>
      </c>
      <c r="E66" s="118"/>
      <c r="F66" s="106" t="s">
        <v>103</v>
      </c>
      <c r="J66" s="103">
        <f>IF(EXACT(A66,'May Cons Subsidies-CASH'!$B$117)=TRUE,IF(ISERROR('May Cons Subsidies-CASH'!$U$117/'May Cons Subsidies-CASH'!$S$117),"NO VAR",'May Cons Subsidies-CASH'!$U$117/'May Cons Subsidies-CASH'!$S$117))</f>
        <v>0.31129722380945973</v>
      </c>
      <c r="K66" s="109" t="str">
        <f t="shared" si="3"/>
        <v>OK</v>
      </c>
    </row>
    <row r="67" spans="1:18" s="95" customFormat="1" ht="30" customHeight="1" x14ac:dyDescent="0.25">
      <c r="A67" s="99" t="s">
        <v>28</v>
      </c>
      <c r="B67" s="138">
        <v>0.88396431749998783</v>
      </c>
      <c r="C67" s="139"/>
      <c r="D67" s="117">
        <v>6.2615071232133054E-3</v>
      </c>
      <c r="E67" s="118"/>
      <c r="F67" s="106" t="s">
        <v>103</v>
      </c>
      <c r="J67" s="103">
        <f>IF(EXACT(A67,'May Cons Subsidies-CASH'!$B$118)=TRUE,IF(ISERROR('May Cons Subsidies-CASH'!$U$118/'May Cons Subsidies-CASH'!$S$118),"NO VAR",'May Cons Subsidies-CASH'!$U$118/'May Cons Subsidies-CASH'!$S$118))</f>
        <v>6.2615071232133054E-3</v>
      </c>
      <c r="K67" s="109" t="str">
        <f t="shared" si="3"/>
        <v>OK</v>
      </c>
    </row>
    <row r="68" spans="1:18" s="95" customFormat="1" ht="30" customHeight="1" x14ac:dyDescent="0.25">
      <c r="A68" s="99" t="s">
        <v>29</v>
      </c>
      <c r="B68" s="138">
        <v>-243.53976806</v>
      </c>
      <c r="C68" s="139"/>
      <c r="D68" s="117">
        <v>-1</v>
      </c>
      <c r="E68" s="118"/>
      <c r="F68" s="106" t="s">
        <v>103</v>
      </c>
      <c r="J68" s="103" t="str">
        <f>IF(EXACT(A68,'May Cons Subsidies-CASH'!$B$119)=TRUE,IF(ISERROR('May Cons Subsidies-CASH'!$U$119/'May Cons Subsidies-CASH'!$S$119),"NO VAR",'May Cons Subsidies-CASH'!$U$119/'May Cons Subsidies-CASH'!$S$119))</f>
        <v>NO VAR</v>
      </c>
      <c r="K68" s="109" t="str">
        <f t="shared" si="3"/>
        <v>NO VAR</v>
      </c>
    </row>
    <row r="69" spans="1:18" s="95" customFormat="1" ht="30" customHeight="1" x14ac:dyDescent="0.25">
      <c r="A69" s="99" t="s">
        <v>31</v>
      </c>
      <c r="B69" s="138">
        <v>5.8515489999999915</v>
      </c>
      <c r="C69" s="140"/>
      <c r="D69" s="117">
        <v>7.4339107177965935E-2</v>
      </c>
      <c r="E69" s="118"/>
      <c r="F69" s="107" t="s">
        <v>103</v>
      </c>
      <c r="J69" s="103">
        <f>IF(EXACT(A69,'May Cons Subsidies-CASH'!$B$123)=TRUE,IF(ISERROR('May Cons Subsidies-CASH'!$U$123/'May Cons Subsidies-CASH'!$S$123),"NO VAR",'May Cons Subsidies-CASH'!$U$123/'May Cons Subsidies-CASH'!$S$123))</f>
        <v>7.4339107177965935E-2</v>
      </c>
      <c r="K69" s="109" t="str">
        <f t="shared" si="3"/>
        <v>OK</v>
      </c>
    </row>
    <row r="70" spans="1:18" s="95" customFormat="1" ht="30" customHeight="1" x14ac:dyDescent="0.25">
      <c r="A70" s="99" t="s">
        <v>33</v>
      </c>
      <c r="B70" s="138">
        <v>-26.82935456095322</v>
      </c>
      <c r="C70" s="140"/>
      <c r="D70" s="117">
        <v>-0.97285775427148968</v>
      </c>
      <c r="E70" s="118"/>
      <c r="F70" s="199" t="s">
        <v>109</v>
      </c>
      <c r="J70" s="103">
        <f>IF(EXACT(A70,'May Cons Subsidies-CASH'!$B$129)=TRUE,IF(ISERROR('May Cons Subsidies-CASH'!$U$129/'May Cons Subsidies-CASH'!$S$129),"NO VAR",'May Cons Subsidies-CASH'!$U$129/'May Cons Subsidies-CASH'!$S$129))</f>
        <v>-0.97285775427148968</v>
      </c>
      <c r="K70" s="109" t="str">
        <f t="shared" si="3"/>
        <v>OK</v>
      </c>
    </row>
    <row r="71" spans="1:18" s="95" customFormat="1" ht="30" customHeight="1" x14ac:dyDescent="0.25">
      <c r="A71" s="99" t="s">
        <v>34</v>
      </c>
      <c r="B71" s="138">
        <v>-0.21851298384000017</v>
      </c>
      <c r="C71" s="140"/>
      <c r="D71" s="117">
        <v>-4.5035531555206954E-2</v>
      </c>
      <c r="E71" s="118"/>
      <c r="F71" s="107" t="s">
        <v>109</v>
      </c>
      <c r="J71" s="103">
        <f>IF(EXACT(A71,'May Cons Subsidies-CASH'!$B$130)=TRUE,IF(ISERROR('May Cons Subsidies-CASH'!$U$130/'May Cons Subsidies-CASH'!$S$130),"NO VAR",'May Cons Subsidies-CASH'!$U$130/'May Cons Subsidies-CASH'!$S$130))</f>
        <v>-4.5035531555206954E-2</v>
      </c>
      <c r="K71" s="109" t="str">
        <f t="shared" si="3"/>
        <v>OK</v>
      </c>
    </row>
    <row r="72" spans="1:18" s="95" customFormat="1" ht="30" customHeight="1" x14ac:dyDescent="0.25">
      <c r="A72" s="99" t="s">
        <v>35</v>
      </c>
      <c r="B72" s="138">
        <v>-0.89365741627999995</v>
      </c>
      <c r="C72" s="140"/>
      <c r="D72" s="117">
        <v>-0.28379920338710152</v>
      </c>
      <c r="E72" s="118"/>
      <c r="F72" s="107" t="s">
        <v>109</v>
      </c>
      <c r="J72" s="103">
        <f>IF(EXACT(A72,'May Cons Subsidies-CASH'!$B$131)=TRUE,IF(ISERROR('May Cons Subsidies-CASH'!$U$131/'May Cons Subsidies-CASH'!$S$131),"NO VAR",'May Cons Subsidies-CASH'!$U$131/'May Cons Subsidies-CASH'!$S$131))</f>
        <v>-0.28379920338710152</v>
      </c>
      <c r="K72" s="109" t="str">
        <f t="shared" si="3"/>
        <v>OK</v>
      </c>
    </row>
    <row r="73" spans="1:18" s="95" customFormat="1" ht="30" customHeight="1" x14ac:dyDescent="0.25">
      <c r="A73" s="99" t="s">
        <v>36</v>
      </c>
      <c r="B73" s="138">
        <v>-3.0753920680399998</v>
      </c>
      <c r="C73" s="140"/>
      <c r="D73" s="117">
        <v>-1</v>
      </c>
      <c r="E73" s="118"/>
      <c r="F73" s="107" t="s">
        <v>109</v>
      </c>
      <c r="J73" s="103">
        <f>IF(EXACT(A73,'May Cons Subsidies-CASH'!$B$132)=TRUE,IF(ISERROR('May Cons Subsidies-CASH'!$U$132/'May Cons Subsidies-CASH'!$S$132),"NO VAR",'May Cons Subsidies-CASH'!$U$132/'May Cons Subsidies-CASH'!$S$132))</f>
        <v>-1</v>
      </c>
      <c r="K73" s="109" t="str">
        <f t="shared" si="3"/>
        <v>OK</v>
      </c>
    </row>
    <row r="74" spans="1:18" s="95" customFormat="1" ht="30" hidden="1" customHeight="1" x14ac:dyDescent="0.25">
      <c r="A74" s="99" t="s">
        <v>37</v>
      </c>
      <c r="B74" s="138">
        <v>1.1771945480000018E-2</v>
      </c>
      <c r="C74" s="140"/>
      <c r="D74" s="117">
        <v>7.3905731744838915E-2</v>
      </c>
      <c r="E74" s="118"/>
      <c r="F74" s="107" t="s">
        <v>113</v>
      </c>
      <c r="J74" s="103">
        <f>IF(EXACT(A74,'May Cons Subsidies-CASH'!$B$133)=TRUE,IF(ISERROR('May Cons Subsidies-CASH'!$U$133/'May Cons Subsidies-CASH'!$S$133),"NO VAR",'May Cons Subsidies-CASH'!$U$133/'May Cons Subsidies-CASH'!$S$133))</f>
        <v>7.3905731744838915E-2</v>
      </c>
      <c r="K74" s="109" t="str">
        <f t="shared" si="3"/>
        <v>OK</v>
      </c>
    </row>
    <row r="75" spans="1:18" ht="30" hidden="1" customHeight="1" x14ac:dyDescent="0.25">
      <c r="A75" s="99" t="s">
        <v>38</v>
      </c>
      <c r="B75" s="138">
        <v>-7.2280545199999713E-3</v>
      </c>
      <c r="C75" s="141"/>
      <c r="D75" s="117">
        <v>-4.5378621511606543E-2</v>
      </c>
      <c r="E75" s="3"/>
      <c r="F75" s="107" t="s">
        <v>109</v>
      </c>
      <c r="J75" s="103">
        <f>IF(EXACT(A75,'May Cons Subsidies-CASH'!$B$134)=TRUE,IF(ISERROR('May Cons Subsidies-CASH'!$U$134/'May Cons Subsidies-CASH'!$S$134),"NO VAR",'May Cons Subsidies-CASH'!$U$134/'May Cons Subsidies-CASH'!$S$134))</f>
        <v>-4.5378621511606543E-2</v>
      </c>
      <c r="K75" s="109" t="str">
        <f t="shared" si="3"/>
        <v>OK</v>
      </c>
    </row>
    <row r="76" spans="1:18" ht="30" hidden="1" customHeight="1" x14ac:dyDescent="0.25">
      <c r="A76" s="99" t="s">
        <v>39</v>
      </c>
      <c r="B76" s="138">
        <v>1.1513949800000013E-2</v>
      </c>
      <c r="C76" s="141"/>
      <c r="D76" s="117">
        <v>0.18794360757013015</v>
      </c>
      <c r="E76" s="3"/>
      <c r="F76" s="107" t="s">
        <v>113</v>
      </c>
      <c r="J76" s="103">
        <f>IF(EXACT(A76,'May Cons Subsidies-CASH'!$B$135)=TRUE,IF(ISERROR('May Cons Subsidies-CASH'!$U$135/'May Cons Subsidies-CASH'!$S$135),"NO VAR",'May Cons Subsidies-CASH'!$U$135/'May Cons Subsidies-CASH'!$S$135))</f>
        <v>0.18794360757013015</v>
      </c>
      <c r="K76" s="109" t="str">
        <f t="shared" si="3"/>
        <v>OK</v>
      </c>
    </row>
    <row r="77" spans="1:18" ht="30" hidden="1" customHeight="1" x14ac:dyDescent="0.25">
      <c r="A77" s="99" t="s">
        <v>40</v>
      </c>
      <c r="B77" s="138">
        <v>6.1982419599999998E-3</v>
      </c>
      <c r="C77" s="141"/>
      <c r="D77" s="117">
        <v>0.50587329925433266</v>
      </c>
      <c r="E77" s="3"/>
      <c r="F77" s="107"/>
      <c r="J77" s="103">
        <f>IF(EXACT(A77,'May Cons Subsidies-CASH'!$B$136)=TRUE,IF(ISERROR('May Cons Subsidies-CASH'!$U$136/'May Cons Subsidies-CASH'!$S$136),"NO VAR",'May Cons Subsidies-CASH'!$U$136/'May Cons Subsidies-CASH'!$S$136))</f>
        <v>0.50587329925433266</v>
      </c>
      <c r="K77" s="109" t="str">
        <f t="shared" si="3"/>
        <v>OK</v>
      </c>
    </row>
    <row r="78" spans="1:18" ht="30" hidden="1" customHeight="1" x14ac:dyDescent="0.25">
      <c r="A78" s="99" t="s">
        <v>41</v>
      </c>
      <c r="B78" s="138">
        <v>-2.2372934873156697E-2</v>
      </c>
      <c r="C78" s="141"/>
      <c r="D78" s="117">
        <v>-1</v>
      </c>
      <c r="E78" s="3"/>
      <c r="F78" s="107"/>
      <c r="J78" s="103">
        <f>IF(EXACT(A78,'May Cons Subsidies-CASH'!$B$137)=TRUE,IF(ISERROR('May Cons Subsidies-CASH'!$U$137/'May Cons Subsidies-CASH'!$S$137),"NO VAR",'May Cons Subsidies-CASH'!$U$137/'May Cons Subsidies-CASH'!$S$137))</f>
        <v>-1</v>
      </c>
      <c r="K78" s="109" t="str">
        <f t="shared" si="3"/>
        <v>OK</v>
      </c>
    </row>
    <row r="79" spans="1:18" ht="30" hidden="1" customHeight="1" x14ac:dyDescent="0.25">
      <c r="A79" s="99" t="s">
        <v>81</v>
      </c>
      <c r="B79" s="138">
        <v>0</v>
      </c>
      <c r="C79" s="141"/>
      <c r="D79" s="117" t="s">
        <v>146</v>
      </c>
      <c r="E79" s="3"/>
      <c r="F79" s="110"/>
      <c r="J79" s="103" t="str">
        <f>IF(EXACT(A79,'May Cons Subsidies-CASH'!$B$140)=TRUE,IF(ISERROR('May Cons Subsidies-CASH'!$U$140/'May Cons Subsidies-CASH'!$S$140),"NO VAR",'May Cons Subsidies-CASH'!$U$140/'May Cons Subsidies-CASH'!$S$140))</f>
        <v>NO VAR</v>
      </c>
      <c r="K79" s="109" t="str">
        <f t="shared" si="3"/>
        <v>NO VAR</v>
      </c>
      <c r="L79" s="95"/>
      <c r="M79" s="95"/>
      <c r="N79" s="95"/>
      <c r="O79" s="95"/>
      <c r="P79" s="95"/>
      <c r="Q79" s="95"/>
      <c r="R79" s="95"/>
    </row>
    <row r="80" spans="1:18" ht="30" customHeight="1" x14ac:dyDescent="0.25">
      <c r="A80" s="99" t="s">
        <v>44</v>
      </c>
      <c r="B80" s="138">
        <v>-79.533843673623778</v>
      </c>
      <c r="C80" s="140"/>
      <c r="D80" s="117">
        <v>-0.31619539745443731</v>
      </c>
      <c r="E80" s="118"/>
      <c r="F80" s="200" t="s">
        <v>114</v>
      </c>
      <c r="G80" s="95"/>
      <c r="H80" s="95"/>
      <c r="I80" s="95"/>
      <c r="J80" s="103">
        <f>IF(EXACT(A80,'May Cons Subsidies-CASH'!$B$145)=TRUE,IF(ISERROR('May Cons Subsidies-CASH'!$U$145/'May Cons Subsidies-CASH'!$S$145),"NO VAR",'May Cons Subsidies-CASH'!$U$145/'May Cons Subsidies-CASH'!$S$145))</f>
        <v>-0.31619539745443731</v>
      </c>
      <c r="K80" s="109" t="str">
        <f t="shared" si="3"/>
        <v>OK</v>
      </c>
      <c r="L80" s="95"/>
      <c r="M80" s="95"/>
      <c r="N80" s="95"/>
      <c r="O80" s="95"/>
      <c r="P80" s="95"/>
      <c r="Q80" s="95"/>
      <c r="R80" s="95"/>
    </row>
    <row r="81" spans="1:18" ht="30" hidden="1" customHeight="1" x14ac:dyDescent="0.25">
      <c r="A81" s="99" t="s">
        <v>45</v>
      </c>
      <c r="B81" s="138">
        <v>0</v>
      </c>
      <c r="C81" s="140"/>
      <c r="D81" s="117" t="s">
        <v>146</v>
      </c>
      <c r="E81" s="118"/>
      <c r="F81" s="107"/>
      <c r="G81" s="95"/>
      <c r="H81" s="95"/>
      <c r="I81" s="95"/>
      <c r="J81" s="103" t="str">
        <f>IF(EXACT(A81,'May Cons Subsidies-CASH'!$B$146)=TRUE,IF(ISERROR('May Cons Subsidies-CASH'!$U$146/'May Cons Subsidies-CASH'!$S$146),"NO VAR",'May Cons Subsidies-CASH'!$U$146/'May Cons Subsidies-CASH'!$S$146))</f>
        <v>NO VAR</v>
      </c>
      <c r="K81" s="109" t="str">
        <f t="shared" si="3"/>
        <v>NO VAR</v>
      </c>
      <c r="L81" s="95"/>
      <c r="M81" s="95"/>
      <c r="N81" s="95"/>
      <c r="O81" s="95"/>
      <c r="P81" s="95"/>
      <c r="Q81" s="95"/>
      <c r="R81" s="95"/>
    </row>
    <row r="82" spans="1:18" ht="30" customHeight="1" x14ac:dyDescent="0.25">
      <c r="A82" s="99" t="s">
        <v>46</v>
      </c>
      <c r="B82" s="138">
        <v>14.938035376911046</v>
      </c>
      <c r="C82" s="140"/>
      <c r="D82" s="117">
        <v>0.12026245190418169</v>
      </c>
      <c r="E82" s="118"/>
      <c r="F82" s="107" t="s">
        <v>103</v>
      </c>
      <c r="G82" s="95"/>
      <c r="H82" s="95"/>
      <c r="I82" s="95"/>
      <c r="J82" s="103">
        <f>IF(EXACT(A82,'May Cons Subsidies-CASH'!$B$147)=TRUE,IF(ISERROR('May Cons Subsidies-CASH'!$U$147/'May Cons Subsidies-CASH'!$S$147),"NO VAR",'May Cons Subsidies-CASH'!$U$147/'May Cons Subsidies-CASH'!$S$147))</f>
        <v>0.12026245190418169</v>
      </c>
      <c r="K82" s="109" t="str">
        <f t="shared" si="3"/>
        <v>OK</v>
      </c>
      <c r="L82" s="95"/>
      <c r="M82" s="95"/>
      <c r="N82" s="95"/>
      <c r="O82" s="95"/>
      <c r="P82" s="95"/>
      <c r="Q82" s="95"/>
      <c r="R82" s="95"/>
    </row>
    <row r="83" spans="1:18" ht="30" customHeight="1" x14ac:dyDescent="0.25">
      <c r="A83" s="99" t="s">
        <v>94</v>
      </c>
      <c r="B83" s="167">
        <v>314.85121016712003</v>
      </c>
      <c r="C83" s="118"/>
      <c r="D83" s="117" t="s">
        <v>144</v>
      </c>
      <c r="E83" s="118"/>
      <c r="F83" s="107" t="s">
        <v>103</v>
      </c>
      <c r="G83" s="95"/>
      <c r="H83" s="95"/>
      <c r="I83" s="95"/>
      <c r="J83" s="103">
        <f>IF(EXACT(A83,'May Cons Subsidies-CASH'!$B$153)=TRUE,IF(ISERROR('May Cons Subsidies-CASH'!$U$153/'May Cons Subsidies-CASH'!$S$153),"NO VAR",'May Cons Subsidies-CASH'!$U$153/'May Cons Subsidies-CASH'!$S$153))</f>
        <v>-14.759847074738191</v>
      </c>
      <c r="K83" s="109" t="str">
        <f t="shared" si="3"/>
        <v>OK</v>
      </c>
    </row>
    <row r="84" spans="1:18" ht="5.25" customHeight="1" thickBot="1" x14ac:dyDescent="0.3">
      <c r="A84" s="114"/>
      <c r="B84" s="121"/>
      <c r="C84" s="122"/>
      <c r="D84" s="121"/>
      <c r="E84" s="122"/>
      <c r="F84" s="116"/>
    </row>
  </sheetData>
  <mergeCells count="2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 ref="A1:F1"/>
    <mergeCell ref="A6:F6"/>
    <mergeCell ref="A9:A10"/>
    <mergeCell ref="B9:C10"/>
    <mergeCell ref="D9:E10"/>
    <mergeCell ref="F9:F10"/>
  </mergeCells>
  <conditionalFormatting sqref="A9:B9 D9 A10">
    <cfRule type="cellIs" dxfId="1602" priority="3734" operator="equal">
      <formula>"Hide No Variance"</formula>
    </cfRule>
  </conditionalFormatting>
  <conditionalFormatting sqref="B12:B18">
    <cfRule type="cellIs" dxfId="1601" priority="3733" operator="equal">
      <formula>"HIDE "</formula>
    </cfRule>
  </conditionalFormatting>
  <conditionalFormatting sqref="J45 J11:K21">
    <cfRule type="cellIs" dxfId="1600" priority="3732" operator="equal">
      <formula>"NO VAR"</formula>
    </cfRule>
  </conditionalFormatting>
  <conditionalFormatting sqref="J12:K21">
    <cfRule type="cellIs" dxfId="1599" priority="3731" operator="equal">
      <formula>"HIDE-NO VAR"</formula>
    </cfRule>
  </conditionalFormatting>
  <conditionalFormatting sqref="J12:K21">
    <cfRule type="cellIs" dxfId="1598" priority="3730" operator="equal">
      <formula>"ERROR "</formula>
    </cfRule>
  </conditionalFormatting>
  <conditionalFormatting sqref="J13">
    <cfRule type="cellIs" dxfId="1597" priority="3729" operator="equal">
      <formula>"NO VAR"</formula>
    </cfRule>
  </conditionalFormatting>
  <conditionalFormatting sqref="J13">
    <cfRule type="cellIs" dxfId="1596" priority="3728" operator="equal">
      <formula>"NO VAR"</formula>
    </cfRule>
  </conditionalFormatting>
  <conditionalFormatting sqref="J12">
    <cfRule type="cellIs" dxfId="1595" priority="3727" operator="equal">
      <formula>"HIDE-NO VAR"</formula>
    </cfRule>
  </conditionalFormatting>
  <conditionalFormatting sqref="J12">
    <cfRule type="cellIs" dxfId="1594" priority="3726" operator="equal">
      <formula>"NO VAR"</formula>
    </cfRule>
  </conditionalFormatting>
  <conditionalFormatting sqref="J12">
    <cfRule type="cellIs" dxfId="1593" priority="3725" operator="equal">
      <formula>"NO VAR"</formula>
    </cfRule>
  </conditionalFormatting>
  <conditionalFormatting sqref="J12">
    <cfRule type="cellIs" dxfId="1592" priority="3724" operator="equal">
      <formula>"HIDE-NO VAR"</formula>
    </cfRule>
  </conditionalFormatting>
  <conditionalFormatting sqref="J12">
    <cfRule type="cellIs" dxfId="1591" priority="3723" operator="equal">
      <formula>"NO VAR"</formula>
    </cfRule>
  </conditionalFormatting>
  <conditionalFormatting sqref="J12">
    <cfRule type="cellIs" dxfId="1590" priority="3722" operator="equal">
      <formula>"NO VAR"</formula>
    </cfRule>
  </conditionalFormatting>
  <conditionalFormatting sqref="J12">
    <cfRule type="cellIs" dxfId="1589" priority="3721" operator="equal">
      <formula>"HIDE-NO VAR"</formula>
    </cfRule>
  </conditionalFormatting>
  <conditionalFormatting sqref="J12">
    <cfRule type="cellIs" dxfId="1588" priority="3720" operator="equal">
      <formula>"NO VAR"</formula>
    </cfRule>
  </conditionalFormatting>
  <conditionalFormatting sqref="J12">
    <cfRule type="cellIs" dxfId="1587" priority="3719" operator="equal">
      <formula>"NO VAR"</formula>
    </cfRule>
  </conditionalFormatting>
  <conditionalFormatting sqref="J13">
    <cfRule type="cellIs" dxfId="1586" priority="3718" operator="equal">
      <formula>"HIDE-NO VAR"</formula>
    </cfRule>
  </conditionalFormatting>
  <conditionalFormatting sqref="J13">
    <cfRule type="cellIs" dxfId="1585" priority="3717" operator="equal">
      <formula>"HIDE-NO VAR"</formula>
    </cfRule>
  </conditionalFormatting>
  <conditionalFormatting sqref="J13">
    <cfRule type="cellIs" dxfId="1584" priority="3716" operator="equal">
      <formula>"NO VAR"</formula>
    </cfRule>
  </conditionalFormatting>
  <conditionalFormatting sqref="J13">
    <cfRule type="cellIs" dxfId="1583" priority="3715" operator="equal">
      <formula>"HIDE-NO VAR"</formula>
    </cfRule>
  </conditionalFormatting>
  <conditionalFormatting sqref="J13">
    <cfRule type="cellIs" dxfId="1582" priority="3714" operator="equal">
      <formula>"NO VAR"</formula>
    </cfRule>
  </conditionalFormatting>
  <conditionalFormatting sqref="J13">
    <cfRule type="cellIs" dxfId="1581" priority="3713" operator="equal">
      <formula>"HIDE-NO VAR"</formula>
    </cfRule>
  </conditionalFormatting>
  <conditionalFormatting sqref="J13">
    <cfRule type="cellIs" dxfId="1580" priority="3712" operator="equal">
      <formula>"NO VAR"</formula>
    </cfRule>
  </conditionalFormatting>
  <conditionalFormatting sqref="J13">
    <cfRule type="cellIs" dxfId="1579" priority="3711" operator="equal">
      <formula>"NO VAR"</formula>
    </cfRule>
  </conditionalFormatting>
  <conditionalFormatting sqref="K13">
    <cfRule type="cellIs" dxfId="1578" priority="3710" operator="equal">
      <formula>"HIDE-NO VAR"</formula>
    </cfRule>
  </conditionalFormatting>
  <conditionalFormatting sqref="K13">
    <cfRule type="cellIs" dxfId="1577" priority="3709" operator="equal">
      <formula>"NO VAR"</formula>
    </cfRule>
  </conditionalFormatting>
  <conditionalFormatting sqref="K13">
    <cfRule type="cellIs" dxfId="1576" priority="3708" operator="equal">
      <formula>"NO VAR"</formula>
    </cfRule>
  </conditionalFormatting>
  <conditionalFormatting sqref="K12">
    <cfRule type="cellIs" dxfId="1575" priority="3707" operator="equal">
      <formula>"HIDE-NO VAR"</formula>
    </cfRule>
  </conditionalFormatting>
  <conditionalFormatting sqref="K12">
    <cfRule type="cellIs" dxfId="1574" priority="3706" operator="equal">
      <formula>"NO VAR"</formula>
    </cfRule>
  </conditionalFormatting>
  <conditionalFormatting sqref="K12">
    <cfRule type="cellIs" dxfId="1573" priority="3705" operator="equal">
      <formula>"NO VAR"</formula>
    </cfRule>
  </conditionalFormatting>
  <conditionalFormatting sqref="K12">
    <cfRule type="cellIs" dxfId="1572" priority="3704" operator="equal">
      <formula>"HIDE-NO VAR"</formula>
    </cfRule>
  </conditionalFormatting>
  <conditionalFormatting sqref="K12">
    <cfRule type="cellIs" dxfId="1571" priority="3703" operator="equal">
      <formula>"NO VAR"</formula>
    </cfRule>
  </conditionalFormatting>
  <conditionalFormatting sqref="K12">
    <cfRule type="cellIs" dxfId="1570" priority="3702" operator="equal">
      <formula>"NO VAR"</formula>
    </cfRule>
  </conditionalFormatting>
  <conditionalFormatting sqref="K12">
    <cfRule type="cellIs" dxfId="1569" priority="3701" operator="equal">
      <formula>"HIDE-NO VAR"</formula>
    </cfRule>
  </conditionalFormatting>
  <conditionalFormatting sqref="K12">
    <cfRule type="cellIs" dxfId="1568" priority="3700" operator="equal">
      <formula>"NO VAR"</formula>
    </cfRule>
  </conditionalFormatting>
  <conditionalFormatting sqref="K12">
    <cfRule type="cellIs" dxfId="1567" priority="3699" operator="equal">
      <formula>"NO VAR"</formula>
    </cfRule>
  </conditionalFormatting>
  <conditionalFormatting sqref="K13">
    <cfRule type="cellIs" dxfId="1566" priority="3698" operator="equal">
      <formula>"HIDE-NO VAR"</formula>
    </cfRule>
  </conditionalFormatting>
  <conditionalFormatting sqref="K13">
    <cfRule type="cellIs" dxfId="1565" priority="3697" operator="equal">
      <formula>"HIDE-NO VAR"</formula>
    </cfRule>
  </conditionalFormatting>
  <conditionalFormatting sqref="K13">
    <cfRule type="cellIs" dxfId="1564" priority="3696" operator="equal">
      <formula>"NO VAR"</formula>
    </cfRule>
  </conditionalFormatting>
  <conditionalFormatting sqref="K13">
    <cfRule type="cellIs" dxfId="1563" priority="3695" operator="equal">
      <formula>"HIDE-NO VAR"</formula>
    </cfRule>
  </conditionalFormatting>
  <conditionalFormatting sqref="K13">
    <cfRule type="cellIs" dxfId="1562" priority="3694" operator="equal">
      <formula>"NO VAR"</formula>
    </cfRule>
  </conditionalFormatting>
  <conditionalFormatting sqref="K13">
    <cfRule type="cellIs" dxfId="1561" priority="3693" operator="equal">
      <formula>"HIDE-NO VAR"</formula>
    </cfRule>
  </conditionalFormatting>
  <conditionalFormatting sqref="K13">
    <cfRule type="cellIs" dxfId="1560" priority="3692" operator="equal">
      <formula>"NO VAR"</formula>
    </cfRule>
  </conditionalFormatting>
  <conditionalFormatting sqref="K13">
    <cfRule type="cellIs" dxfId="1559" priority="3691" operator="equal">
      <formula>"NO VAR"</formula>
    </cfRule>
  </conditionalFormatting>
  <conditionalFormatting sqref="K12:K21">
    <cfRule type="cellIs" dxfId="1558" priority="3690" operator="equal">
      <formula>"INCORRECT LINE BEING PICKED UP"</formula>
    </cfRule>
  </conditionalFormatting>
  <conditionalFormatting sqref="B19:B20">
    <cfRule type="cellIs" dxfId="1557" priority="3689" operator="equal">
      <formula>"HIDE "</formula>
    </cfRule>
  </conditionalFormatting>
  <conditionalFormatting sqref="D12:D24 D41:D45 D26:D39">
    <cfRule type="cellIs" dxfId="1556" priority="2483" operator="equal">
      <formula>"HIDE "</formula>
    </cfRule>
  </conditionalFormatting>
  <conditionalFormatting sqref="B22:B24 E22:E24">
    <cfRule type="cellIs" dxfId="1555" priority="3688" operator="equal">
      <formula>"HIDE "</formula>
    </cfRule>
  </conditionalFormatting>
  <conditionalFormatting sqref="J22:J24">
    <cfRule type="cellIs" dxfId="1554" priority="3687" operator="equal">
      <formula>"NO VAR"</formula>
    </cfRule>
  </conditionalFormatting>
  <conditionalFormatting sqref="J22:J24">
    <cfRule type="cellIs" dxfId="1553" priority="3686" operator="equal">
      <formula>"HIDE-NO VAR"</formula>
    </cfRule>
  </conditionalFormatting>
  <conditionalFormatting sqref="J22:J24">
    <cfRule type="cellIs" dxfId="1552" priority="3685" operator="equal">
      <formula>"ERROR "</formula>
    </cfRule>
  </conditionalFormatting>
  <conditionalFormatting sqref="J22:J24">
    <cfRule type="cellIs" dxfId="1551" priority="3684" operator="equal">
      <formula>"HIDE-NO VAR"</formula>
    </cfRule>
  </conditionalFormatting>
  <conditionalFormatting sqref="J22:J24">
    <cfRule type="cellIs" dxfId="1550" priority="3683" operator="equal">
      <formula>"HIDE-NO VAR"</formula>
    </cfRule>
  </conditionalFormatting>
  <conditionalFormatting sqref="J22:J24">
    <cfRule type="cellIs" dxfId="1549" priority="3682" operator="equal">
      <formula>"NO VAR"</formula>
    </cfRule>
  </conditionalFormatting>
  <conditionalFormatting sqref="J22:J24">
    <cfRule type="cellIs" dxfId="1548" priority="3681" operator="equal">
      <formula>"HIDE-NO VAR"</formula>
    </cfRule>
  </conditionalFormatting>
  <conditionalFormatting sqref="J22:J24">
    <cfRule type="cellIs" dxfId="1547" priority="3680" operator="equal">
      <formula>"NO VAR"</formula>
    </cfRule>
  </conditionalFormatting>
  <conditionalFormatting sqref="J22:J24">
    <cfRule type="cellIs" dxfId="1546" priority="3679" operator="equal">
      <formula>"HIDE-NO VAR"</formula>
    </cfRule>
  </conditionalFormatting>
  <conditionalFormatting sqref="J22:J24">
    <cfRule type="cellIs" dxfId="1545" priority="3678" operator="equal">
      <formula>"NO VAR"</formula>
    </cfRule>
  </conditionalFormatting>
  <conditionalFormatting sqref="J22:J24">
    <cfRule type="cellIs" dxfId="1544" priority="3677" operator="equal">
      <formula>"NO VAR"</formula>
    </cfRule>
  </conditionalFormatting>
  <conditionalFormatting sqref="J22:J24">
    <cfRule type="cellIs" dxfId="1543" priority="3676" operator="equal">
      <formula>"HIDE-NO VAR"</formula>
    </cfRule>
  </conditionalFormatting>
  <conditionalFormatting sqref="J22:J24">
    <cfRule type="cellIs" dxfId="1542" priority="3675" operator="equal">
      <formula>"NO VAR"</formula>
    </cfRule>
  </conditionalFormatting>
  <conditionalFormatting sqref="J22:J24">
    <cfRule type="cellIs" dxfId="1541" priority="3674" operator="equal">
      <formula>"NO VAR"</formula>
    </cfRule>
  </conditionalFormatting>
  <conditionalFormatting sqref="J22:J24">
    <cfRule type="cellIs" dxfId="1540" priority="3673" operator="equal">
      <formula>"HIDE-NO VAR"</formula>
    </cfRule>
  </conditionalFormatting>
  <conditionalFormatting sqref="J22:J24">
    <cfRule type="cellIs" dxfId="1539" priority="3672" operator="equal">
      <formula>"NO VAR"</formula>
    </cfRule>
  </conditionalFormatting>
  <conditionalFormatting sqref="J22:J24">
    <cfRule type="cellIs" dxfId="1538" priority="3671" operator="equal">
      <formula>"NO VAR"</formula>
    </cfRule>
  </conditionalFormatting>
  <conditionalFormatting sqref="J22:J24">
    <cfRule type="cellIs" dxfId="1537" priority="3670" operator="equal">
      <formula>"HIDE-NO VAR"</formula>
    </cfRule>
  </conditionalFormatting>
  <conditionalFormatting sqref="J22:J24">
    <cfRule type="cellIs" dxfId="1536" priority="3669" operator="equal">
      <formula>"NO VAR"</formula>
    </cfRule>
  </conditionalFormatting>
  <conditionalFormatting sqref="J22:J24">
    <cfRule type="cellIs" dxfId="1535" priority="3668" operator="equal">
      <formula>"NO VAR"</formula>
    </cfRule>
  </conditionalFormatting>
  <conditionalFormatting sqref="J22:J24">
    <cfRule type="cellIs" dxfId="1534" priority="3667" operator="equal">
      <formula>"HIDE-NO VAR"</formula>
    </cfRule>
  </conditionalFormatting>
  <conditionalFormatting sqref="J22:J24">
    <cfRule type="cellIs" dxfId="1533" priority="3666" operator="equal">
      <formula>"NO VAR"</formula>
    </cfRule>
  </conditionalFormatting>
  <conditionalFormatting sqref="J22:J24">
    <cfRule type="cellIs" dxfId="1532" priority="3665" operator="equal">
      <formula>"NO VAR"</formula>
    </cfRule>
  </conditionalFormatting>
  <conditionalFormatting sqref="J22:J24">
    <cfRule type="cellIs" dxfId="1531" priority="3664" operator="equal">
      <formula>"HIDE-NO VAR"</formula>
    </cfRule>
  </conditionalFormatting>
  <conditionalFormatting sqref="J22:J24">
    <cfRule type="cellIs" dxfId="1530" priority="3663" operator="equal">
      <formula>"NO VAR"</formula>
    </cfRule>
  </conditionalFormatting>
  <conditionalFormatting sqref="J22:J24">
    <cfRule type="cellIs" dxfId="1529" priority="3662" operator="equal">
      <formula>"NO VAR"</formula>
    </cfRule>
  </conditionalFormatting>
  <conditionalFormatting sqref="J22:J24">
    <cfRule type="cellIs" dxfId="1528" priority="3661" operator="equal">
      <formula>"HIDE-NO VAR"</formula>
    </cfRule>
  </conditionalFormatting>
  <conditionalFormatting sqref="J22:J24">
    <cfRule type="cellIs" dxfId="1527" priority="3660" operator="equal">
      <formula>"NO VAR"</formula>
    </cfRule>
  </conditionalFormatting>
  <conditionalFormatting sqref="J22:J24">
    <cfRule type="cellIs" dxfId="1526" priority="3659" operator="equal">
      <formula>"NO VAR"</formula>
    </cfRule>
  </conditionalFormatting>
  <conditionalFormatting sqref="J22:J24">
    <cfRule type="cellIs" dxfId="1525" priority="3658" operator="equal">
      <formula>"HIDE-NO VAR"</formula>
    </cfRule>
  </conditionalFormatting>
  <conditionalFormatting sqref="J22:J24">
    <cfRule type="cellIs" dxfId="1524" priority="3657" operator="equal">
      <formula>"NO VAR"</formula>
    </cfRule>
  </conditionalFormatting>
  <conditionalFormatting sqref="J22:J24">
    <cfRule type="cellIs" dxfId="1523" priority="3656" operator="equal">
      <formula>"NO VAR"</formula>
    </cfRule>
  </conditionalFormatting>
  <conditionalFormatting sqref="K22:K24">
    <cfRule type="cellIs" dxfId="1522" priority="3655" operator="equal">
      <formula>"NO VAR"</formula>
    </cfRule>
  </conditionalFormatting>
  <conditionalFormatting sqref="K22:K24">
    <cfRule type="cellIs" dxfId="1521" priority="3654" operator="equal">
      <formula>"HIDE-NO VAR"</formula>
    </cfRule>
  </conditionalFormatting>
  <conditionalFormatting sqref="K22:K24">
    <cfRule type="cellIs" dxfId="1520" priority="3653" operator="equal">
      <formula>"ERROR "</formula>
    </cfRule>
  </conditionalFormatting>
  <conditionalFormatting sqref="K22:K24">
    <cfRule type="cellIs" dxfId="1519" priority="3652" operator="equal">
      <formula>"HIDE-NO VAR"</formula>
    </cfRule>
  </conditionalFormatting>
  <conditionalFormatting sqref="K22:K24">
    <cfRule type="cellIs" dxfId="1518" priority="3651" operator="equal">
      <formula>"HIDE-NO VAR"</formula>
    </cfRule>
  </conditionalFormatting>
  <conditionalFormatting sqref="K22:K24">
    <cfRule type="cellIs" dxfId="1517" priority="3650" operator="equal">
      <formula>"NO VAR"</formula>
    </cfRule>
  </conditionalFormatting>
  <conditionalFormatting sqref="K22:K24">
    <cfRule type="cellIs" dxfId="1516" priority="3649" operator="equal">
      <formula>"HIDE-NO VAR"</formula>
    </cfRule>
  </conditionalFormatting>
  <conditionalFormatting sqref="K22:K24">
    <cfRule type="cellIs" dxfId="1515" priority="3648" operator="equal">
      <formula>"NO VAR"</formula>
    </cfRule>
  </conditionalFormatting>
  <conditionalFormatting sqref="K22:K24">
    <cfRule type="cellIs" dxfId="1514" priority="3647" operator="equal">
      <formula>"HIDE-NO VAR"</formula>
    </cfRule>
  </conditionalFormatting>
  <conditionalFormatting sqref="K22:K24">
    <cfRule type="cellIs" dxfId="1513" priority="3646" operator="equal">
      <formula>"NO VAR"</formula>
    </cfRule>
  </conditionalFormatting>
  <conditionalFormatting sqref="K22:K24">
    <cfRule type="cellIs" dxfId="1512" priority="3645" operator="equal">
      <formula>"NO VAR"</formula>
    </cfRule>
  </conditionalFormatting>
  <conditionalFormatting sqref="K22:K24">
    <cfRule type="cellIs" dxfId="1511" priority="3644" operator="equal">
      <formula>"HIDE-NO VAR"</formula>
    </cfRule>
  </conditionalFormatting>
  <conditionalFormatting sqref="K22:K24">
    <cfRule type="cellIs" dxfId="1510" priority="3643" operator="equal">
      <formula>"NO VAR"</formula>
    </cfRule>
  </conditionalFormatting>
  <conditionalFormatting sqref="K22:K24">
    <cfRule type="cellIs" dxfId="1509" priority="3642" operator="equal">
      <formula>"NO VAR"</formula>
    </cfRule>
  </conditionalFormatting>
  <conditionalFormatting sqref="K22:K24">
    <cfRule type="cellIs" dxfId="1508" priority="3641" operator="equal">
      <formula>"HIDE-NO VAR"</formula>
    </cfRule>
  </conditionalFormatting>
  <conditionalFormatting sqref="K22:K24">
    <cfRule type="cellIs" dxfId="1507" priority="3640" operator="equal">
      <formula>"NO VAR"</formula>
    </cfRule>
  </conditionalFormatting>
  <conditionalFormatting sqref="K22:K24">
    <cfRule type="cellIs" dxfId="1506" priority="3639" operator="equal">
      <formula>"NO VAR"</formula>
    </cfRule>
  </conditionalFormatting>
  <conditionalFormatting sqref="K22:K24">
    <cfRule type="cellIs" dxfId="1505" priority="3638" operator="equal">
      <formula>"HIDE-NO VAR"</formula>
    </cfRule>
  </conditionalFormatting>
  <conditionalFormatting sqref="K22:K24">
    <cfRule type="cellIs" dxfId="1504" priority="3637" operator="equal">
      <formula>"NO VAR"</formula>
    </cfRule>
  </conditionalFormatting>
  <conditionalFormatting sqref="K22:K24">
    <cfRule type="cellIs" dxfId="1503" priority="3636" operator="equal">
      <formula>"NO VAR"</formula>
    </cfRule>
  </conditionalFormatting>
  <conditionalFormatting sqref="K22:K24">
    <cfRule type="cellIs" dxfId="1502" priority="3635" operator="equal">
      <formula>"HIDE-NO VAR"</formula>
    </cfRule>
  </conditionalFormatting>
  <conditionalFormatting sqref="K22:K24">
    <cfRule type="cellIs" dxfId="1501" priority="3634" operator="equal">
      <formula>"NO VAR"</formula>
    </cfRule>
  </conditionalFormatting>
  <conditionalFormatting sqref="K22:K24">
    <cfRule type="cellIs" dxfId="1500" priority="3633" operator="equal">
      <formula>"NO VAR"</formula>
    </cfRule>
  </conditionalFormatting>
  <conditionalFormatting sqref="K22:K24">
    <cfRule type="cellIs" dxfId="1499" priority="3632" operator="equal">
      <formula>"HIDE-NO VAR"</formula>
    </cfRule>
  </conditionalFormatting>
  <conditionalFormatting sqref="K22:K24">
    <cfRule type="cellIs" dxfId="1498" priority="3631" operator="equal">
      <formula>"NO VAR"</formula>
    </cfRule>
  </conditionalFormatting>
  <conditionalFormatting sqref="K22:K24">
    <cfRule type="cellIs" dxfId="1497" priority="3630" operator="equal">
      <formula>"NO VAR"</formula>
    </cfRule>
  </conditionalFormatting>
  <conditionalFormatting sqref="K22:K24">
    <cfRule type="cellIs" dxfId="1496" priority="3629" operator="equal">
      <formula>"HIDE-NO VAR"</formula>
    </cfRule>
  </conditionalFormatting>
  <conditionalFormatting sqref="K22:K24">
    <cfRule type="cellIs" dxfId="1495" priority="3628" operator="equal">
      <formula>"NO VAR"</formula>
    </cfRule>
  </conditionalFormatting>
  <conditionalFormatting sqref="K22:K24">
    <cfRule type="cellIs" dxfId="1494" priority="3627" operator="equal">
      <formula>"NO VAR"</formula>
    </cfRule>
  </conditionalFormatting>
  <conditionalFormatting sqref="K22:K24">
    <cfRule type="cellIs" dxfId="1493" priority="3626" operator="equal">
      <formula>"HIDE-NO VAR"</formula>
    </cfRule>
  </conditionalFormatting>
  <conditionalFormatting sqref="K22:K24">
    <cfRule type="cellIs" dxfId="1492" priority="3625" operator="equal">
      <formula>"NO VAR"</formula>
    </cfRule>
  </conditionalFormatting>
  <conditionalFormatting sqref="K22:K24">
    <cfRule type="cellIs" dxfId="1491" priority="3624" operator="equal">
      <formula>"NO VAR"</formula>
    </cfRule>
  </conditionalFormatting>
  <conditionalFormatting sqref="K22:K24">
    <cfRule type="cellIs" dxfId="1490" priority="3623" operator="equal">
      <formula>"HIDE-NO VAR"</formula>
    </cfRule>
  </conditionalFormatting>
  <conditionalFormatting sqref="K22:K24">
    <cfRule type="cellIs" dxfId="1489" priority="3622" operator="equal">
      <formula>"NO VAR"</formula>
    </cfRule>
  </conditionalFormatting>
  <conditionalFormatting sqref="K22:K24">
    <cfRule type="cellIs" dxfId="1488" priority="3621" operator="equal">
      <formula>"NO VAR"</formula>
    </cfRule>
  </conditionalFormatting>
  <conditionalFormatting sqref="K22:K24">
    <cfRule type="cellIs" dxfId="1487" priority="3620" operator="equal">
      <formula>"HIDE-NO VAR"</formula>
    </cfRule>
  </conditionalFormatting>
  <conditionalFormatting sqref="K22:K24">
    <cfRule type="cellIs" dxfId="1486" priority="3619" operator="equal">
      <formula>"NO VAR"</formula>
    </cfRule>
  </conditionalFormatting>
  <conditionalFormatting sqref="K22:K24">
    <cfRule type="cellIs" dxfId="1485" priority="3618" operator="equal">
      <formula>"NO VAR"</formula>
    </cfRule>
  </conditionalFormatting>
  <conditionalFormatting sqref="K22:K24">
    <cfRule type="cellIs" dxfId="1484" priority="3617" operator="equal">
      <formula>"HIDE-NO VAR"</formula>
    </cfRule>
  </conditionalFormatting>
  <conditionalFormatting sqref="K22:K24">
    <cfRule type="cellIs" dxfId="1483" priority="3616" operator="equal">
      <formula>"NO VAR"</formula>
    </cfRule>
  </conditionalFormatting>
  <conditionalFormatting sqref="K22:K24">
    <cfRule type="cellIs" dxfId="1482" priority="3615" operator="equal">
      <formula>"NO VAR"</formula>
    </cfRule>
  </conditionalFormatting>
  <conditionalFormatting sqref="K22:K24">
    <cfRule type="cellIs" dxfId="1481" priority="3614" operator="equal">
      <formula>"INCORRECT LINE BEING PICKED UP"</formula>
    </cfRule>
  </conditionalFormatting>
  <conditionalFormatting sqref="B26 E26">
    <cfRule type="cellIs" dxfId="1480" priority="3613" operator="equal">
      <formula>"HIDE "</formula>
    </cfRule>
  </conditionalFormatting>
  <conditionalFormatting sqref="J26">
    <cfRule type="cellIs" dxfId="1479" priority="3612" operator="equal">
      <formula>"NO VAR"</formula>
    </cfRule>
  </conditionalFormatting>
  <conditionalFormatting sqref="J26">
    <cfRule type="cellIs" dxfId="1478" priority="3611" operator="equal">
      <formula>"HIDE-NO VAR"</formula>
    </cfRule>
  </conditionalFormatting>
  <conditionalFormatting sqref="J26">
    <cfRule type="cellIs" dxfId="1477" priority="3610" operator="equal">
      <formula>"ERROR "</formula>
    </cfRule>
  </conditionalFormatting>
  <conditionalFormatting sqref="J26">
    <cfRule type="cellIs" dxfId="1476" priority="3609" operator="equal">
      <formula>"HIDE-NO VAR"</formula>
    </cfRule>
  </conditionalFormatting>
  <conditionalFormatting sqref="J26">
    <cfRule type="cellIs" dxfId="1475" priority="3608" operator="equal">
      <formula>"HIDE-NO VAR"</formula>
    </cfRule>
  </conditionalFormatting>
  <conditionalFormatting sqref="J26">
    <cfRule type="cellIs" dxfId="1474" priority="3607" operator="equal">
      <formula>"NO VAR"</formula>
    </cfRule>
  </conditionalFormatting>
  <conditionalFormatting sqref="J26">
    <cfRule type="cellIs" dxfId="1473" priority="3606" operator="equal">
      <formula>"HIDE-NO VAR"</formula>
    </cfRule>
  </conditionalFormatting>
  <conditionalFormatting sqref="J26">
    <cfRule type="cellIs" dxfId="1472" priority="3605" operator="equal">
      <formula>"NO VAR"</formula>
    </cfRule>
  </conditionalFormatting>
  <conditionalFormatting sqref="J26">
    <cfRule type="cellIs" dxfId="1471" priority="3604" operator="equal">
      <formula>"HIDE-NO VAR"</formula>
    </cfRule>
  </conditionalFormatting>
  <conditionalFormatting sqref="J26">
    <cfRule type="cellIs" dxfId="1470" priority="3603" operator="equal">
      <formula>"NO VAR"</formula>
    </cfRule>
  </conditionalFormatting>
  <conditionalFormatting sqref="J26">
    <cfRule type="cellIs" dxfId="1469" priority="3602" operator="equal">
      <formula>"NO VAR"</formula>
    </cfRule>
  </conditionalFormatting>
  <conditionalFormatting sqref="J26">
    <cfRule type="cellIs" dxfId="1468" priority="3601" operator="equal">
      <formula>"HIDE-NO VAR"</formula>
    </cfRule>
  </conditionalFormatting>
  <conditionalFormatting sqref="J26">
    <cfRule type="cellIs" dxfId="1467" priority="3600" operator="equal">
      <formula>"NO VAR"</formula>
    </cfRule>
  </conditionalFormatting>
  <conditionalFormatting sqref="J26">
    <cfRule type="cellIs" dxfId="1466" priority="3599" operator="equal">
      <formula>"NO VAR"</formula>
    </cfRule>
  </conditionalFormatting>
  <conditionalFormatting sqref="J26">
    <cfRule type="cellIs" dxfId="1465" priority="3598" operator="equal">
      <formula>"HIDE-NO VAR"</formula>
    </cfRule>
  </conditionalFormatting>
  <conditionalFormatting sqref="J26">
    <cfRule type="cellIs" dxfId="1464" priority="3597" operator="equal">
      <formula>"NO VAR"</formula>
    </cfRule>
  </conditionalFormatting>
  <conditionalFormatting sqref="J26">
    <cfRule type="cellIs" dxfId="1463" priority="3596" operator="equal">
      <formula>"NO VAR"</formula>
    </cfRule>
  </conditionalFormatting>
  <conditionalFormatting sqref="J26">
    <cfRule type="cellIs" dxfId="1462" priority="3595" operator="equal">
      <formula>"HIDE-NO VAR"</formula>
    </cfRule>
  </conditionalFormatting>
  <conditionalFormatting sqref="J26">
    <cfRule type="cellIs" dxfId="1461" priority="3594" operator="equal">
      <formula>"NO VAR"</formula>
    </cfRule>
  </conditionalFormatting>
  <conditionalFormatting sqref="J26">
    <cfRule type="cellIs" dxfId="1460" priority="3593" operator="equal">
      <formula>"NO VAR"</formula>
    </cfRule>
  </conditionalFormatting>
  <conditionalFormatting sqref="J26">
    <cfRule type="cellIs" dxfId="1459" priority="3592" operator="equal">
      <formula>"HIDE-NO VAR"</formula>
    </cfRule>
  </conditionalFormatting>
  <conditionalFormatting sqref="J26">
    <cfRule type="cellIs" dxfId="1458" priority="3591" operator="equal">
      <formula>"NO VAR"</formula>
    </cfRule>
  </conditionalFormatting>
  <conditionalFormatting sqref="J26">
    <cfRule type="cellIs" dxfId="1457" priority="3590" operator="equal">
      <formula>"NO VAR"</formula>
    </cfRule>
  </conditionalFormatting>
  <conditionalFormatting sqref="J26">
    <cfRule type="cellIs" dxfId="1456" priority="3589" operator="equal">
      <formula>"HIDE-NO VAR"</formula>
    </cfRule>
  </conditionalFormatting>
  <conditionalFormatting sqref="J26">
    <cfRule type="cellIs" dxfId="1455" priority="3588" operator="equal">
      <formula>"NO VAR"</formula>
    </cfRule>
  </conditionalFormatting>
  <conditionalFormatting sqref="J26">
    <cfRule type="cellIs" dxfId="1454" priority="3587" operator="equal">
      <formula>"NO VAR"</formula>
    </cfRule>
  </conditionalFormatting>
  <conditionalFormatting sqref="J26">
    <cfRule type="cellIs" dxfId="1453" priority="3586" operator="equal">
      <formula>"HIDE-NO VAR"</formula>
    </cfRule>
  </conditionalFormatting>
  <conditionalFormatting sqref="J26">
    <cfRule type="cellIs" dxfId="1452" priority="3585" operator="equal">
      <formula>"NO VAR"</formula>
    </cfRule>
  </conditionalFormatting>
  <conditionalFormatting sqref="J26">
    <cfRule type="cellIs" dxfId="1451" priority="3584" operator="equal">
      <formula>"NO VAR"</formula>
    </cfRule>
  </conditionalFormatting>
  <conditionalFormatting sqref="J26">
    <cfRule type="cellIs" dxfId="1450" priority="3583" operator="equal">
      <formula>"HIDE-NO VAR"</formula>
    </cfRule>
  </conditionalFormatting>
  <conditionalFormatting sqref="J26">
    <cfRule type="cellIs" dxfId="1449" priority="3582" operator="equal">
      <formula>"NO VAR"</formula>
    </cfRule>
  </conditionalFormatting>
  <conditionalFormatting sqref="J26">
    <cfRule type="cellIs" dxfId="1448" priority="3581" operator="equal">
      <formula>"NO VAR"</formula>
    </cfRule>
  </conditionalFormatting>
  <conditionalFormatting sqref="K26">
    <cfRule type="cellIs" dxfId="1447" priority="3580" operator="equal">
      <formula>"NO VAR"</formula>
    </cfRule>
  </conditionalFormatting>
  <conditionalFormatting sqref="K26">
    <cfRule type="cellIs" dxfId="1446" priority="3579" operator="equal">
      <formula>"HIDE-NO VAR"</formula>
    </cfRule>
  </conditionalFormatting>
  <conditionalFormatting sqref="K26">
    <cfRule type="cellIs" dxfId="1445" priority="3578" operator="equal">
      <formula>"ERROR "</formula>
    </cfRule>
  </conditionalFormatting>
  <conditionalFormatting sqref="K26">
    <cfRule type="cellIs" dxfId="1444" priority="3577" operator="equal">
      <formula>"HIDE-NO VAR"</formula>
    </cfRule>
  </conditionalFormatting>
  <conditionalFormatting sqref="K26">
    <cfRule type="cellIs" dxfId="1443" priority="3576" operator="equal">
      <formula>"HIDE-NO VAR"</formula>
    </cfRule>
  </conditionalFormatting>
  <conditionalFormatting sqref="K26">
    <cfRule type="cellIs" dxfId="1442" priority="3575" operator="equal">
      <formula>"NO VAR"</formula>
    </cfRule>
  </conditionalFormatting>
  <conditionalFormatting sqref="K26">
    <cfRule type="cellIs" dxfId="1441" priority="3574" operator="equal">
      <formula>"HIDE-NO VAR"</formula>
    </cfRule>
  </conditionalFormatting>
  <conditionalFormatting sqref="K26">
    <cfRule type="cellIs" dxfId="1440" priority="3573" operator="equal">
      <formula>"NO VAR"</formula>
    </cfRule>
  </conditionalFormatting>
  <conditionalFormatting sqref="K26">
    <cfRule type="cellIs" dxfId="1439" priority="3572" operator="equal">
      <formula>"HIDE-NO VAR"</formula>
    </cfRule>
  </conditionalFormatting>
  <conditionalFormatting sqref="K26">
    <cfRule type="cellIs" dxfId="1438" priority="3571" operator="equal">
      <formula>"NO VAR"</formula>
    </cfRule>
  </conditionalFormatting>
  <conditionalFormatting sqref="K26">
    <cfRule type="cellIs" dxfId="1437" priority="3570" operator="equal">
      <formula>"NO VAR"</formula>
    </cfRule>
  </conditionalFormatting>
  <conditionalFormatting sqref="K26">
    <cfRule type="cellIs" dxfId="1436" priority="3569" operator="equal">
      <formula>"HIDE-NO VAR"</formula>
    </cfRule>
  </conditionalFormatting>
  <conditionalFormatting sqref="K26">
    <cfRule type="cellIs" dxfId="1435" priority="3568" operator="equal">
      <formula>"NO VAR"</formula>
    </cfRule>
  </conditionalFormatting>
  <conditionalFormatting sqref="K26">
    <cfRule type="cellIs" dxfId="1434" priority="3567" operator="equal">
      <formula>"NO VAR"</formula>
    </cfRule>
  </conditionalFormatting>
  <conditionalFormatting sqref="K26">
    <cfRule type="cellIs" dxfId="1433" priority="3566" operator="equal">
      <formula>"HIDE-NO VAR"</formula>
    </cfRule>
  </conditionalFormatting>
  <conditionalFormatting sqref="K26">
    <cfRule type="cellIs" dxfId="1432" priority="3565" operator="equal">
      <formula>"NO VAR"</formula>
    </cfRule>
  </conditionalFormatting>
  <conditionalFormatting sqref="K26">
    <cfRule type="cellIs" dxfId="1431" priority="3564" operator="equal">
      <formula>"NO VAR"</formula>
    </cfRule>
  </conditionalFormatting>
  <conditionalFormatting sqref="K26">
    <cfRule type="cellIs" dxfId="1430" priority="3563" operator="equal">
      <formula>"HIDE-NO VAR"</formula>
    </cfRule>
  </conditionalFormatting>
  <conditionalFormatting sqref="K26">
    <cfRule type="cellIs" dxfId="1429" priority="3562" operator="equal">
      <formula>"NO VAR"</formula>
    </cfRule>
  </conditionalFormatting>
  <conditionalFormatting sqref="K26">
    <cfRule type="cellIs" dxfId="1428" priority="3561" operator="equal">
      <formula>"NO VAR"</formula>
    </cfRule>
  </conditionalFormatting>
  <conditionalFormatting sqref="K26">
    <cfRule type="cellIs" dxfId="1427" priority="3560" operator="equal">
      <formula>"HIDE-NO VAR"</formula>
    </cfRule>
  </conditionalFormatting>
  <conditionalFormatting sqref="K26">
    <cfRule type="cellIs" dxfId="1426" priority="3559" operator="equal">
      <formula>"NO VAR"</formula>
    </cfRule>
  </conditionalFormatting>
  <conditionalFormatting sqref="K26">
    <cfRule type="cellIs" dxfId="1425" priority="3558" operator="equal">
      <formula>"NO VAR"</formula>
    </cfRule>
  </conditionalFormatting>
  <conditionalFormatting sqref="K26">
    <cfRule type="cellIs" dxfId="1424" priority="3557" operator="equal">
      <formula>"HIDE-NO VAR"</formula>
    </cfRule>
  </conditionalFormatting>
  <conditionalFormatting sqref="K26">
    <cfRule type="cellIs" dxfId="1423" priority="3556" operator="equal">
      <formula>"NO VAR"</formula>
    </cfRule>
  </conditionalFormatting>
  <conditionalFormatting sqref="K26">
    <cfRule type="cellIs" dxfId="1422" priority="3555" operator="equal">
      <formula>"NO VAR"</formula>
    </cfRule>
  </conditionalFormatting>
  <conditionalFormatting sqref="K26">
    <cfRule type="cellIs" dxfId="1421" priority="3554" operator="equal">
      <formula>"HIDE-NO VAR"</formula>
    </cfRule>
  </conditionalFormatting>
  <conditionalFormatting sqref="K26">
    <cfRule type="cellIs" dxfId="1420" priority="3553" operator="equal">
      <formula>"NO VAR"</formula>
    </cfRule>
  </conditionalFormatting>
  <conditionalFormatting sqref="K26">
    <cfRule type="cellIs" dxfId="1419" priority="3552" operator="equal">
      <formula>"NO VAR"</formula>
    </cfRule>
  </conditionalFormatting>
  <conditionalFormatting sqref="K26">
    <cfRule type="cellIs" dxfId="1418" priority="3551" operator="equal">
      <formula>"HIDE-NO VAR"</formula>
    </cfRule>
  </conditionalFormatting>
  <conditionalFormatting sqref="K26">
    <cfRule type="cellIs" dxfId="1417" priority="3550" operator="equal">
      <formula>"NO VAR"</formula>
    </cfRule>
  </conditionalFormatting>
  <conditionalFormatting sqref="K26">
    <cfRule type="cellIs" dxfId="1416" priority="3549" operator="equal">
      <formula>"NO VAR"</formula>
    </cfRule>
  </conditionalFormatting>
  <conditionalFormatting sqref="K26">
    <cfRule type="cellIs" dxfId="1415" priority="3548" operator="equal">
      <formula>"HIDE-NO VAR"</formula>
    </cfRule>
  </conditionalFormatting>
  <conditionalFormatting sqref="K26">
    <cfRule type="cellIs" dxfId="1414" priority="3547" operator="equal">
      <formula>"NO VAR"</formula>
    </cfRule>
  </conditionalFormatting>
  <conditionalFormatting sqref="K26">
    <cfRule type="cellIs" dxfId="1413" priority="3546" operator="equal">
      <formula>"NO VAR"</formula>
    </cfRule>
  </conditionalFormatting>
  <conditionalFormatting sqref="K26">
    <cfRule type="cellIs" dxfId="1412" priority="3545" operator="equal">
      <formula>"HIDE-NO VAR"</formula>
    </cfRule>
  </conditionalFormatting>
  <conditionalFormatting sqref="K26">
    <cfRule type="cellIs" dxfId="1411" priority="3544" operator="equal">
      <formula>"NO VAR"</formula>
    </cfRule>
  </conditionalFormatting>
  <conditionalFormatting sqref="K26">
    <cfRule type="cellIs" dxfId="1410" priority="3543" operator="equal">
      <formula>"NO VAR"</formula>
    </cfRule>
  </conditionalFormatting>
  <conditionalFormatting sqref="K26">
    <cfRule type="cellIs" dxfId="1409" priority="3542" operator="equal">
      <formula>"HIDE-NO VAR"</formula>
    </cfRule>
  </conditionalFormatting>
  <conditionalFormatting sqref="K26">
    <cfRule type="cellIs" dxfId="1408" priority="3541" operator="equal">
      <formula>"NO VAR"</formula>
    </cfRule>
  </conditionalFormatting>
  <conditionalFormatting sqref="K26">
    <cfRule type="cellIs" dxfId="1407" priority="3540" operator="equal">
      <formula>"NO VAR"</formula>
    </cfRule>
  </conditionalFormatting>
  <conditionalFormatting sqref="K26">
    <cfRule type="cellIs" dxfId="1406" priority="3539" operator="equal">
      <formula>"INCORRECT LINE BEING PICKED UP"</formula>
    </cfRule>
  </conditionalFormatting>
  <conditionalFormatting sqref="B27:B29 E27:E29">
    <cfRule type="cellIs" dxfId="1405" priority="3538" operator="equal">
      <formula>"HIDE "</formula>
    </cfRule>
  </conditionalFormatting>
  <conditionalFormatting sqref="J27:J29">
    <cfRule type="cellIs" dxfId="1404" priority="3537" operator="equal">
      <formula>"NO VAR"</formula>
    </cfRule>
  </conditionalFormatting>
  <conditionalFormatting sqref="J27:J29">
    <cfRule type="cellIs" dxfId="1403" priority="3536" operator="equal">
      <formula>"HIDE-NO VAR"</formula>
    </cfRule>
  </conditionalFormatting>
  <conditionalFormatting sqref="J27:J29">
    <cfRule type="cellIs" dxfId="1402" priority="3535" operator="equal">
      <formula>"ERROR "</formula>
    </cfRule>
  </conditionalFormatting>
  <conditionalFormatting sqref="J27:J29">
    <cfRule type="cellIs" dxfId="1401" priority="3534" operator="equal">
      <formula>"HIDE-NO VAR"</formula>
    </cfRule>
  </conditionalFormatting>
  <conditionalFormatting sqref="J27:J29">
    <cfRule type="cellIs" dxfId="1400" priority="3533" operator="equal">
      <formula>"HIDE-NO VAR"</formula>
    </cfRule>
  </conditionalFormatting>
  <conditionalFormatting sqref="J27:J29">
    <cfRule type="cellIs" dxfId="1399" priority="3532" operator="equal">
      <formula>"NO VAR"</formula>
    </cfRule>
  </conditionalFormatting>
  <conditionalFormatting sqref="J27:J29">
    <cfRule type="cellIs" dxfId="1398" priority="3531" operator="equal">
      <formula>"HIDE-NO VAR"</formula>
    </cfRule>
  </conditionalFormatting>
  <conditionalFormatting sqref="J27:J29">
    <cfRule type="cellIs" dxfId="1397" priority="3530" operator="equal">
      <formula>"NO VAR"</formula>
    </cfRule>
  </conditionalFormatting>
  <conditionalFormatting sqref="J27:J29">
    <cfRule type="cellIs" dxfId="1396" priority="3529" operator="equal">
      <formula>"HIDE-NO VAR"</formula>
    </cfRule>
  </conditionalFormatting>
  <conditionalFormatting sqref="J27:J29">
    <cfRule type="cellIs" dxfId="1395" priority="3528" operator="equal">
      <formula>"NO VAR"</formula>
    </cfRule>
  </conditionalFormatting>
  <conditionalFormatting sqref="J27:J29">
    <cfRule type="cellIs" dxfId="1394" priority="3527" operator="equal">
      <formula>"NO VAR"</formula>
    </cfRule>
  </conditionalFormatting>
  <conditionalFormatting sqref="J27:J29">
    <cfRule type="cellIs" dxfId="1393" priority="3526" operator="equal">
      <formula>"HIDE-NO VAR"</formula>
    </cfRule>
  </conditionalFormatting>
  <conditionalFormatting sqref="J27:J29">
    <cfRule type="cellIs" dxfId="1392" priority="3525" operator="equal">
      <formula>"NO VAR"</formula>
    </cfRule>
  </conditionalFormatting>
  <conditionalFormatting sqref="J27:J29">
    <cfRule type="cellIs" dxfId="1391" priority="3524" operator="equal">
      <formula>"NO VAR"</formula>
    </cfRule>
  </conditionalFormatting>
  <conditionalFormatting sqref="J27:J29">
    <cfRule type="cellIs" dxfId="1390" priority="3523" operator="equal">
      <formula>"HIDE-NO VAR"</formula>
    </cfRule>
  </conditionalFormatting>
  <conditionalFormatting sqref="J27:J29">
    <cfRule type="cellIs" dxfId="1389" priority="3522" operator="equal">
      <formula>"NO VAR"</formula>
    </cfRule>
  </conditionalFormatting>
  <conditionalFormatting sqref="J27:J29">
    <cfRule type="cellIs" dxfId="1388" priority="3521" operator="equal">
      <formula>"NO VAR"</formula>
    </cfRule>
  </conditionalFormatting>
  <conditionalFormatting sqref="J27:J29">
    <cfRule type="cellIs" dxfId="1387" priority="3520" operator="equal">
      <formula>"HIDE-NO VAR"</formula>
    </cfRule>
  </conditionalFormatting>
  <conditionalFormatting sqref="J27:J29">
    <cfRule type="cellIs" dxfId="1386" priority="3519" operator="equal">
      <formula>"NO VAR"</formula>
    </cfRule>
  </conditionalFormatting>
  <conditionalFormatting sqref="J27:J29">
    <cfRule type="cellIs" dxfId="1385" priority="3518" operator="equal">
      <formula>"NO VAR"</formula>
    </cfRule>
  </conditionalFormatting>
  <conditionalFormatting sqref="J27:J29">
    <cfRule type="cellIs" dxfId="1384" priority="3517" operator="equal">
      <formula>"HIDE-NO VAR"</formula>
    </cfRule>
  </conditionalFormatting>
  <conditionalFormatting sqref="J27:J29">
    <cfRule type="cellIs" dxfId="1383" priority="3516" operator="equal">
      <formula>"NO VAR"</formula>
    </cfRule>
  </conditionalFormatting>
  <conditionalFormatting sqref="J27:J29">
    <cfRule type="cellIs" dxfId="1382" priority="3515" operator="equal">
      <formula>"NO VAR"</formula>
    </cfRule>
  </conditionalFormatting>
  <conditionalFormatting sqref="J27:J29">
    <cfRule type="cellIs" dxfId="1381" priority="3514" operator="equal">
      <formula>"HIDE-NO VAR"</formula>
    </cfRule>
  </conditionalFormatting>
  <conditionalFormatting sqref="J27:J29">
    <cfRule type="cellIs" dxfId="1380" priority="3513" operator="equal">
      <formula>"NO VAR"</formula>
    </cfRule>
  </conditionalFormatting>
  <conditionalFormatting sqref="J27:J29">
    <cfRule type="cellIs" dxfId="1379" priority="3512" operator="equal">
      <formula>"NO VAR"</formula>
    </cfRule>
  </conditionalFormatting>
  <conditionalFormatting sqref="J27:J29">
    <cfRule type="cellIs" dxfId="1378" priority="3511" operator="equal">
      <formula>"HIDE-NO VAR"</formula>
    </cfRule>
  </conditionalFormatting>
  <conditionalFormatting sqref="J27:J29">
    <cfRule type="cellIs" dxfId="1377" priority="3510" operator="equal">
      <formula>"NO VAR"</formula>
    </cfRule>
  </conditionalFormatting>
  <conditionalFormatting sqref="J27:J29">
    <cfRule type="cellIs" dxfId="1376" priority="3509" operator="equal">
      <formula>"NO VAR"</formula>
    </cfRule>
  </conditionalFormatting>
  <conditionalFormatting sqref="J27:J29">
    <cfRule type="cellIs" dxfId="1375" priority="3508" operator="equal">
      <formula>"HIDE-NO VAR"</formula>
    </cfRule>
  </conditionalFormatting>
  <conditionalFormatting sqref="J27:J29">
    <cfRule type="cellIs" dxfId="1374" priority="3507" operator="equal">
      <formula>"NO VAR"</formula>
    </cfRule>
  </conditionalFormatting>
  <conditionalFormatting sqref="J27:J29">
    <cfRule type="cellIs" dxfId="1373" priority="3506" operator="equal">
      <formula>"NO VAR"</formula>
    </cfRule>
  </conditionalFormatting>
  <conditionalFormatting sqref="K27:K29">
    <cfRule type="cellIs" dxfId="1372" priority="3505" operator="equal">
      <formula>"NO VAR"</formula>
    </cfRule>
  </conditionalFormatting>
  <conditionalFormatting sqref="K27:K29">
    <cfRule type="cellIs" dxfId="1371" priority="3504" operator="equal">
      <formula>"HIDE-NO VAR"</formula>
    </cfRule>
  </conditionalFormatting>
  <conditionalFormatting sqref="K27:K29">
    <cfRule type="cellIs" dxfId="1370" priority="3503" operator="equal">
      <formula>"ERROR "</formula>
    </cfRule>
  </conditionalFormatting>
  <conditionalFormatting sqref="K27:K29">
    <cfRule type="cellIs" dxfId="1369" priority="3502" operator="equal">
      <formula>"HIDE-NO VAR"</formula>
    </cfRule>
  </conditionalFormatting>
  <conditionalFormatting sqref="K27:K29">
    <cfRule type="cellIs" dxfId="1368" priority="3501" operator="equal">
      <formula>"HIDE-NO VAR"</formula>
    </cfRule>
  </conditionalFormatting>
  <conditionalFormatting sqref="K27:K29">
    <cfRule type="cellIs" dxfId="1367" priority="3500" operator="equal">
      <formula>"NO VAR"</formula>
    </cfRule>
  </conditionalFormatting>
  <conditionalFormatting sqref="K27:K29">
    <cfRule type="cellIs" dxfId="1366" priority="3499" operator="equal">
      <formula>"HIDE-NO VAR"</formula>
    </cfRule>
  </conditionalFormatting>
  <conditionalFormatting sqref="K27:K29">
    <cfRule type="cellIs" dxfId="1365" priority="3498" operator="equal">
      <formula>"NO VAR"</formula>
    </cfRule>
  </conditionalFormatting>
  <conditionalFormatting sqref="K27:K29">
    <cfRule type="cellIs" dxfId="1364" priority="3497" operator="equal">
      <formula>"HIDE-NO VAR"</formula>
    </cfRule>
  </conditionalFormatting>
  <conditionalFormatting sqref="K27:K29">
    <cfRule type="cellIs" dxfId="1363" priority="3496" operator="equal">
      <formula>"NO VAR"</formula>
    </cfRule>
  </conditionalFormatting>
  <conditionalFormatting sqref="K27:K29">
    <cfRule type="cellIs" dxfId="1362" priority="3495" operator="equal">
      <formula>"NO VAR"</formula>
    </cfRule>
  </conditionalFormatting>
  <conditionalFormatting sqref="K27:K29">
    <cfRule type="cellIs" dxfId="1361" priority="3494" operator="equal">
      <formula>"HIDE-NO VAR"</formula>
    </cfRule>
  </conditionalFormatting>
  <conditionalFormatting sqref="K27:K29">
    <cfRule type="cellIs" dxfId="1360" priority="3493" operator="equal">
      <formula>"NO VAR"</formula>
    </cfRule>
  </conditionalFormatting>
  <conditionalFormatting sqref="K27:K29">
    <cfRule type="cellIs" dxfId="1359" priority="3492" operator="equal">
      <formula>"NO VAR"</formula>
    </cfRule>
  </conditionalFormatting>
  <conditionalFormatting sqref="K27:K29">
    <cfRule type="cellIs" dxfId="1358" priority="3491" operator="equal">
      <formula>"HIDE-NO VAR"</formula>
    </cfRule>
  </conditionalFormatting>
  <conditionalFormatting sqref="K27:K29">
    <cfRule type="cellIs" dxfId="1357" priority="3490" operator="equal">
      <formula>"NO VAR"</formula>
    </cfRule>
  </conditionalFormatting>
  <conditionalFormatting sqref="K27:K29">
    <cfRule type="cellIs" dxfId="1356" priority="3489" operator="equal">
      <formula>"NO VAR"</formula>
    </cfRule>
  </conditionalFormatting>
  <conditionalFormatting sqref="K27:K29">
    <cfRule type="cellIs" dxfId="1355" priority="3488" operator="equal">
      <formula>"HIDE-NO VAR"</formula>
    </cfRule>
  </conditionalFormatting>
  <conditionalFormatting sqref="K27:K29">
    <cfRule type="cellIs" dxfId="1354" priority="3487" operator="equal">
      <formula>"NO VAR"</formula>
    </cfRule>
  </conditionalFormatting>
  <conditionalFormatting sqref="K27:K29">
    <cfRule type="cellIs" dxfId="1353" priority="3486" operator="equal">
      <formula>"NO VAR"</formula>
    </cfRule>
  </conditionalFormatting>
  <conditionalFormatting sqref="K27:K29">
    <cfRule type="cellIs" dxfId="1352" priority="3485" operator="equal">
      <formula>"HIDE-NO VAR"</formula>
    </cfRule>
  </conditionalFormatting>
  <conditionalFormatting sqref="K27:K29">
    <cfRule type="cellIs" dxfId="1351" priority="3484" operator="equal">
      <formula>"NO VAR"</formula>
    </cfRule>
  </conditionalFormatting>
  <conditionalFormatting sqref="K27:K29">
    <cfRule type="cellIs" dxfId="1350" priority="3483" operator="equal">
      <formula>"NO VAR"</formula>
    </cfRule>
  </conditionalFormatting>
  <conditionalFormatting sqref="K27:K29">
    <cfRule type="cellIs" dxfId="1349" priority="3482" operator="equal">
      <formula>"HIDE-NO VAR"</formula>
    </cfRule>
  </conditionalFormatting>
  <conditionalFormatting sqref="K27:K29">
    <cfRule type="cellIs" dxfId="1348" priority="3481" operator="equal">
      <formula>"NO VAR"</formula>
    </cfRule>
  </conditionalFormatting>
  <conditionalFormatting sqref="K27:K29">
    <cfRule type="cellIs" dxfId="1347" priority="3480" operator="equal">
      <formula>"NO VAR"</formula>
    </cfRule>
  </conditionalFormatting>
  <conditionalFormatting sqref="K27:K29">
    <cfRule type="cellIs" dxfId="1346" priority="3479" operator="equal">
      <formula>"HIDE-NO VAR"</formula>
    </cfRule>
  </conditionalFormatting>
  <conditionalFormatting sqref="K27:K29">
    <cfRule type="cellIs" dxfId="1345" priority="3478" operator="equal">
      <formula>"NO VAR"</formula>
    </cfRule>
  </conditionalFormatting>
  <conditionalFormatting sqref="K27:K29">
    <cfRule type="cellIs" dxfId="1344" priority="3477" operator="equal">
      <formula>"NO VAR"</formula>
    </cfRule>
  </conditionalFormatting>
  <conditionalFormatting sqref="K27:K29">
    <cfRule type="cellIs" dxfId="1343" priority="3476" operator="equal">
      <formula>"HIDE-NO VAR"</formula>
    </cfRule>
  </conditionalFormatting>
  <conditionalFormatting sqref="K27:K29">
    <cfRule type="cellIs" dxfId="1342" priority="3475" operator="equal">
      <formula>"NO VAR"</formula>
    </cfRule>
  </conditionalFormatting>
  <conditionalFormatting sqref="K27:K29">
    <cfRule type="cellIs" dxfId="1341" priority="3474" operator="equal">
      <formula>"NO VAR"</formula>
    </cfRule>
  </conditionalFormatting>
  <conditionalFormatting sqref="K27:K29">
    <cfRule type="cellIs" dxfId="1340" priority="3473" operator="equal">
      <formula>"HIDE-NO VAR"</formula>
    </cfRule>
  </conditionalFormatting>
  <conditionalFormatting sqref="K27:K29">
    <cfRule type="cellIs" dxfId="1339" priority="3472" operator="equal">
      <formula>"NO VAR"</formula>
    </cfRule>
  </conditionalFormatting>
  <conditionalFormatting sqref="K27:K29">
    <cfRule type="cellIs" dxfId="1338" priority="3471" operator="equal">
      <formula>"NO VAR"</formula>
    </cfRule>
  </conditionalFormatting>
  <conditionalFormatting sqref="K27:K29">
    <cfRule type="cellIs" dxfId="1337" priority="3470" operator="equal">
      <formula>"HIDE-NO VAR"</formula>
    </cfRule>
  </conditionalFormatting>
  <conditionalFormatting sqref="K27:K29">
    <cfRule type="cellIs" dxfId="1336" priority="3469" operator="equal">
      <formula>"NO VAR"</formula>
    </cfRule>
  </conditionalFormatting>
  <conditionalFormatting sqref="K27:K29">
    <cfRule type="cellIs" dxfId="1335" priority="3468" operator="equal">
      <formula>"NO VAR"</formula>
    </cfRule>
  </conditionalFormatting>
  <conditionalFormatting sqref="K27:K29">
    <cfRule type="cellIs" dxfId="1334" priority="3467" operator="equal">
      <formula>"HIDE-NO VAR"</formula>
    </cfRule>
  </conditionalFormatting>
  <conditionalFormatting sqref="K27:K29">
    <cfRule type="cellIs" dxfId="1333" priority="3466" operator="equal">
      <formula>"NO VAR"</formula>
    </cfRule>
  </conditionalFormatting>
  <conditionalFormatting sqref="K27:K29">
    <cfRule type="cellIs" dxfId="1332" priority="3465" operator="equal">
      <formula>"NO VAR"</formula>
    </cfRule>
  </conditionalFormatting>
  <conditionalFormatting sqref="K27:K29">
    <cfRule type="cellIs" dxfId="1331" priority="3464" operator="equal">
      <formula>"INCORRECT LINE BEING PICKED UP"</formula>
    </cfRule>
  </conditionalFormatting>
  <conditionalFormatting sqref="B30">
    <cfRule type="cellIs" dxfId="1330" priority="3463" operator="equal">
      <formula>"HIDE "</formula>
    </cfRule>
  </conditionalFormatting>
  <conditionalFormatting sqref="B31:B38">
    <cfRule type="cellIs" dxfId="1329" priority="3462" operator="equal">
      <formula>"HIDE "</formula>
    </cfRule>
  </conditionalFormatting>
  <conditionalFormatting sqref="J30:J38">
    <cfRule type="cellIs" dxfId="1328" priority="3461" operator="equal">
      <formula>"NO VAR"</formula>
    </cfRule>
  </conditionalFormatting>
  <conditionalFormatting sqref="J30:J38">
    <cfRule type="cellIs" dxfId="1327" priority="3460" operator="equal">
      <formula>"HIDE-NO VAR"</formula>
    </cfRule>
  </conditionalFormatting>
  <conditionalFormatting sqref="J30:J38">
    <cfRule type="cellIs" dxfId="1326" priority="3459" operator="equal">
      <formula>"ERROR "</formula>
    </cfRule>
  </conditionalFormatting>
  <conditionalFormatting sqref="J30:J38">
    <cfRule type="cellIs" dxfId="1325" priority="3458" operator="equal">
      <formula>"HIDE-NO VAR"</formula>
    </cfRule>
  </conditionalFormatting>
  <conditionalFormatting sqref="J30:J38">
    <cfRule type="cellIs" dxfId="1324" priority="3457" operator="equal">
      <formula>"HIDE-NO VAR"</formula>
    </cfRule>
  </conditionalFormatting>
  <conditionalFormatting sqref="J30:J38">
    <cfRule type="cellIs" dxfId="1323" priority="3456" operator="equal">
      <formula>"NO VAR"</formula>
    </cfRule>
  </conditionalFormatting>
  <conditionalFormatting sqref="J30:J38">
    <cfRule type="cellIs" dxfId="1322" priority="3455" operator="equal">
      <formula>"HIDE-NO VAR"</formula>
    </cfRule>
  </conditionalFormatting>
  <conditionalFormatting sqref="J30:J38">
    <cfRule type="cellIs" dxfId="1321" priority="3454" operator="equal">
      <formula>"NO VAR"</formula>
    </cfRule>
  </conditionalFormatting>
  <conditionalFormatting sqref="J30:J38">
    <cfRule type="cellIs" dxfId="1320" priority="3453" operator="equal">
      <formula>"HIDE-NO VAR"</formula>
    </cfRule>
  </conditionalFormatting>
  <conditionalFormatting sqref="J30:J38">
    <cfRule type="cellIs" dxfId="1319" priority="3452" operator="equal">
      <formula>"NO VAR"</formula>
    </cfRule>
  </conditionalFormatting>
  <conditionalFormatting sqref="J30:J38">
    <cfRule type="cellIs" dxfId="1318" priority="3451" operator="equal">
      <formula>"NO VAR"</formula>
    </cfRule>
  </conditionalFormatting>
  <conditionalFormatting sqref="J30:J38">
    <cfRule type="cellIs" dxfId="1317" priority="3450" operator="equal">
      <formula>"HIDE-NO VAR"</formula>
    </cfRule>
  </conditionalFormatting>
  <conditionalFormatting sqref="J30:J38">
    <cfRule type="cellIs" dxfId="1316" priority="3449" operator="equal">
      <formula>"NO VAR"</formula>
    </cfRule>
  </conditionalFormatting>
  <conditionalFormatting sqref="J30:J38">
    <cfRule type="cellIs" dxfId="1315" priority="3448" operator="equal">
      <formula>"NO VAR"</formula>
    </cfRule>
  </conditionalFormatting>
  <conditionalFormatting sqref="J30:J38">
    <cfRule type="cellIs" dxfId="1314" priority="3447" operator="equal">
      <formula>"HIDE-NO VAR"</formula>
    </cfRule>
  </conditionalFormatting>
  <conditionalFormatting sqref="J30:J38">
    <cfRule type="cellIs" dxfId="1313" priority="3446" operator="equal">
      <formula>"NO VAR"</formula>
    </cfRule>
  </conditionalFormatting>
  <conditionalFormatting sqref="J30:J38">
    <cfRule type="cellIs" dxfId="1312" priority="3445" operator="equal">
      <formula>"NO VAR"</formula>
    </cfRule>
  </conditionalFormatting>
  <conditionalFormatting sqref="J30:J38">
    <cfRule type="cellIs" dxfId="1311" priority="3444" operator="equal">
      <formula>"HIDE-NO VAR"</formula>
    </cfRule>
  </conditionalFormatting>
  <conditionalFormatting sqref="J30:J38">
    <cfRule type="cellIs" dxfId="1310" priority="3443" operator="equal">
      <formula>"NO VAR"</formula>
    </cfRule>
  </conditionalFormatting>
  <conditionalFormatting sqref="J30:J38">
    <cfRule type="cellIs" dxfId="1309" priority="3442" operator="equal">
      <formula>"NO VAR"</formula>
    </cfRule>
  </conditionalFormatting>
  <conditionalFormatting sqref="J30:J38">
    <cfRule type="cellIs" dxfId="1308" priority="3441" operator="equal">
      <formula>"HIDE-NO VAR"</formula>
    </cfRule>
  </conditionalFormatting>
  <conditionalFormatting sqref="J30:J38">
    <cfRule type="cellIs" dxfId="1307" priority="3440" operator="equal">
      <formula>"NO VAR"</formula>
    </cfRule>
  </conditionalFormatting>
  <conditionalFormatting sqref="J30:J38">
    <cfRule type="cellIs" dxfId="1306" priority="3439" operator="equal">
      <formula>"NO VAR"</formula>
    </cfRule>
  </conditionalFormatting>
  <conditionalFormatting sqref="J30:J38">
    <cfRule type="cellIs" dxfId="1305" priority="3438" operator="equal">
      <formula>"HIDE-NO VAR"</formula>
    </cfRule>
  </conditionalFormatting>
  <conditionalFormatting sqref="J30:J38">
    <cfRule type="cellIs" dxfId="1304" priority="3437" operator="equal">
      <formula>"NO VAR"</formula>
    </cfRule>
  </conditionalFormatting>
  <conditionalFormatting sqref="J30:J38">
    <cfRule type="cellIs" dxfId="1303" priority="3436" operator="equal">
      <formula>"NO VAR"</formula>
    </cfRule>
  </conditionalFormatting>
  <conditionalFormatting sqref="J30:J38">
    <cfRule type="cellIs" dxfId="1302" priority="3435" operator="equal">
      <formula>"HIDE-NO VAR"</formula>
    </cfRule>
  </conditionalFormatting>
  <conditionalFormatting sqref="J30:J38">
    <cfRule type="cellIs" dxfId="1301" priority="3434" operator="equal">
      <formula>"NO VAR"</formula>
    </cfRule>
  </conditionalFormatting>
  <conditionalFormatting sqref="J30:J38">
    <cfRule type="cellIs" dxfId="1300" priority="3433" operator="equal">
      <formula>"NO VAR"</formula>
    </cfRule>
  </conditionalFormatting>
  <conditionalFormatting sqref="J30:J38">
    <cfRule type="cellIs" dxfId="1299" priority="3432" operator="equal">
      <formula>"HIDE-NO VAR"</formula>
    </cfRule>
  </conditionalFormatting>
  <conditionalFormatting sqref="J30:J38">
    <cfRule type="cellIs" dxfId="1298" priority="3431" operator="equal">
      <formula>"NO VAR"</formula>
    </cfRule>
  </conditionalFormatting>
  <conditionalFormatting sqref="J30:J38">
    <cfRule type="cellIs" dxfId="1297" priority="3430" operator="equal">
      <formula>"NO VAR"</formula>
    </cfRule>
  </conditionalFormatting>
  <conditionalFormatting sqref="K30:K38">
    <cfRule type="cellIs" dxfId="1296" priority="3429" operator="equal">
      <formula>"NO VAR"</formula>
    </cfRule>
  </conditionalFormatting>
  <conditionalFormatting sqref="K30:K38">
    <cfRule type="cellIs" dxfId="1295" priority="3428" operator="equal">
      <formula>"HIDE-NO VAR"</formula>
    </cfRule>
  </conditionalFormatting>
  <conditionalFormatting sqref="K30:K38">
    <cfRule type="cellIs" dxfId="1294" priority="3427" operator="equal">
      <formula>"ERROR "</formula>
    </cfRule>
  </conditionalFormatting>
  <conditionalFormatting sqref="K30:K38">
    <cfRule type="cellIs" dxfId="1293" priority="3426" operator="equal">
      <formula>"HIDE-NO VAR"</formula>
    </cfRule>
  </conditionalFormatting>
  <conditionalFormatting sqref="K30:K38">
    <cfRule type="cellIs" dxfId="1292" priority="3425" operator="equal">
      <formula>"HIDE-NO VAR"</formula>
    </cfRule>
  </conditionalFormatting>
  <conditionalFormatting sqref="K30:K38">
    <cfRule type="cellIs" dxfId="1291" priority="3424" operator="equal">
      <formula>"NO VAR"</formula>
    </cfRule>
  </conditionalFormatting>
  <conditionalFormatting sqref="K30:K38">
    <cfRule type="cellIs" dxfId="1290" priority="3423" operator="equal">
      <formula>"HIDE-NO VAR"</formula>
    </cfRule>
  </conditionalFormatting>
  <conditionalFormatting sqref="K30:K38">
    <cfRule type="cellIs" dxfId="1289" priority="3422" operator="equal">
      <formula>"NO VAR"</formula>
    </cfRule>
  </conditionalFormatting>
  <conditionalFormatting sqref="K30:K38">
    <cfRule type="cellIs" dxfId="1288" priority="3421" operator="equal">
      <formula>"HIDE-NO VAR"</formula>
    </cfRule>
  </conditionalFormatting>
  <conditionalFormatting sqref="K30:K38">
    <cfRule type="cellIs" dxfId="1287" priority="3420" operator="equal">
      <formula>"NO VAR"</formula>
    </cfRule>
  </conditionalFormatting>
  <conditionalFormatting sqref="K30:K38">
    <cfRule type="cellIs" dxfId="1286" priority="3419" operator="equal">
      <formula>"NO VAR"</formula>
    </cfRule>
  </conditionalFormatting>
  <conditionalFormatting sqref="K30:K38">
    <cfRule type="cellIs" dxfId="1285" priority="3418" operator="equal">
      <formula>"HIDE-NO VAR"</formula>
    </cfRule>
  </conditionalFormatting>
  <conditionalFormatting sqref="K30:K38">
    <cfRule type="cellIs" dxfId="1284" priority="3417" operator="equal">
      <formula>"NO VAR"</formula>
    </cfRule>
  </conditionalFormatting>
  <conditionalFormatting sqref="K30:K38">
    <cfRule type="cellIs" dxfId="1283" priority="3416" operator="equal">
      <formula>"NO VAR"</formula>
    </cfRule>
  </conditionalFormatting>
  <conditionalFormatting sqref="K30:K38">
    <cfRule type="cellIs" dxfId="1282" priority="3415" operator="equal">
      <formula>"HIDE-NO VAR"</formula>
    </cfRule>
  </conditionalFormatting>
  <conditionalFormatting sqref="K30:K38">
    <cfRule type="cellIs" dxfId="1281" priority="3414" operator="equal">
      <formula>"NO VAR"</formula>
    </cfRule>
  </conditionalFormatting>
  <conditionalFormatting sqref="K30:K38">
    <cfRule type="cellIs" dxfId="1280" priority="3413" operator="equal">
      <formula>"NO VAR"</formula>
    </cfRule>
  </conditionalFormatting>
  <conditionalFormatting sqref="K30:K38">
    <cfRule type="cellIs" dxfId="1279" priority="3412" operator="equal">
      <formula>"HIDE-NO VAR"</formula>
    </cfRule>
  </conditionalFormatting>
  <conditionalFormatting sqref="K30:K38">
    <cfRule type="cellIs" dxfId="1278" priority="3411" operator="equal">
      <formula>"NO VAR"</formula>
    </cfRule>
  </conditionalFormatting>
  <conditionalFormatting sqref="K30:K38">
    <cfRule type="cellIs" dxfId="1277" priority="3410" operator="equal">
      <formula>"NO VAR"</formula>
    </cfRule>
  </conditionalFormatting>
  <conditionalFormatting sqref="K30:K38">
    <cfRule type="cellIs" dxfId="1276" priority="3409" operator="equal">
      <formula>"HIDE-NO VAR"</formula>
    </cfRule>
  </conditionalFormatting>
  <conditionalFormatting sqref="K30:K38">
    <cfRule type="cellIs" dxfId="1275" priority="3408" operator="equal">
      <formula>"NO VAR"</formula>
    </cfRule>
  </conditionalFormatting>
  <conditionalFormatting sqref="K30:K38">
    <cfRule type="cellIs" dxfId="1274" priority="3407" operator="equal">
      <formula>"NO VAR"</formula>
    </cfRule>
  </conditionalFormatting>
  <conditionalFormatting sqref="K30:K38">
    <cfRule type="cellIs" dxfId="1273" priority="3406" operator="equal">
      <formula>"HIDE-NO VAR"</formula>
    </cfRule>
  </conditionalFormatting>
  <conditionalFormatting sqref="K30:K38">
    <cfRule type="cellIs" dxfId="1272" priority="3405" operator="equal">
      <formula>"NO VAR"</formula>
    </cfRule>
  </conditionalFormatting>
  <conditionalFormatting sqref="K30:K38">
    <cfRule type="cellIs" dxfId="1271" priority="3404" operator="equal">
      <formula>"NO VAR"</formula>
    </cfRule>
  </conditionalFormatting>
  <conditionalFormatting sqref="K30:K38">
    <cfRule type="cellIs" dxfId="1270" priority="3403" operator="equal">
      <formula>"HIDE-NO VAR"</formula>
    </cfRule>
  </conditionalFormatting>
  <conditionalFormatting sqref="K30:K38">
    <cfRule type="cellIs" dxfId="1269" priority="3402" operator="equal">
      <formula>"NO VAR"</formula>
    </cfRule>
  </conditionalFormatting>
  <conditionalFormatting sqref="K30:K38">
    <cfRule type="cellIs" dxfId="1268" priority="3401" operator="equal">
      <formula>"NO VAR"</formula>
    </cfRule>
  </conditionalFormatting>
  <conditionalFormatting sqref="K30:K38">
    <cfRule type="cellIs" dxfId="1267" priority="3400" operator="equal">
      <formula>"HIDE-NO VAR"</formula>
    </cfRule>
  </conditionalFormatting>
  <conditionalFormatting sqref="K30:K38">
    <cfRule type="cellIs" dxfId="1266" priority="3399" operator="equal">
      <formula>"NO VAR"</formula>
    </cfRule>
  </conditionalFormatting>
  <conditionalFormatting sqref="K30:K38">
    <cfRule type="cellIs" dxfId="1265" priority="3398" operator="equal">
      <formula>"NO VAR"</formula>
    </cfRule>
  </conditionalFormatting>
  <conditionalFormatting sqref="K30:K38">
    <cfRule type="cellIs" dxfId="1264" priority="3397" operator="equal">
      <formula>"HIDE-NO VAR"</formula>
    </cfRule>
  </conditionalFormatting>
  <conditionalFormatting sqref="K30:K38">
    <cfRule type="cellIs" dxfId="1263" priority="3396" operator="equal">
      <formula>"NO VAR"</formula>
    </cfRule>
  </conditionalFormatting>
  <conditionalFormatting sqref="K30:K38">
    <cfRule type="cellIs" dxfId="1262" priority="3395" operator="equal">
      <formula>"NO VAR"</formula>
    </cfRule>
  </conditionalFormatting>
  <conditionalFormatting sqref="K30:K38">
    <cfRule type="cellIs" dxfId="1261" priority="3394" operator="equal">
      <formula>"HIDE-NO VAR"</formula>
    </cfRule>
  </conditionalFormatting>
  <conditionalFormatting sqref="K30:K38">
    <cfRule type="cellIs" dxfId="1260" priority="3393" operator="equal">
      <formula>"NO VAR"</formula>
    </cfRule>
  </conditionalFormatting>
  <conditionalFormatting sqref="K30:K38">
    <cfRule type="cellIs" dxfId="1259" priority="3392" operator="equal">
      <formula>"NO VAR"</formula>
    </cfRule>
  </conditionalFormatting>
  <conditionalFormatting sqref="K30:K38">
    <cfRule type="cellIs" dxfId="1258" priority="3391" operator="equal">
      <formula>"HIDE-NO VAR"</formula>
    </cfRule>
  </conditionalFormatting>
  <conditionalFormatting sqref="K30:K38">
    <cfRule type="cellIs" dxfId="1257" priority="3390" operator="equal">
      <formula>"NO VAR"</formula>
    </cfRule>
  </conditionalFormatting>
  <conditionalFormatting sqref="K30:K38">
    <cfRule type="cellIs" dxfId="1256" priority="3389" operator="equal">
      <formula>"NO VAR"</formula>
    </cfRule>
  </conditionalFormatting>
  <conditionalFormatting sqref="K30:K38">
    <cfRule type="cellIs" dxfId="1255" priority="3388" operator="equal">
      <formula>"INCORRECT LINE BEING PICKED UP"</formula>
    </cfRule>
  </conditionalFormatting>
  <conditionalFormatting sqref="B39">
    <cfRule type="cellIs" dxfId="1254" priority="3387" operator="equal">
      <formula>"HIDE "</formula>
    </cfRule>
  </conditionalFormatting>
  <conditionalFormatting sqref="B41">
    <cfRule type="cellIs" dxfId="1253" priority="3386" operator="equal">
      <formula>"HIDE "</formula>
    </cfRule>
  </conditionalFormatting>
  <conditionalFormatting sqref="B42:B43">
    <cfRule type="cellIs" dxfId="1252" priority="3385" operator="equal">
      <formula>"HIDE "</formula>
    </cfRule>
  </conditionalFormatting>
  <conditionalFormatting sqref="J39">
    <cfRule type="cellIs" dxfId="1251" priority="3384" operator="equal">
      <formula>"NO VAR"</formula>
    </cfRule>
  </conditionalFormatting>
  <conditionalFormatting sqref="J39">
    <cfRule type="cellIs" dxfId="1250" priority="3383" operator="equal">
      <formula>"HIDE-NO VAR"</formula>
    </cfRule>
  </conditionalFormatting>
  <conditionalFormatting sqref="J39">
    <cfRule type="cellIs" dxfId="1249" priority="3382" operator="equal">
      <formula>"ERROR "</formula>
    </cfRule>
  </conditionalFormatting>
  <conditionalFormatting sqref="J39">
    <cfRule type="cellIs" dxfId="1248" priority="3381" operator="equal">
      <formula>"HIDE-NO VAR"</formula>
    </cfRule>
  </conditionalFormatting>
  <conditionalFormatting sqref="J39">
    <cfRule type="cellIs" dxfId="1247" priority="3380" operator="equal">
      <formula>"HIDE-NO VAR"</formula>
    </cfRule>
  </conditionalFormatting>
  <conditionalFormatting sqref="J39">
    <cfRule type="cellIs" dxfId="1246" priority="3379" operator="equal">
      <formula>"NO VAR"</formula>
    </cfRule>
  </conditionalFormatting>
  <conditionalFormatting sqref="J39">
    <cfRule type="cellIs" dxfId="1245" priority="3378" operator="equal">
      <formula>"HIDE-NO VAR"</formula>
    </cfRule>
  </conditionalFormatting>
  <conditionalFormatting sqref="J39">
    <cfRule type="cellIs" dxfId="1244" priority="3377" operator="equal">
      <formula>"NO VAR"</formula>
    </cfRule>
  </conditionalFormatting>
  <conditionalFormatting sqref="J39">
    <cfRule type="cellIs" dxfId="1243" priority="3376" operator="equal">
      <formula>"HIDE-NO VAR"</formula>
    </cfRule>
  </conditionalFormatting>
  <conditionalFormatting sqref="J39">
    <cfRule type="cellIs" dxfId="1242" priority="3375" operator="equal">
      <formula>"NO VAR"</formula>
    </cfRule>
  </conditionalFormatting>
  <conditionalFormatting sqref="J39">
    <cfRule type="cellIs" dxfId="1241" priority="3374" operator="equal">
      <formula>"NO VAR"</formula>
    </cfRule>
  </conditionalFormatting>
  <conditionalFormatting sqref="J39">
    <cfRule type="cellIs" dxfId="1240" priority="3373" operator="equal">
      <formula>"HIDE-NO VAR"</formula>
    </cfRule>
  </conditionalFormatting>
  <conditionalFormatting sqref="J39">
    <cfRule type="cellIs" dxfId="1239" priority="3372" operator="equal">
      <formula>"NO VAR"</formula>
    </cfRule>
  </conditionalFormatting>
  <conditionalFormatting sqref="J39">
    <cfRule type="cellIs" dxfId="1238" priority="3371" operator="equal">
      <formula>"NO VAR"</formula>
    </cfRule>
  </conditionalFormatting>
  <conditionalFormatting sqref="J39">
    <cfRule type="cellIs" dxfId="1237" priority="3370" operator="equal">
      <formula>"HIDE-NO VAR"</formula>
    </cfRule>
  </conditionalFormatting>
  <conditionalFormatting sqref="J39">
    <cfRule type="cellIs" dxfId="1236" priority="3369" operator="equal">
      <formula>"NO VAR"</formula>
    </cfRule>
  </conditionalFormatting>
  <conditionalFormatting sqref="J39">
    <cfRule type="cellIs" dxfId="1235" priority="3368" operator="equal">
      <formula>"NO VAR"</formula>
    </cfRule>
  </conditionalFormatting>
  <conditionalFormatting sqref="J39">
    <cfRule type="cellIs" dxfId="1234" priority="3367" operator="equal">
      <formula>"HIDE-NO VAR"</formula>
    </cfRule>
  </conditionalFormatting>
  <conditionalFormatting sqref="J39">
    <cfRule type="cellIs" dxfId="1233" priority="3366" operator="equal">
      <formula>"NO VAR"</formula>
    </cfRule>
  </conditionalFormatting>
  <conditionalFormatting sqref="J39">
    <cfRule type="cellIs" dxfId="1232" priority="3365" operator="equal">
      <formula>"NO VAR"</formula>
    </cfRule>
  </conditionalFormatting>
  <conditionalFormatting sqref="J39">
    <cfRule type="cellIs" dxfId="1231" priority="3364" operator="equal">
      <formula>"HIDE-NO VAR"</formula>
    </cfRule>
  </conditionalFormatting>
  <conditionalFormatting sqref="J39">
    <cfRule type="cellIs" dxfId="1230" priority="3363" operator="equal">
      <formula>"NO VAR"</formula>
    </cfRule>
  </conditionalFormatting>
  <conditionalFormatting sqref="J39">
    <cfRule type="cellIs" dxfId="1229" priority="3362" operator="equal">
      <formula>"NO VAR"</formula>
    </cfRule>
  </conditionalFormatting>
  <conditionalFormatting sqref="J39">
    <cfRule type="cellIs" dxfId="1228" priority="3361" operator="equal">
      <formula>"HIDE-NO VAR"</formula>
    </cfRule>
  </conditionalFormatting>
  <conditionalFormatting sqref="J39">
    <cfRule type="cellIs" dxfId="1227" priority="3360" operator="equal">
      <formula>"NO VAR"</formula>
    </cfRule>
  </conditionalFormatting>
  <conditionalFormatting sqref="J39">
    <cfRule type="cellIs" dxfId="1226" priority="3359" operator="equal">
      <formula>"NO VAR"</formula>
    </cfRule>
  </conditionalFormatting>
  <conditionalFormatting sqref="J39">
    <cfRule type="cellIs" dxfId="1225" priority="3358" operator="equal">
      <formula>"HIDE-NO VAR"</formula>
    </cfRule>
  </conditionalFormatting>
  <conditionalFormatting sqref="J39">
    <cfRule type="cellIs" dxfId="1224" priority="3357" operator="equal">
      <formula>"NO VAR"</formula>
    </cfRule>
  </conditionalFormatting>
  <conditionalFormatting sqref="J39">
    <cfRule type="cellIs" dxfId="1223" priority="3356" operator="equal">
      <formula>"NO VAR"</formula>
    </cfRule>
  </conditionalFormatting>
  <conditionalFormatting sqref="J39">
    <cfRule type="cellIs" dxfId="1222" priority="3355" operator="equal">
      <formula>"HIDE-NO VAR"</formula>
    </cfRule>
  </conditionalFormatting>
  <conditionalFormatting sqref="J39">
    <cfRule type="cellIs" dxfId="1221" priority="3354" operator="equal">
      <formula>"NO VAR"</formula>
    </cfRule>
  </conditionalFormatting>
  <conditionalFormatting sqref="J39">
    <cfRule type="cellIs" dxfId="1220" priority="3353" operator="equal">
      <formula>"NO VAR"</formula>
    </cfRule>
  </conditionalFormatting>
  <conditionalFormatting sqref="K39">
    <cfRule type="cellIs" dxfId="1219" priority="3352" operator="equal">
      <formula>"NO VAR"</formula>
    </cfRule>
  </conditionalFormatting>
  <conditionalFormatting sqref="K39">
    <cfRule type="cellIs" dxfId="1218" priority="3351" operator="equal">
      <formula>"HIDE-NO VAR"</formula>
    </cfRule>
  </conditionalFormatting>
  <conditionalFormatting sqref="K39">
    <cfRule type="cellIs" dxfId="1217" priority="3350" operator="equal">
      <formula>"ERROR "</formula>
    </cfRule>
  </conditionalFormatting>
  <conditionalFormatting sqref="K39">
    <cfRule type="cellIs" dxfId="1216" priority="3349" operator="equal">
      <formula>"HIDE-NO VAR"</formula>
    </cfRule>
  </conditionalFormatting>
  <conditionalFormatting sqref="K39">
    <cfRule type="cellIs" dxfId="1215" priority="3348" operator="equal">
      <formula>"HIDE-NO VAR"</formula>
    </cfRule>
  </conditionalFormatting>
  <conditionalFormatting sqref="K39">
    <cfRule type="cellIs" dxfId="1214" priority="3347" operator="equal">
      <formula>"NO VAR"</formula>
    </cfRule>
  </conditionalFormatting>
  <conditionalFormatting sqref="K39">
    <cfRule type="cellIs" dxfId="1213" priority="3346" operator="equal">
      <formula>"HIDE-NO VAR"</formula>
    </cfRule>
  </conditionalFormatting>
  <conditionalFormatting sqref="K39">
    <cfRule type="cellIs" dxfId="1212" priority="3345" operator="equal">
      <formula>"NO VAR"</formula>
    </cfRule>
  </conditionalFormatting>
  <conditionalFormatting sqref="K39">
    <cfRule type="cellIs" dxfId="1211" priority="3344" operator="equal">
      <formula>"HIDE-NO VAR"</formula>
    </cfRule>
  </conditionalFormatting>
  <conditionalFormatting sqref="K39">
    <cfRule type="cellIs" dxfId="1210" priority="3343" operator="equal">
      <formula>"NO VAR"</formula>
    </cfRule>
  </conditionalFormatting>
  <conditionalFormatting sqref="K39">
    <cfRule type="cellIs" dxfId="1209" priority="3342" operator="equal">
      <formula>"NO VAR"</formula>
    </cfRule>
  </conditionalFormatting>
  <conditionalFormatting sqref="K39">
    <cfRule type="cellIs" dxfId="1208" priority="3341" operator="equal">
      <formula>"HIDE-NO VAR"</formula>
    </cfRule>
  </conditionalFormatting>
  <conditionalFormatting sqref="K39">
    <cfRule type="cellIs" dxfId="1207" priority="3340" operator="equal">
      <formula>"NO VAR"</formula>
    </cfRule>
  </conditionalFormatting>
  <conditionalFormatting sqref="K39">
    <cfRule type="cellIs" dxfId="1206" priority="3339" operator="equal">
      <formula>"NO VAR"</formula>
    </cfRule>
  </conditionalFormatting>
  <conditionalFormatting sqref="K39">
    <cfRule type="cellIs" dxfId="1205" priority="3338" operator="equal">
      <formula>"HIDE-NO VAR"</formula>
    </cfRule>
  </conditionalFormatting>
  <conditionalFormatting sqref="K39">
    <cfRule type="cellIs" dxfId="1204" priority="3337" operator="equal">
      <formula>"NO VAR"</formula>
    </cfRule>
  </conditionalFormatting>
  <conditionalFormatting sqref="K39">
    <cfRule type="cellIs" dxfId="1203" priority="3336" operator="equal">
      <formula>"NO VAR"</formula>
    </cfRule>
  </conditionalFormatting>
  <conditionalFormatting sqref="K39">
    <cfRule type="cellIs" dxfId="1202" priority="3335" operator="equal">
      <formula>"HIDE-NO VAR"</formula>
    </cfRule>
  </conditionalFormatting>
  <conditionalFormatting sqref="K39">
    <cfRule type="cellIs" dxfId="1201" priority="3334" operator="equal">
      <formula>"NO VAR"</formula>
    </cfRule>
  </conditionalFormatting>
  <conditionalFormatting sqref="K39">
    <cfRule type="cellIs" dxfId="1200" priority="3333" operator="equal">
      <formula>"NO VAR"</formula>
    </cfRule>
  </conditionalFormatting>
  <conditionalFormatting sqref="K39">
    <cfRule type="cellIs" dxfId="1199" priority="3332" operator="equal">
      <formula>"HIDE-NO VAR"</formula>
    </cfRule>
  </conditionalFormatting>
  <conditionalFormatting sqref="K39">
    <cfRule type="cellIs" dxfId="1198" priority="3331" operator="equal">
      <formula>"NO VAR"</formula>
    </cfRule>
  </conditionalFormatting>
  <conditionalFormatting sqref="K39">
    <cfRule type="cellIs" dxfId="1197" priority="3330" operator="equal">
      <formula>"NO VAR"</formula>
    </cfRule>
  </conditionalFormatting>
  <conditionalFormatting sqref="K39">
    <cfRule type="cellIs" dxfId="1196" priority="3329" operator="equal">
      <formula>"HIDE-NO VAR"</formula>
    </cfRule>
  </conditionalFormatting>
  <conditionalFormatting sqref="K39">
    <cfRule type="cellIs" dxfId="1195" priority="3328" operator="equal">
      <formula>"NO VAR"</formula>
    </cfRule>
  </conditionalFormatting>
  <conditionalFormatting sqref="K39">
    <cfRule type="cellIs" dxfId="1194" priority="3327" operator="equal">
      <formula>"NO VAR"</formula>
    </cfRule>
  </conditionalFormatting>
  <conditionalFormatting sqref="K39">
    <cfRule type="cellIs" dxfId="1193" priority="3326" operator="equal">
      <formula>"HIDE-NO VAR"</formula>
    </cfRule>
  </conditionalFormatting>
  <conditionalFormatting sqref="K39">
    <cfRule type="cellIs" dxfId="1192" priority="3325" operator="equal">
      <formula>"NO VAR"</formula>
    </cfRule>
  </conditionalFormatting>
  <conditionalFormatting sqref="K39">
    <cfRule type="cellIs" dxfId="1191" priority="3324" operator="equal">
      <formula>"NO VAR"</formula>
    </cfRule>
  </conditionalFormatting>
  <conditionalFormatting sqref="K39">
    <cfRule type="cellIs" dxfId="1190" priority="3323" operator="equal">
      <formula>"HIDE-NO VAR"</formula>
    </cfRule>
  </conditionalFormatting>
  <conditionalFormatting sqref="K39">
    <cfRule type="cellIs" dxfId="1189" priority="3322" operator="equal">
      <formula>"NO VAR"</formula>
    </cfRule>
  </conditionalFormatting>
  <conditionalFormatting sqref="K39">
    <cfRule type="cellIs" dxfId="1188" priority="3321" operator="equal">
      <formula>"NO VAR"</formula>
    </cfRule>
  </conditionalFormatting>
  <conditionalFormatting sqref="K39">
    <cfRule type="cellIs" dxfId="1187" priority="3320" operator="equal">
      <formula>"HIDE-NO VAR"</formula>
    </cfRule>
  </conditionalFormatting>
  <conditionalFormatting sqref="K39">
    <cfRule type="cellIs" dxfId="1186" priority="3319" operator="equal">
      <formula>"NO VAR"</formula>
    </cfRule>
  </conditionalFormatting>
  <conditionalFormatting sqref="K39">
    <cfRule type="cellIs" dxfId="1185" priority="3318" operator="equal">
      <formula>"NO VAR"</formula>
    </cfRule>
  </conditionalFormatting>
  <conditionalFormatting sqref="K39">
    <cfRule type="cellIs" dxfId="1184" priority="3317" operator="equal">
      <formula>"HIDE-NO VAR"</formula>
    </cfRule>
  </conditionalFormatting>
  <conditionalFormatting sqref="K39">
    <cfRule type="cellIs" dxfId="1183" priority="3316" operator="equal">
      <formula>"NO VAR"</formula>
    </cfRule>
  </conditionalFormatting>
  <conditionalFormatting sqref="K39">
    <cfRule type="cellIs" dxfId="1182" priority="3315" operator="equal">
      <formula>"NO VAR"</formula>
    </cfRule>
  </conditionalFormatting>
  <conditionalFormatting sqref="K39">
    <cfRule type="cellIs" dxfId="1181" priority="3314" operator="equal">
      <formula>"HIDE-NO VAR"</formula>
    </cfRule>
  </conditionalFormatting>
  <conditionalFormatting sqref="K39">
    <cfRule type="cellIs" dxfId="1180" priority="3313" operator="equal">
      <formula>"NO VAR"</formula>
    </cfRule>
  </conditionalFormatting>
  <conditionalFormatting sqref="K39">
    <cfRule type="cellIs" dxfId="1179" priority="3312" operator="equal">
      <formula>"NO VAR"</formula>
    </cfRule>
  </conditionalFormatting>
  <conditionalFormatting sqref="K39">
    <cfRule type="cellIs" dxfId="1178" priority="3311" operator="equal">
      <formula>"INCORRECT LINE BEING PICKED UP"</formula>
    </cfRule>
  </conditionalFormatting>
  <conditionalFormatting sqref="J41">
    <cfRule type="cellIs" dxfId="1177" priority="3310" operator="equal">
      <formula>"NO VAR"</formula>
    </cfRule>
  </conditionalFormatting>
  <conditionalFormatting sqref="J41">
    <cfRule type="cellIs" dxfId="1176" priority="3309" operator="equal">
      <formula>"HIDE-NO VAR"</formula>
    </cfRule>
  </conditionalFormatting>
  <conditionalFormatting sqref="J41">
    <cfRule type="cellIs" dxfId="1175" priority="3308" operator="equal">
      <formula>"ERROR "</formula>
    </cfRule>
  </conditionalFormatting>
  <conditionalFormatting sqref="J41">
    <cfRule type="cellIs" dxfId="1174" priority="3307" operator="equal">
      <formula>"HIDE-NO VAR"</formula>
    </cfRule>
  </conditionalFormatting>
  <conditionalFormatting sqref="J41">
    <cfRule type="cellIs" dxfId="1173" priority="3306" operator="equal">
      <formula>"HIDE-NO VAR"</formula>
    </cfRule>
  </conditionalFormatting>
  <conditionalFormatting sqref="J41">
    <cfRule type="cellIs" dxfId="1172" priority="3305" operator="equal">
      <formula>"NO VAR"</formula>
    </cfRule>
  </conditionalFormatting>
  <conditionalFormatting sqref="J41">
    <cfRule type="cellIs" dxfId="1171" priority="3304" operator="equal">
      <formula>"HIDE-NO VAR"</formula>
    </cfRule>
  </conditionalFormatting>
  <conditionalFormatting sqref="J41">
    <cfRule type="cellIs" dxfId="1170" priority="3303" operator="equal">
      <formula>"NO VAR"</formula>
    </cfRule>
  </conditionalFormatting>
  <conditionalFormatting sqref="J41">
    <cfRule type="cellIs" dxfId="1169" priority="3302" operator="equal">
      <formula>"HIDE-NO VAR"</formula>
    </cfRule>
  </conditionalFormatting>
  <conditionalFormatting sqref="J41">
    <cfRule type="cellIs" dxfId="1168" priority="3301" operator="equal">
      <formula>"NO VAR"</formula>
    </cfRule>
  </conditionalFormatting>
  <conditionalFormatting sqref="J41">
    <cfRule type="cellIs" dxfId="1167" priority="3300" operator="equal">
      <formula>"NO VAR"</formula>
    </cfRule>
  </conditionalFormatting>
  <conditionalFormatting sqref="J41">
    <cfRule type="cellIs" dxfId="1166" priority="3299" operator="equal">
      <formula>"HIDE-NO VAR"</formula>
    </cfRule>
  </conditionalFormatting>
  <conditionalFormatting sqref="J41">
    <cfRule type="cellIs" dxfId="1165" priority="3298" operator="equal">
      <formula>"NO VAR"</formula>
    </cfRule>
  </conditionalFormatting>
  <conditionalFormatting sqref="J41">
    <cfRule type="cellIs" dxfId="1164" priority="3297" operator="equal">
      <formula>"NO VAR"</formula>
    </cfRule>
  </conditionalFormatting>
  <conditionalFormatting sqref="J41">
    <cfRule type="cellIs" dxfId="1163" priority="3296" operator="equal">
      <formula>"HIDE-NO VAR"</formula>
    </cfRule>
  </conditionalFormatting>
  <conditionalFormatting sqref="J41">
    <cfRule type="cellIs" dxfId="1162" priority="3295" operator="equal">
      <formula>"NO VAR"</formula>
    </cfRule>
  </conditionalFormatting>
  <conditionalFormatting sqref="J41">
    <cfRule type="cellIs" dxfId="1161" priority="3294" operator="equal">
      <formula>"NO VAR"</formula>
    </cfRule>
  </conditionalFormatting>
  <conditionalFormatting sqref="J41">
    <cfRule type="cellIs" dxfId="1160" priority="3293" operator="equal">
      <formula>"HIDE-NO VAR"</formula>
    </cfRule>
  </conditionalFormatting>
  <conditionalFormatting sqref="J41">
    <cfRule type="cellIs" dxfId="1159" priority="3292" operator="equal">
      <formula>"NO VAR"</formula>
    </cfRule>
  </conditionalFormatting>
  <conditionalFormatting sqref="J41">
    <cfRule type="cellIs" dxfId="1158" priority="3291" operator="equal">
      <formula>"NO VAR"</formula>
    </cfRule>
  </conditionalFormatting>
  <conditionalFormatting sqref="J41">
    <cfRule type="cellIs" dxfId="1157" priority="3290" operator="equal">
      <formula>"HIDE-NO VAR"</formula>
    </cfRule>
  </conditionalFormatting>
  <conditionalFormatting sqref="J41">
    <cfRule type="cellIs" dxfId="1156" priority="3289" operator="equal">
      <formula>"NO VAR"</formula>
    </cfRule>
  </conditionalFormatting>
  <conditionalFormatting sqref="J41">
    <cfRule type="cellIs" dxfId="1155" priority="3288" operator="equal">
      <formula>"NO VAR"</formula>
    </cfRule>
  </conditionalFormatting>
  <conditionalFormatting sqref="J41">
    <cfRule type="cellIs" dxfId="1154" priority="3287" operator="equal">
      <formula>"HIDE-NO VAR"</formula>
    </cfRule>
  </conditionalFormatting>
  <conditionalFormatting sqref="J41">
    <cfRule type="cellIs" dxfId="1153" priority="3286" operator="equal">
      <formula>"NO VAR"</formula>
    </cfRule>
  </conditionalFormatting>
  <conditionalFormatting sqref="J41">
    <cfRule type="cellIs" dxfId="1152" priority="3285" operator="equal">
      <formula>"NO VAR"</formula>
    </cfRule>
  </conditionalFormatting>
  <conditionalFormatting sqref="J41">
    <cfRule type="cellIs" dxfId="1151" priority="3284" operator="equal">
      <formula>"HIDE-NO VAR"</formula>
    </cfRule>
  </conditionalFormatting>
  <conditionalFormatting sqref="J41">
    <cfRule type="cellIs" dxfId="1150" priority="3283" operator="equal">
      <formula>"NO VAR"</formula>
    </cfRule>
  </conditionalFormatting>
  <conditionalFormatting sqref="J41">
    <cfRule type="cellIs" dxfId="1149" priority="3282" operator="equal">
      <formula>"NO VAR"</formula>
    </cfRule>
  </conditionalFormatting>
  <conditionalFormatting sqref="J41">
    <cfRule type="cellIs" dxfId="1148" priority="3281" operator="equal">
      <formula>"HIDE-NO VAR"</formula>
    </cfRule>
  </conditionalFormatting>
  <conditionalFormatting sqref="J41">
    <cfRule type="cellIs" dxfId="1147" priority="3280" operator="equal">
      <formula>"NO VAR"</formula>
    </cfRule>
  </conditionalFormatting>
  <conditionalFormatting sqref="J41">
    <cfRule type="cellIs" dxfId="1146" priority="3279" operator="equal">
      <formula>"NO VAR"</formula>
    </cfRule>
  </conditionalFormatting>
  <conditionalFormatting sqref="K41">
    <cfRule type="cellIs" dxfId="1145" priority="3278" operator="equal">
      <formula>"NO VAR"</formula>
    </cfRule>
  </conditionalFormatting>
  <conditionalFormatting sqref="K41">
    <cfRule type="cellIs" dxfId="1144" priority="3277" operator="equal">
      <formula>"HIDE-NO VAR"</formula>
    </cfRule>
  </conditionalFormatting>
  <conditionalFormatting sqref="K41">
    <cfRule type="cellIs" dxfId="1143" priority="3276" operator="equal">
      <formula>"ERROR "</formula>
    </cfRule>
  </conditionalFormatting>
  <conditionalFormatting sqref="K41">
    <cfRule type="cellIs" dxfId="1142" priority="3275" operator="equal">
      <formula>"HIDE-NO VAR"</formula>
    </cfRule>
  </conditionalFormatting>
  <conditionalFormatting sqref="K41">
    <cfRule type="cellIs" dxfId="1141" priority="3274" operator="equal">
      <formula>"HIDE-NO VAR"</formula>
    </cfRule>
  </conditionalFormatting>
  <conditionalFormatting sqref="K41">
    <cfRule type="cellIs" dxfId="1140" priority="3273" operator="equal">
      <formula>"NO VAR"</formula>
    </cfRule>
  </conditionalFormatting>
  <conditionalFormatting sqref="K41">
    <cfRule type="cellIs" dxfId="1139" priority="3272" operator="equal">
      <formula>"HIDE-NO VAR"</formula>
    </cfRule>
  </conditionalFormatting>
  <conditionalFormatting sqref="K41">
    <cfRule type="cellIs" dxfId="1138" priority="3271" operator="equal">
      <formula>"NO VAR"</formula>
    </cfRule>
  </conditionalFormatting>
  <conditionalFormatting sqref="K41">
    <cfRule type="cellIs" dxfId="1137" priority="3270" operator="equal">
      <formula>"HIDE-NO VAR"</formula>
    </cfRule>
  </conditionalFormatting>
  <conditionalFormatting sqref="K41">
    <cfRule type="cellIs" dxfId="1136" priority="3269" operator="equal">
      <formula>"NO VAR"</formula>
    </cfRule>
  </conditionalFormatting>
  <conditionalFormatting sqref="K41">
    <cfRule type="cellIs" dxfId="1135" priority="3268" operator="equal">
      <formula>"NO VAR"</formula>
    </cfRule>
  </conditionalFormatting>
  <conditionalFormatting sqref="K41">
    <cfRule type="cellIs" dxfId="1134" priority="3267" operator="equal">
      <formula>"HIDE-NO VAR"</formula>
    </cfRule>
  </conditionalFormatting>
  <conditionalFormatting sqref="K41">
    <cfRule type="cellIs" dxfId="1133" priority="3266" operator="equal">
      <formula>"NO VAR"</formula>
    </cfRule>
  </conditionalFormatting>
  <conditionalFormatting sqref="K41">
    <cfRule type="cellIs" dxfId="1132" priority="3265" operator="equal">
      <formula>"NO VAR"</formula>
    </cfRule>
  </conditionalFormatting>
  <conditionalFormatting sqref="K41">
    <cfRule type="cellIs" dxfId="1131" priority="3264" operator="equal">
      <formula>"HIDE-NO VAR"</formula>
    </cfRule>
  </conditionalFormatting>
  <conditionalFormatting sqref="K41">
    <cfRule type="cellIs" dxfId="1130" priority="3263" operator="equal">
      <formula>"NO VAR"</formula>
    </cfRule>
  </conditionalFormatting>
  <conditionalFormatting sqref="K41">
    <cfRule type="cellIs" dxfId="1129" priority="3262" operator="equal">
      <formula>"NO VAR"</formula>
    </cfRule>
  </conditionalFormatting>
  <conditionalFormatting sqref="K41">
    <cfRule type="cellIs" dxfId="1128" priority="3261" operator="equal">
      <formula>"HIDE-NO VAR"</formula>
    </cfRule>
  </conditionalFormatting>
  <conditionalFormatting sqref="K41">
    <cfRule type="cellIs" dxfId="1127" priority="3260" operator="equal">
      <formula>"NO VAR"</formula>
    </cfRule>
  </conditionalFormatting>
  <conditionalFormatting sqref="K41">
    <cfRule type="cellIs" dxfId="1126" priority="3259" operator="equal">
      <formula>"NO VAR"</formula>
    </cfRule>
  </conditionalFormatting>
  <conditionalFormatting sqref="K41">
    <cfRule type="cellIs" dxfId="1125" priority="3258" operator="equal">
      <formula>"HIDE-NO VAR"</formula>
    </cfRule>
  </conditionalFormatting>
  <conditionalFormatting sqref="K41">
    <cfRule type="cellIs" dxfId="1124" priority="3257" operator="equal">
      <formula>"NO VAR"</formula>
    </cfRule>
  </conditionalFormatting>
  <conditionalFormatting sqref="K41">
    <cfRule type="cellIs" dxfId="1123" priority="3256" operator="equal">
      <formula>"NO VAR"</formula>
    </cfRule>
  </conditionalFormatting>
  <conditionalFormatting sqref="K41">
    <cfRule type="cellIs" dxfId="1122" priority="3255" operator="equal">
      <formula>"HIDE-NO VAR"</formula>
    </cfRule>
  </conditionalFormatting>
  <conditionalFormatting sqref="K41">
    <cfRule type="cellIs" dxfId="1121" priority="3254" operator="equal">
      <formula>"NO VAR"</formula>
    </cfRule>
  </conditionalFormatting>
  <conditionalFormatting sqref="K41">
    <cfRule type="cellIs" dxfId="1120" priority="3253" operator="equal">
      <formula>"NO VAR"</formula>
    </cfRule>
  </conditionalFormatting>
  <conditionalFormatting sqref="K41">
    <cfRule type="cellIs" dxfId="1119" priority="3252" operator="equal">
      <formula>"HIDE-NO VAR"</formula>
    </cfRule>
  </conditionalFormatting>
  <conditionalFormatting sqref="K41">
    <cfRule type="cellIs" dxfId="1118" priority="3251" operator="equal">
      <formula>"NO VAR"</formula>
    </cfRule>
  </conditionalFormatting>
  <conditionalFormatting sqref="K41">
    <cfRule type="cellIs" dxfId="1117" priority="3250" operator="equal">
      <formula>"NO VAR"</formula>
    </cfRule>
  </conditionalFormatting>
  <conditionalFormatting sqref="K41">
    <cfRule type="cellIs" dxfId="1116" priority="3249" operator="equal">
      <formula>"HIDE-NO VAR"</formula>
    </cfRule>
  </conditionalFormatting>
  <conditionalFormatting sqref="K41">
    <cfRule type="cellIs" dxfId="1115" priority="3248" operator="equal">
      <formula>"NO VAR"</formula>
    </cfRule>
  </conditionalFormatting>
  <conditionalFormatting sqref="K41">
    <cfRule type="cellIs" dxfId="1114" priority="3247" operator="equal">
      <formula>"NO VAR"</formula>
    </cfRule>
  </conditionalFormatting>
  <conditionalFormatting sqref="K41">
    <cfRule type="cellIs" dxfId="1113" priority="3246" operator="equal">
      <formula>"HIDE-NO VAR"</formula>
    </cfRule>
  </conditionalFormatting>
  <conditionalFormatting sqref="K41">
    <cfRule type="cellIs" dxfId="1112" priority="3245" operator="equal">
      <formula>"NO VAR"</formula>
    </cfRule>
  </conditionalFormatting>
  <conditionalFormatting sqref="K41">
    <cfRule type="cellIs" dxfId="1111" priority="3244" operator="equal">
      <formula>"NO VAR"</formula>
    </cfRule>
  </conditionalFormatting>
  <conditionalFormatting sqref="K41">
    <cfRule type="cellIs" dxfId="1110" priority="3243" operator="equal">
      <formula>"HIDE-NO VAR"</formula>
    </cfRule>
  </conditionalFormatting>
  <conditionalFormatting sqref="K41">
    <cfRule type="cellIs" dxfId="1109" priority="3242" operator="equal">
      <formula>"NO VAR"</formula>
    </cfRule>
  </conditionalFormatting>
  <conditionalFormatting sqref="K41">
    <cfRule type="cellIs" dxfId="1108" priority="3241" operator="equal">
      <formula>"NO VAR"</formula>
    </cfRule>
  </conditionalFormatting>
  <conditionalFormatting sqref="K41">
    <cfRule type="cellIs" dxfId="1107" priority="3240" operator="equal">
      <formula>"HIDE-NO VAR"</formula>
    </cfRule>
  </conditionalFormatting>
  <conditionalFormatting sqref="K41">
    <cfRule type="cellIs" dxfId="1106" priority="3239" operator="equal">
      <formula>"NO VAR"</formula>
    </cfRule>
  </conditionalFormatting>
  <conditionalFormatting sqref="K41">
    <cfRule type="cellIs" dxfId="1105" priority="3238" operator="equal">
      <formula>"NO VAR"</formula>
    </cfRule>
  </conditionalFormatting>
  <conditionalFormatting sqref="K41">
    <cfRule type="cellIs" dxfId="1104" priority="3237" operator="equal">
      <formula>"INCORRECT LINE BEING PICKED UP"</formula>
    </cfRule>
  </conditionalFormatting>
  <conditionalFormatting sqref="J42 J44">
    <cfRule type="cellIs" dxfId="1103" priority="3236" operator="equal">
      <formula>"NO VAR"</formula>
    </cfRule>
  </conditionalFormatting>
  <conditionalFormatting sqref="J42 J44">
    <cfRule type="cellIs" dxfId="1102" priority="3235" operator="equal">
      <formula>"HIDE-NO VAR"</formula>
    </cfRule>
  </conditionalFormatting>
  <conditionalFormatting sqref="J42 J44">
    <cfRule type="cellIs" dxfId="1101" priority="3234" operator="equal">
      <formula>"ERROR "</formula>
    </cfRule>
  </conditionalFormatting>
  <conditionalFormatting sqref="J42 J44">
    <cfRule type="cellIs" dxfId="1100" priority="3233" operator="equal">
      <formula>"HIDE-NO VAR"</formula>
    </cfRule>
  </conditionalFormatting>
  <conditionalFormatting sqref="J42 J44">
    <cfRule type="cellIs" dxfId="1099" priority="3232" operator="equal">
      <formula>"HIDE-NO VAR"</formula>
    </cfRule>
  </conditionalFormatting>
  <conditionalFormatting sqref="J42 J44">
    <cfRule type="cellIs" dxfId="1098" priority="3231" operator="equal">
      <formula>"NO VAR"</formula>
    </cfRule>
  </conditionalFormatting>
  <conditionalFormatting sqref="J42 J44">
    <cfRule type="cellIs" dxfId="1097" priority="3230" operator="equal">
      <formula>"HIDE-NO VAR"</formula>
    </cfRule>
  </conditionalFormatting>
  <conditionalFormatting sqref="J42 J44">
    <cfRule type="cellIs" dxfId="1096" priority="3229" operator="equal">
      <formula>"NO VAR"</formula>
    </cfRule>
  </conditionalFormatting>
  <conditionalFormatting sqref="J42 J44">
    <cfRule type="cellIs" dxfId="1095" priority="3228" operator="equal">
      <formula>"HIDE-NO VAR"</formula>
    </cfRule>
  </conditionalFormatting>
  <conditionalFormatting sqref="J42 J44">
    <cfRule type="cellIs" dxfId="1094" priority="3227" operator="equal">
      <formula>"NO VAR"</formula>
    </cfRule>
  </conditionalFormatting>
  <conditionalFormatting sqref="J42 J44">
    <cfRule type="cellIs" dxfId="1093" priority="3226" operator="equal">
      <formula>"NO VAR"</formula>
    </cfRule>
  </conditionalFormatting>
  <conditionalFormatting sqref="J42 J44">
    <cfRule type="cellIs" dxfId="1092" priority="3225" operator="equal">
      <formula>"HIDE-NO VAR"</formula>
    </cfRule>
  </conditionalFormatting>
  <conditionalFormatting sqref="J42 J44">
    <cfRule type="cellIs" dxfId="1091" priority="3224" operator="equal">
      <formula>"NO VAR"</formula>
    </cfRule>
  </conditionalFormatting>
  <conditionalFormatting sqref="J42 J44">
    <cfRule type="cellIs" dxfId="1090" priority="3223" operator="equal">
      <formula>"NO VAR"</formula>
    </cfRule>
  </conditionalFormatting>
  <conditionalFormatting sqref="J42 J44">
    <cfRule type="cellIs" dxfId="1089" priority="3222" operator="equal">
      <formula>"HIDE-NO VAR"</formula>
    </cfRule>
  </conditionalFormatting>
  <conditionalFormatting sqref="J42 J44">
    <cfRule type="cellIs" dxfId="1088" priority="3221" operator="equal">
      <formula>"NO VAR"</formula>
    </cfRule>
  </conditionalFormatting>
  <conditionalFormatting sqref="J42 J44">
    <cfRule type="cellIs" dxfId="1087" priority="3220" operator="equal">
      <formula>"NO VAR"</formula>
    </cfRule>
  </conditionalFormatting>
  <conditionalFormatting sqref="J42 J44">
    <cfRule type="cellIs" dxfId="1086" priority="3219" operator="equal">
      <formula>"HIDE-NO VAR"</formula>
    </cfRule>
  </conditionalFormatting>
  <conditionalFormatting sqref="J42 J44">
    <cfRule type="cellIs" dxfId="1085" priority="3218" operator="equal">
      <formula>"NO VAR"</formula>
    </cfRule>
  </conditionalFormatting>
  <conditionalFormatting sqref="J42 J44">
    <cfRule type="cellIs" dxfId="1084" priority="3217" operator="equal">
      <formula>"NO VAR"</formula>
    </cfRule>
  </conditionalFormatting>
  <conditionalFormatting sqref="J42 J44">
    <cfRule type="cellIs" dxfId="1083" priority="3216" operator="equal">
      <formula>"HIDE-NO VAR"</formula>
    </cfRule>
  </conditionalFormatting>
  <conditionalFormatting sqref="J42 J44">
    <cfRule type="cellIs" dxfId="1082" priority="3215" operator="equal">
      <formula>"NO VAR"</formula>
    </cfRule>
  </conditionalFormatting>
  <conditionalFormatting sqref="J42 J44">
    <cfRule type="cellIs" dxfId="1081" priority="3214" operator="equal">
      <formula>"NO VAR"</formula>
    </cfRule>
  </conditionalFormatting>
  <conditionalFormatting sqref="J42 J44">
    <cfRule type="cellIs" dxfId="1080" priority="3213" operator="equal">
      <formula>"HIDE-NO VAR"</formula>
    </cfRule>
  </conditionalFormatting>
  <conditionalFormatting sqref="J42 J44">
    <cfRule type="cellIs" dxfId="1079" priority="3212" operator="equal">
      <formula>"NO VAR"</formula>
    </cfRule>
  </conditionalFormatting>
  <conditionalFormatting sqref="J42 J44">
    <cfRule type="cellIs" dxfId="1078" priority="3211" operator="equal">
      <formula>"NO VAR"</formula>
    </cfRule>
  </conditionalFormatting>
  <conditionalFormatting sqref="J42 J44">
    <cfRule type="cellIs" dxfId="1077" priority="3210" operator="equal">
      <formula>"HIDE-NO VAR"</formula>
    </cfRule>
  </conditionalFormatting>
  <conditionalFormatting sqref="J42 J44">
    <cfRule type="cellIs" dxfId="1076" priority="3209" operator="equal">
      <formula>"NO VAR"</formula>
    </cfRule>
  </conditionalFormatting>
  <conditionalFormatting sqref="J42 J44">
    <cfRule type="cellIs" dxfId="1075" priority="3208" operator="equal">
      <formula>"NO VAR"</formula>
    </cfRule>
  </conditionalFormatting>
  <conditionalFormatting sqref="J42 J44">
    <cfRule type="cellIs" dxfId="1074" priority="3207" operator="equal">
      <formula>"HIDE-NO VAR"</formula>
    </cfRule>
  </conditionalFormatting>
  <conditionalFormatting sqref="J42 J44">
    <cfRule type="cellIs" dxfId="1073" priority="3206" operator="equal">
      <formula>"NO VAR"</formula>
    </cfRule>
  </conditionalFormatting>
  <conditionalFormatting sqref="J42 J44">
    <cfRule type="cellIs" dxfId="1072" priority="3205" operator="equal">
      <formula>"NO VAR"</formula>
    </cfRule>
  </conditionalFormatting>
  <conditionalFormatting sqref="K42 K44">
    <cfRule type="cellIs" dxfId="1071" priority="3204" operator="equal">
      <formula>"NO VAR"</formula>
    </cfRule>
  </conditionalFormatting>
  <conditionalFormatting sqref="K42 K44">
    <cfRule type="cellIs" dxfId="1070" priority="3203" operator="equal">
      <formula>"HIDE-NO VAR"</formula>
    </cfRule>
  </conditionalFormatting>
  <conditionalFormatting sqref="K42 K44">
    <cfRule type="cellIs" dxfId="1069" priority="3202" operator="equal">
      <formula>"ERROR "</formula>
    </cfRule>
  </conditionalFormatting>
  <conditionalFormatting sqref="K42 K44">
    <cfRule type="cellIs" dxfId="1068" priority="3201" operator="equal">
      <formula>"HIDE-NO VAR"</formula>
    </cfRule>
  </conditionalFormatting>
  <conditionalFormatting sqref="K42 K44">
    <cfRule type="cellIs" dxfId="1067" priority="3200" operator="equal">
      <formula>"HIDE-NO VAR"</formula>
    </cfRule>
  </conditionalFormatting>
  <conditionalFormatting sqref="K42 K44">
    <cfRule type="cellIs" dxfId="1066" priority="3199" operator="equal">
      <formula>"NO VAR"</formula>
    </cfRule>
  </conditionalFormatting>
  <conditionalFormatting sqref="K42 K44">
    <cfRule type="cellIs" dxfId="1065" priority="3198" operator="equal">
      <formula>"HIDE-NO VAR"</formula>
    </cfRule>
  </conditionalFormatting>
  <conditionalFormatting sqref="K42 K44">
    <cfRule type="cellIs" dxfId="1064" priority="3197" operator="equal">
      <formula>"NO VAR"</formula>
    </cfRule>
  </conditionalFormatting>
  <conditionalFormatting sqref="K42 K44">
    <cfRule type="cellIs" dxfId="1063" priority="3196" operator="equal">
      <formula>"HIDE-NO VAR"</formula>
    </cfRule>
  </conditionalFormatting>
  <conditionalFormatting sqref="K42 K44">
    <cfRule type="cellIs" dxfId="1062" priority="3195" operator="equal">
      <formula>"NO VAR"</formula>
    </cfRule>
  </conditionalFormatting>
  <conditionalFormatting sqref="K42 K44">
    <cfRule type="cellIs" dxfId="1061" priority="3194" operator="equal">
      <formula>"NO VAR"</formula>
    </cfRule>
  </conditionalFormatting>
  <conditionalFormatting sqref="K42 K44">
    <cfRule type="cellIs" dxfId="1060" priority="3193" operator="equal">
      <formula>"HIDE-NO VAR"</formula>
    </cfRule>
  </conditionalFormatting>
  <conditionalFormatting sqref="K42 K44">
    <cfRule type="cellIs" dxfId="1059" priority="3192" operator="equal">
      <formula>"NO VAR"</formula>
    </cfRule>
  </conditionalFormatting>
  <conditionalFormatting sqref="K42 K44">
    <cfRule type="cellIs" dxfId="1058" priority="3191" operator="equal">
      <formula>"NO VAR"</formula>
    </cfRule>
  </conditionalFormatting>
  <conditionalFormatting sqref="K42 K44">
    <cfRule type="cellIs" dxfId="1057" priority="3190" operator="equal">
      <formula>"HIDE-NO VAR"</formula>
    </cfRule>
  </conditionalFormatting>
  <conditionalFormatting sqref="K42 K44">
    <cfRule type="cellIs" dxfId="1056" priority="3189" operator="equal">
      <formula>"NO VAR"</formula>
    </cfRule>
  </conditionalFormatting>
  <conditionalFormatting sqref="K42 K44">
    <cfRule type="cellIs" dxfId="1055" priority="3188" operator="equal">
      <formula>"NO VAR"</formula>
    </cfRule>
  </conditionalFormatting>
  <conditionalFormatting sqref="K42 K44">
    <cfRule type="cellIs" dxfId="1054" priority="3187" operator="equal">
      <formula>"HIDE-NO VAR"</formula>
    </cfRule>
  </conditionalFormatting>
  <conditionalFormatting sqref="K42 K44">
    <cfRule type="cellIs" dxfId="1053" priority="3186" operator="equal">
      <formula>"NO VAR"</formula>
    </cfRule>
  </conditionalFormatting>
  <conditionalFormatting sqref="K42 K44">
    <cfRule type="cellIs" dxfId="1052" priority="3185" operator="equal">
      <formula>"NO VAR"</formula>
    </cfRule>
  </conditionalFormatting>
  <conditionalFormatting sqref="K42 K44">
    <cfRule type="cellIs" dxfId="1051" priority="3184" operator="equal">
      <formula>"HIDE-NO VAR"</formula>
    </cfRule>
  </conditionalFormatting>
  <conditionalFormatting sqref="K42 K44">
    <cfRule type="cellIs" dxfId="1050" priority="3183" operator="equal">
      <formula>"NO VAR"</formula>
    </cfRule>
  </conditionalFormatting>
  <conditionalFormatting sqref="K42 K44">
    <cfRule type="cellIs" dxfId="1049" priority="3182" operator="equal">
      <formula>"NO VAR"</formula>
    </cfRule>
  </conditionalFormatting>
  <conditionalFormatting sqref="K42 K44">
    <cfRule type="cellIs" dxfId="1048" priority="3181" operator="equal">
      <formula>"HIDE-NO VAR"</formula>
    </cfRule>
  </conditionalFormatting>
  <conditionalFormatting sqref="K42 K44">
    <cfRule type="cellIs" dxfId="1047" priority="3180" operator="equal">
      <formula>"NO VAR"</formula>
    </cfRule>
  </conditionalFormatting>
  <conditionalFormatting sqref="K42 K44">
    <cfRule type="cellIs" dxfId="1046" priority="3179" operator="equal">
      <formula>"NO VAR"</formula>
    </cfRule>
  </conditionalFormatting>
  <conditionalFormatting sqref="K42 K44">
    <cfRule type="cellIs" dxfId="1045" priority="3178" operator="equal">
      <formula>"HIDE-NO VAR"</formula>
    </cfRule>
  </conditionalFormatting>
  <conditionalFormatting sqref="K42 K44">
    <cfRule type="cellIs" dxfId="1044" priority="3177" operator="equal">
      <formula>"NO VAR"</formula>
    </cfRule>
  </conditionalFormatting>
  <conditionalFormatting sqref="K42 K44">
    <cfRule type="cellIs" dxfId="1043" priority="3176" operator="equal">
      <formula>"NO VAR"</formula>
    </cfRule>
  </conditionalFormatting>
  <conditionalFormatting sqref="K42 K44">
    <cfRule type="cellIs" dxfId="1042" priority="3175" operator="equal">
      <formula>"HIDE-NO VAR"</formula>
    </cfRule>
  </conditionalFormatting>
  <conditionalFormatting sqref="K42 K44">
    <cfRule type="cellIs" dxfId="1041" priority="3174" operator="equal">
      <formula>"NO VAR"</formula>
    </cfRule>
  </conditionalFormatting>
  <conditionalFormatting sqref="K42 K44">
    <cfRule type="cellIs" dxfId="1040" priority="3173" operator="equal">
      <formula>"NO VAR"</formula>
    </cfRule>
  </conditionalFormatting>
  <conditionalFormatting sqref="K42 K44">
    <cfRule type="cellIs" dxfId="1039" priority="3172" operator="equal">
      <formula>"HIDE-NO VAR"</formula>
    </cfRule>
  </conditionalFormatting>
  <conditionalFormatting sqref="K42 K44">
    <cfRule type="cellIs" dxfId="1038" priority="3171" operator="equal">
      <formula>"NO VAR"</formula>
    </cfRule>
  </conditionalFormatting>
  <conditionalFormatting sqref="K42 K44">
    <cfRule type="cellIs" dxfId="1037" priority="3170" operator="equal">
      <formula>"NO VAR"</formula>
    </cfRule>
  </conditionalFormatting>
  <conditionalFormatting sqref="K42 K44">
    <cfRule type="cellIs" dxfId="1036" priority="3169" operator="equal">
      <formula>"HIDE-NO VAR"</formula>
    </cfRule>
  </conditionalFormatting>
  <conditionalFormatting sqref="K42 K44">
    <cfRule type="cellIs" dxfId="1035" priority="3168" operator="equal">
      <formula>"NO VAR"</formula>
    </cfRule>
  </conditionalFormatting>
  <conditionalFormatting sqref="K42 K44">
    <cfRule type="cellIs" dxfId="1034" priority="3167" operator="equal">
      <formula>"NO VAR"</formula>
    </cfRule>
  </conditionalFormatting>
  <conditionalFormatting sqref="K42 K44">
    <cfRule type="cellIs" dxfId="1033" priority="3166" operator="equal">
      <formula>"HIDE-NO VAR"</formula>
    </cfRule>
  </conditionalFormatting>
  <conditionalFormatting sqref="K42 K44">
    <cfRule type="cellIs" dxfId="1032" priority="3165" operator="equal">
      <formula>"NO VAR"</formula>
    </cfRule>
  </conditionalFormatting>
  <conditionalFormatting sqref="K42 K44">
    <cfRule type="cellIs" dxfId="1031" priority="3164" operator="equal">
      <formula>"NO VAR"</formula>
    </cfRule>
  </conditionalFormatting>
  <conditionalFormatting sqref="K42 K44">
    <cfRule type="cellIs" dxfId="1030" priority="3163" operator="equal">
      <formula>"INCORRECT LINE BEING PICKED UP"</formula>
    </cfRule>
  </conditionalFormatting>
  <conditionalFormatting sqref="J43">
    <cfRule type="cellIs" dxfId="1029" priority="3162" operator="equal">
      <formula>"NO VAR"</formula>
    </cfRule>
  </conditionalFormatting>
  <conditionalFormatting sqref="J43">
    <cfRule type="cellIs" dxfId="1028" priority="3161" operator="equal">
      <formula>"HIDE-NO VAR"</formula>
    </cfRule>
  </conditionalFormatting>
  <conditionalFormatting sqref="J43">
    <cfRule type="cellIs" dxfId="1027" priority="3160" operator="equal">
      <formula>"ERROR "</formula>
    </cfRule>
  </conditionalFormatting>
  <conditionalFormatting sqref="J43">
    <cfRule type="cellIs" dxfId="1026" priority="3159" operator="equal">
      <formula>"HIDE-NO VAR"</formula>
    </cfRule>
  </conditionalFormatting>
  <conditionalFormatting sqref="J43">
    <cfRule type="cellIs" dxfId="1025" priority="3158" operator="equal">
      <formula>"HIDE-NO VAR"</formula>
    </cfRule>
  </conditionalFormatting>
  <conditionalFormatting sqref="J43">
    <cfRule type="cellIs" dxfId="1024" priority="3157" operator="equal">
      <formula>"NO VAR"</formula>
    </cfRule>
  </conditionalFormatting>
  <conditionalFormatting sqref="J43">
    <cfRule type="cellIs" dxfId="1023" priority="3156" operator="equal">
      <formula>"HIDE-NO VAR"</formula>
    </cfRule>
  </conditionalFormatting>
  <conditionalFormatting sqref="J43">
    <cfRule type="cellIs" dxfId="1022" priority="3155" operator="equal">
      <formula>"NO VAR"</formula>
    </cfRule>
  </conditionalFormatting>
  <conditionalFormatting sqref="J43">
    <cfRule type="cellIs" dxfId="1021" priority="3154" operator="equal">
      <formula>"HIDE-NO VAR"</formula>
    </cfRule>
  </conditionalFormatting>
  <conditionalFormatting sqref="J43">
    <cfRule type="cellIs" dxfId="1020" priority="3153" operator="equal">
      <formula>"NO VAR"</formula>
    </cfRule>
  </conditionalFormatting>
  <conditionalFormatting sqref="J43">
    <cfRule type="cellIs" dxfId="1019" priority="3152" operator="equal">
      <formula>"NO VAR"</formula>
    </cfRule>
  </conditionalFormatting>
  <conditionalFormatting sqref="J43">
    <cfRule type="cellIs" dxfId="1018" priority="3151" operator="equal">
      <formula>"HIDE-NO VAR"</formula>
    </cfRule>
  </conditionalFormatting>
  <conditionalFormatting sqref="J43">
    <cfRule type="cellIs" dxfId="1017" priority="3150" operator="equal">
      <formula>"NO VAR"</formula>
    </cfRule>
  </conditionalFormatting>
  <conditionalFormatting sqref="J43">
    <cfRule type="cellIs" dxfId="1016" priority="3149" operator="equal">
      <formula>"NO VAR"</formula>
    </cfRule>
  </conditionalFormatting>
  <conditionalFormatting sqref="J43">
    <cfRule type="cellIs" dxfId="1015" priority="3148" operator="equal">
      <formula>"HIDE-NO VAR"</formula>
    </cfRule>
  </conditionalFormatting>
  <conditionalFormatting sqref="J43">
    <cfRule type="cellIs" dxfId="1014" priority="3147" operator="equal">
      <formula>"NO VAR"</formula>
    </cfRule>
  </conditionalFormatting>
  <conditionalFormatting sqref="J43">
    <cfRule type="cellIs" dxfId="1013" priority="3146" operator="equal">
      <formula>"NO VAR"</formula>
    </cfRule>
  </conditionalFormatting>
  <conditionalFormatting sqref="J43">
    <cfRule type="cellIs" dxfId="1012" priority="3145" operator="equal">
      <formula>"HIDE-NO VAR"</formula>
    </cfRule>
  </conditionalFormatting>
  <conditionalFormatting sqref="J43">
    <cfRule type="cellIs" dxfId="1011" priority="3144" operator="equal">
      <formula>"NO VAR"</formula>
    </cfRule>
  </conditionalFormatting>
  <conditionalFormatting sqref="J43">
    <cfRule type="cellIs" dxfId="1010" priority="3143" operator="equal">
      <formula>"NO VAR"</formula>
    </cfRule>
  </conditionalFormatting>
  <conditionalFormatting sqref="J43">
    <cfRule type="cellIs" dxfId="1009" priority="3142" operator="equal">
      <formula>"HIDE-NO VAR"</formula>
    </cfRule>
  </conditionalFormatting>
  <conditionalFormatting sqref="J43">
    <cfRule type="cellIs" dxfId="1008" priority="3141" operator="equal">
      <formula>"NO VAR"</formula>
    </cfRule>
  </conditionalFormatting>
  <conditionalFormatting sqref="J43">
    <cfRule type="cellIs" dxfId="1007" priority="3140" operator="equal">
      <formula>"NO VAR"</formula>
    </cfRule>
  </conditionalFormatting>
  <conditionalFormatting sqref="J43">
    <cfRule type="cellIs" dxfId="1006" priority="3139" operator="equal">
      <formula>"HIDE-NO VAR"</formula>
    </cfRule>
  </conditionalFormatting>
  <conditionalFormatting sqref="J43">
    <cfRule type="cellIs" dxfId="1005" priority="3138" operator="equal">
      <formula>"NO VAR"</formula>
    </cfRule>
  </conditionalFormatting>
  <conditionalFormatting sqref="J43">
    <cfRule type="cellIs" dxfId="1004" priority="3137" operator="equal">
      <formula>"NO VAR"</formula>
    </cfRule>
  </conditionalFormatting>
  <conditionalFormatting sqref="J43">
    <cfRule type="cellIs" dxfId="1003" priority="3136" operator="equal">
      <formula>"HIDE-NO VAR"</formula>
    </cfRule>
  </conditionalFormatting>
  <conditionalFormatting sqref="J43">
    <cfRule type="cellIs" dxfId="1002" priority="3135" operator="equal">
      <formula>"NO VAR"</formula>
    </cfRule>
  </conditionalFormatting>
  <conditionalFormatting sqref="J43">
    <cfRule type="cellIs" dxfId="1001" priority="3134" operator="equal">
      <formula>"NO VAR"</formula>
    </cfRule>
  </conditionalFormatting>
  <conditionalFormatting sqref="J43">
    <cfRule type="cellIs" dxfId="1000" priority="3133" operator="equal">
      <formula>"HIDE-NO VAR"</formula>
    </cfRule>
  </conditionalFormatting>
  <conditionalFormatting sqref="J43">
    <cfRule type="cellIs" dxfId="999" priority="3132" operator="equal">
      <formula>"NO VAR"</formula>
    </cfRule>
  </conditionalFormatting>
  <conditionalFormatting sqref="J43">
    <cfRule type="cellIs" dxfId="998" priority="3131" operator="equal">
      <formula>"NO VAR"</formula>
    </cfRule>
  </conditionalFormatting>
  <conditionalFormatting sqref="K43">
    <cfRule type="cellIs" dxfId="997" priority="3130" operator="equal">
      <formula>"NO VAR"</formula>
    </cfRule>
  </conditionalFormatting>
  <conditionalFormatting sqref="K43">
    <cfRule type="cellIs" dxfId="996" priority="3129" operator="equal">
      <formula>"HIDE-NO VAR"</formula>
    </cfRule>
  </conditionalFormatting>
  <conditionalFormatting sqref="K43">
    <cfRule type="cellIs" dxfId="995" priority="3128" operator="equal">
      <formula>"ERROR "</formula>
    </cfRule>
  </conditionalFormatting>
  <conditionalFormatting sqref="K43">
    <cfRule type="cellIs" dxfId="994" priority="3127" operator="equal">
      <formula>"HIDE-NO VAR"</formula>
    </cfRule>
  </conditionalFormatting>
  <conditionalFormatting sqref="K43">
    <cfRule type="cellIs" dxfId="993" priority="3126" operator="equal">
      <formula>"HIDE-NO VAR"</formula>
    </cfRule>
  </conditionalFormatting>
  <conditionalFormatting sqref="K43">
    <cfRule type="cellIs" dxfId="992" priority="3125" operator="equal">
      <formula>"NO VAR"</formula>
    </cfRule>
  </conditionalFormatting>
  <conditionalFormatting sqref="K43">
    <cfRule type="cellIs" dxfId="991" priority="3124" operator="equal">
      <formula>"HIDE-NO VAR"</formula>
    </cfRule>
  </conditionalFormatting>
  <conditionalFormatting sqref="K43">
    <cfRule type="cellIs" dxfId="990" priority="3123" operator="equal">
      <formula>"NO VAR"</formula>
    </cfRule>
  </conditionalFormatting>
  <conditionalFormatting sqref="K43">
    <cfRule type="cellIs" dxfId="989" priority="3122" operator="equal">
      <formula>"HIDE-NO VAR"</formula>
    </cfRule>
  </conditionalFormatting>
  <conditionalFormatting sqref="K43">
    <cfRule type="cellIs" dxfId="988" priority="3121" operator="equal">
      <formula>"NO VAR"</formula>
    </cfRule>
  </conditionalFormatting>
  <conditionalFormatting sqref="K43">
    <cfRule type="cellIs" dxfId="987" priority="3120" operator="equal">
      <formula>"NO VAR"</formula>
    </cfRule>
  </conditionalFormatting>
  <conditionalFormatting sqref="K43">
    <cfRule type="cellIs" dxfId="986" priority="3119" operator="equal">
      <formula>"HIDE-NO VAR"</formula>
    </cfRule>
  </conditionalFormatting>
  <conditionalFormatting sqref="K43">
    <cfRule type="cellIs" dxfId="985" priority="3118" operator="equal">
      <formula>"NO VAR"</formula>
    </cfRule>
  </conditionalFormatting>
  <conditionalFormatting sqref="K43">
    <cfRule type="cellIs" dxfId="984" priority="3117" operator="equal">
      <formula>"NO VAR"</formula>
    </cfRule>
  </conditionalFormatting>
  <conditionalFormatting sqref="K43">
    <cfRule type="cellIs" dxfId="983" priority="3116" operator="equal">
      <formula>"HIDE-NO VAR"</formula>
    </cfRule>
  </conditionalFormatting>
  <conditionalFormatting sqref="K43">
    <cfRule type="cellIs" dxfId="982" priority="3115" operator="equal">
      <formula>"NO VAR"</formula>
    </cfRule>
  </conditionalFormatting>
  <conditionalFormatting sqref="K43">
    <cfRule type="cellIs" dxfId="981" priority="3114" operator="equal">
      <formula>"NO VAR"</formula>
    </cfRule>
  </conditionalFormatting>
  <conditionalFormatting sqref="K43">
    <cfRule type="cellIs" dxfId="980" priority="3113" operator="equal">
      <formula>"HIDE-NO VAR"</formula>
    </cfRule>
  </conditionalFormatting>
  <conditionalFormatting sqref="K43">
    <cfRule type="cellIs" dxfId="979" priority="3112" operator="equal">
      <formula>"NO VAR"</formula>
    </cfRule>
  </conditionalFormatting>
  <conditionalFormatting sqref="K43">
    <cfRule type="cellIs" dxfId="978" priority="3111" operator="equal">
      <formula>"NO VAR"</formula>
    </cfRule>
  </conditionalFormatting>
  <conditionalFormatting sqref="K43">
    <cfRule type="cellIs" dxfId="977" priority="3110" operator="equal">
      <formula>"HIDE-NO VAR"</formula>
    </cfRule>
  </conditionalFormatting>
  <conditionalFormatting sqref="K43">
    <cfRule type="cellIs" dxfId="976" priority="3109" operator="equal">
      <formula>"NO VAR"</formula>
    </cfRule>
  </conditionalFormatting>
  <conditionalFormatting sqref="K43">
    <cfRule type="cellIs" dxfId="975" priority="3108" operator="equal">
      <formula>"NO VAR"</formula>
    </cfRule>
  </conditionalFormatting>
  <conditionalFormatting sqref="K43">
    <cfRule type="cellIs" dxfId="974" priority="3107" operator="equal">
      <formula>"HIDE-NO VAR"</formula>
    </cfRule>
  </conditionalFormatting>
  <conditionalFormatting sqref="K43">
    <cfRule type="cellIs" dxfId="973" priority="3106" operator="equal">
      <formula>"NO VAR"</formula>
    </cfRule>
  </conditionalFormatting>
  <conditionalFormatting sqref="K43">
    <cfRule type="cellIs" dxfId="972" priority="3105" operator="equal">
      <formula>"NO VAR"</formula>
    </cfRule>
  </conditionalFormatting>
  <conditionalFormatting sqref="K43">
    <cfRule type="cellIs" dxfId="971" priority="3104" operator="equal">
      <formula>"HIDE-NO VAR"</formula>
    </cfRule>
  </conditionalFormatting>
  <conditionalFormatting sqref="K43">
    <cfRule type="cellIs" dxfId="970" priority="3103" operator="equal">
      <formula>"NO VAR"</formula>
    </cfRule>
  </conditionalFormatting>
  <conditionalFormatting sqref="K43">
    <cfRule type="cellIs" dxfId="969" priority="3102" operator="equal">
      <formula>"NO VAR"</formula>
    </cfRule>
  </conditionalFormatting>
  <conditionalFormatting sqref="K43">
    <cfRule type="cellIs" dxfId="968" priority="3101" operator="equal">
      <formula>"HIDE-NO VAR"</formula>
    </cfRule>
  </conditionalFormatting>
  <conditionalFormatting sqref="K43">
    <cfRule type="cellIs" dxfId="967" priority="3100" operator="equal">
      <formula>"NO VAR"</formula>
    </cfRule>
  </conditionalFormatting>
  <conditionalFormatting sqref="K43">
    <cfRule type="cellIs" dxfId="966" priority="3099" operator="equal">
      <formula>"NO VAR"</formula>
    </cfRule>
  </conditionalFormatting>
  <conditionalFormatting sqref="K43">
    <cfRule type="cellIs" dxfId="965" priority="3098" operator="equal">
      <formula>"HIDE-NO VAR"</formula>
    </cfRule>
  </conditionalFormatting>
  <conditionalFormatting sqref="K43">
    <cfRule type="cellIs" dxfId="964" priority="3097" operator="equal">
      <formula>"NO VAR"</formula>
    </cfRule>
  </conditionalFormatting>
  <conditionalFormatting sqref="K43">
    <cfRule type="cellIs" dxfId="963" priority="3096" operator="equal">
      <formula>"NO VAR"</formula>
    </cfRule>
  </conditionalFormatting>
  <conditionalFormatting sqref="K43">
    <cfRule type="cellIs" dxfId="962" priority="3095" operator="equal">
      <formula>"HIDE-NO VAR"</formula>
    </cfRule>
  </conditionalFormatting>
  <conditionalFormatting sqref="K43">
    <cfRule type="cellIs" dxfId="961" priority="3094" operator="equal">
      <formula>"NO VAR"</formula>
    </cfRule>
  </conditionalFormatting>
  <conditionalFormatting sqref="K43">
    <cfRule type="cellIs" dxfId="960" priority="3093" operator="equal">
      <formula>"NO VAR"</formula>
    </cfRule>
  </conditionalFormatting>
  <conditionalFormatting sqref="K43">
    <cfRule type="cellIs" dxfId="959" priority="3092" operator="equal">
      <formula>"HIDE-NO VAR"</formula>
    </cfRule>
  </conditionalFormatting>
  <conditionalFormatting sqref="K43">
    <cfRule type="cellIs" dxfId="958" priority="3091" operator="equal">
      <formula>"NO VAR"</formula>
    </cfRule>
  </conditionalFormatting>
  <conditionalFormatting sqref="K43">
    <cfRule type="cellIs" dxfId="957" priority="3090" operator="equal">
      <formula>"NO VAR"</formula>
    </cfRule>
  </conditionalFormatting>
  <conditionalFormatting sqref="K43">
    <cfRule type="cellIs" dxfId="956" priority="3089" operator="equal">
      <formula>"INCORRECT LINE BEING PICKED UP"</formula>
    </cfRule>
  </conditionalFormatting>
  <conditionalFormatting sqref="B44">
    <cfRule type="cellIs" dxfId="955" priority="3088" operator="equal">
      <formula>"HIDE "</formula>
    </cfRule>
  </conditionalFormatting>
  <conditionalFormatting sqref="A48:B48 D48 A49">
    <cfRule type="cellIs" dxfId="954" priority="3087" operator="equal">
      <formula>"Hide No Variance"</formula>
    </cfRule>
  </conditionalFormatting>
  <conditionalFormatting sqref="D50:E50">
    <cfRule type="cellIs" dxfId="953" priority="3086" operator="equal">
      <formula>"HIDE "</formula>
    </cfRule>
  </conditionalFormatting>
  <conditionalFormatting sqref="J50">
    <cfRule type="cellIs" dxfId="952" priority="3085" operator="equal">
      <formula>"NO VAR"</formula>
    </cfRule>
  </conditionalFormatting>
  <conditionalFormatting sqref="K61:K63">
    <cfRule type="cellIs" dxfId="951" priority="762" operator="equal">
      <formula>"HIDE-NO VAR"</formula>
    </cfRule>
  </conditionalFormatting>
  <conditionalFormatting sqref="K61:K63">
    <cfRule type="cellIs" dxfId="950" priority="761" operator="equal">
      <formula>"NO VAR"</formula>
    </cfRule>
  </conditionalFormatting>
  <conditionalFormatting sqref="K52">
    <cfRule type="cellIs" dxfId="949" priority="836" operator="equal">
      <formula>"NO VAR"</formula>
    </cfRule>
  </conditionalFormatting>
  <conditionalFormatting sqref="K52">
    <cfRule type="cellIs" dxfId="948" priority="835" operator="equal">
      <formula>"HIDE-NO VAR"</formula>
    </cfRule>
  </conditionalFormatting>
  <conditionalFormatting sqref="K52">
    <cfRule type="cellIs" dxfId="947" priority="834" operator="equal">
      <formula>"NO VAR"</formula>
    </cfRule>
  </conditionalFormatting>
  <conditionalFormatting sqref="K52">
    <cfRule type="cellIs" dxfId="946" priority="833" operator="equal">
      <formula>"NO VAR"</formula>
    </cfRule>
  </conditionalFormatting>
  <conditionalFormatting sqref="J65">
    <cfRule type="cellIs" dxfId="945" priority="754" operator="equal">
      <formula>"NO VAR"</formula>
    </cfRule>
  </conditionalFormatting>
  <conditionalFormatting sqref="J65">
    <cfRule type="cellIs" dxfId="944" priority="753" operator="equal">
      <formula>"HIDE-NO VAR"</formula>
    </cfRule>
  </conditionalFormatting>
  <conditionalFormatting sqref="J61:J63">
    <cfRule type="cellIs" dxfId="943" priority="826" operator="equal">
      <formula>"HIDE-NO VAR"</formula>
    </cfRule>
  </conditionalFormatting>
  <conditionalFormatting sqref="J61:J63">
    <cfRule type="cellIs" dxfId="942" priority="825" operator="equal">
      <formula>"HIDE-NO VAR"</formula>
    </cfRule>
  </conditionalFormatting>
  <conditionalFormatting sqref="J61:J63">
    <cfRule type="cellIs" dxfId="941" priority="824" operator="equal">
      <formula>"NO VAR"</formula>
    </cfRule>
  </conditionalFormatting>
  <conditionalFormatting sqref="J61:J63">
    <cfRule type="cellIs" dxfId="940" priority="823" operator="equal">
      <formula>"HIDE-NO VAR"</formula>
    </cfRule>
  </conditionalFormatting>
  <conditionalFormatting sqref="J61:J63">
    <cfRule type="cellIs" dxfId="939" priority="822" operator="equal">
      <formula>"NO VAR"</formula>
    </cfRule>
  </conditionalFormatting>
  <conditionalFormatting sqref="J61:J63">
    <cfRule type="cellIs" dxfId="938" priority="821" operator="equal">
      <formula>"HIDE-NO VAR"</formula>
    </cfRule>
  </conditionalFormatting>
  <conditionalFormatting sqref="J61:J63">
    <cfRule type="cellIs" dxfId="937" priority="820" operator="equal">
      <formula>"NO VAR"</formula>
    </cfRule>
  </conditionalFormatting>
  <conditionalFormatting sqref="J61:J63">
    <cfRule type="cellIs" dxfId="936" priority="819" operator="equal">
      <formula>"NO VAR"</formula>
    </cfRule>
  </conditionalFormatting>
  <conditionalFormatting sqref="K50">
    <cfRule type="cellIs" dxfId="935" priority="3084" operator="equal">
      <formula>"NO VAR"</formula>
    </cfRule>
  </conditionalFormatting>
  <conditionalFormatting sqref="J61:J63">
    <cfRule type="cellIs" dxfId="934" priority="818" operator="equal">
      <formula>"HIDE-NO VAR"</formula>
    </cfRule>
  </conditionalFormatting>
  <conditionalFormatting sqref="J61:J63">
    <cfRule type="cellIs" dxfId="933" priority="817" operator="equal">
      <formula>"NO VAR"</formula>
    </cfRule>
  </conditionalFormatting>
  <conditionalFormatting sqref="J61:J63">
    <cfRule type="cellIs" dxfId="932" priority="816" operator="equal">
      <formula>"NO VAR"</formula>
    </cfRule>
  </conditionalFormatting>
  <conditionalFormatting sqref="J61:J63">
    <cfRule type="cellIs" dxfId="931" priority="815" operator="equal">
      <formula>"HIDE-NO VAR"</formula>
    </cfRule>
  </conditionalFormatting>
  <conditionalFormatting sqref="J61:J63">
    <cfRule type="cellIs" dxfId="930" priority="814" operator="equal">
      <formula>"NO VAR"</formula>
    </cfRule>
  </conditionalFormatting>
  <conditionalFormatting sqref="J61:J63">
    <cfRule type="cellIs" dxfId="929" priority="813" operator="equal">
      <formula>"NO VAR"</formula>
    </cfRule>
  </conditionalFormatting>
  <conditionalFormatting sqref="J61:J63">
    <cfRule type="cellIs" dxfId="928" priority="812" operator="equal">
      <formula>"HIDE-NO VAR"</formula>
    </cfRule>
  </conditionalFormatting>
  <conditionalFormatting sqref="J61:J63">
    <cfRule type="cellIs" dxfId="927" priority="811" operator="equal">
      <formula>"NO VAR"</formula>
    </cfRule>
  </conditionalFormatting>
  <conditionalFormatting sqref="J61:J63">
    <cfRule type="cellIs" dxfId="926" priority="810" operator="equal">
      <formula>"NO VAR"</formula>
    </cfRule>
  </conditionalFormatting>
  <conditionalFormatting sqref="J61:J63">
    <cfRule type="cellIs" dxfId="925" priority="809" operator="equal">
      <formula>"HIDE-NO VAR"</formula>
    </cfRule>
  </conditionalFormatting>
  <conditionalFormatting sqref="J61:J63">
    <cfRule type="cellIs" dxfId="924" priority="808" operator="equal">
      <formula>"NO VAR"</formula>
    </cfRule>
  </conditionalFormatting>
  <conditionalFormatting sqref="J61:J63">
    <cfRule type="cellIs" dxfId="923" priority="807" operator="equal">
      <formula>"NO VAR"</formula>
    </cfRule>
  </conditionalFormatting>
  <conditionalFormatting sqref="J61:J63">
    <cfRule type="cellIs" dxfId="922" priority="806" operator="equal">
      <formula>"HIDE-NO VAR"</formula>
    </cfRule>
  </conditionalFormatting>
  <conditionalFormatting sqref="J61:J63">
    <cfRule type="cellIs" dxfId="921" priority="804" operator="equal">
      <formula>"NO VAR"</formula>
    </cfRule>
  </conditionalFormatting>
  <conditionalFormatting sqref="J61:J63">
    <cfRule type="cellIs" dxfId="920" priority="803" operator="equal">
      <formula>"HIDE-NO VAR"</formula>
    </cfRule>
  </conditionalFormatting>
  <conditionalFormatting sqref="J61:J63">
    <cfRule type="cellIs" dxfId="919" priority="802" operator="equal">
      <formula>"NO VAR"</formula>
    </cfRule>
  </conditionalFormatting>
  <conditionalFormatting sqref="J65">
    <cfRule type="cellIs" dxfId="918" priority="725" operator="equal">
      <formula>"HIDE-NO VAR"</formula>
    </cfRule>
  </conditionalFormatting>
  <conditionalFormatting sqref="J65">
    <cfRule type="cellIs" dxfId="917" priority="724" operator="equal">
      <formula>"NO VAR"</formula>
    </cfRule>
  </conditionalFormatting>
  <conditionalFormatting sqref="J61:J63">
    <cfRule type="cellIs" dxfId="916" priority="799" operator="equal">
      <formula>"NO VAR"</formula>
    </cfRule>
  </conditionalFormatting>
  <conditionalFormatting sqref="K65">
    <cfRule type="cellIs" dxfId="915" priority="719" operator="equal">
      <formula>"HIDE-NO VAR"</formula>
    </cfRule>
  </conditionalFormatting>
  <conditionalFormatting sqref="J51">
    <cfRule type="cellIs" dxfId="914" priority="869" operator="equal">
      <formula>"HIDE-NO VAR"</formula>
    </cfRule>
  </conditionalFormatting>
  <conditionalFormatting sqref="K65">
    <cfRule type="cellIs" dxfId="913" priority="716" operator="equal">
      <formula>"HIDE-NO VAR"</formula>
    </cfRule>
  </conditionalFormatting>
  <conditionalFormatting sqref="J51">
    <cfRule type="cellIs" dxfId="912" priority="867" operator="equal">
      <formula>"NO VAR"</formula>
    </cfRule>
  </conditionalFormatting>
  <conditionalFormatting sqref="J51">
    <cfRule type="cellIs" dxfId="911" priority="866" operator="equal">
      <formula>"HIDE-NO VAR"</formula>
    </cfRule>
  </conditionalFormatting>
  <conditionalFormatting sqref="J51">
    <cfRule type="cellIs" dxfId="910" priority="865" operator="equal">
      <formula>"NO VAR"</formula>
    </cfRule>
  </conditionalFormatting>
  <conditionalFormatting sqref="K61:K63">
    <cfRule type="cellIs" dxfId="909" priority="787" operator="equal">
      <formula>"NO VAR"</formula>
    </cfRule>
  </conditionalFormatting>
  <conditionalFormatting sqref="J51">
    <cfRule type="cellIs" dxfId="908" priority="862" operator="equal">
      <formula>"NO VAR"</formula>
    </cfRule>
  </conditionalFormatting>
  <conditionalFormatting sqref="K61:K63">
    <cfRule type="cellIs" dxfId="907" priority="784" operator="equal">
      <formula>"NO VAR"</formula>
    </cfRule>
  </conditionalFormatting>
  <conditionalFormatting sqref="K65">
    <cfRule type="cellIs" dxfId="906" priority="707" operator="equal">
      <formula>"NO VAR"</formula>
    </cfRule>
  </conditionalFormatting>
  <conditionalFormatting sqref="K61:K63">
    <cfRule type="cellIs" dxfId="905" priority="781" operator="equal">
      <formula>"NO VAR"</formula>
    </cfRule>
  </conditionalFormatting>
  <conditionalFormatting sqref="J52">
    <cfRule type="cellIs" dxfId="904" priority="856" operator="equal">
      <formula>"NO VAR"</formula>
    </cfRule>
  </conditionalFormatting>
  <conditionalFormatting sqref="J52">
    <cfRule type="cellIs" dxfId="903" priority="855" operator="equal">
      <formula>"HIDE-NO VAR"</formula>
    </cfRule>
  </conditionalFormatting>
  <conditionalFormatting sqref="J52">
    <cfRule type="cellIs" dxfId="902" priority="854" operator="equal">
      <formula>"NO VAR"</formula>
    </cfRule>
  </conditionalFormatting>
  <conditionalFormatting sqref="J52">
    <cfRule type="cellIs" dxfId="901" priority="853" operator="equal">
      <formula>"NO VAR"</formula>
    </cfRule>
  </conditionalFormatting>
  <conditionalFormatting sqref="K52">
    <cfRule type="cellIs" dxfId="900" priority="852" operator="equal">
      <formula>"HIDE-NO VAR"</formula>
    </cfRule>
  </conditionalFormatting>
  <conditionalFormatting sqref="K52">
    <cfRule type="cellIs" dxfId="899" priority="851" operator="equal">
      <formula>"NO VAR"</formula>
    </cfRule>
  </conditionalFormatting>
  <conditionalFormatting sqref="K52">
    <cfRule type="cellIs" dxfId="898" priority="850" operator="equal">
      <formula>"NO VAR"</formula>
    </cfRule>
  </conditionalFormatting>
  <conditionalFormatting sqref="K51">
    <cfRule type="cellIs" dxfId="897" priority="849" operator="equal">
      <formula>"HIDE-NO VAR"</formula>
    </cfRule>
  </conditionalFormatting>
  <conditionalFormatting sqref="K51">
    <cfRule type="cellIs" dxfId="896" priority="848" operator="equal">
      <formula>"NO VAR"</formula>
    </cfRule>
  </conditionalFormatting>
  <conditionalFormatting sqref="K51">
    <cfRule type="cellIs" dxfId="895" priority="847" operator="equal">
      <formula>"NO VAR"</formula>
    </cfRule>
  </conditionalFormatting>
  <conditionalFormatting sqref="K51">
    <cfRule type="cellIs" dxfId="894" priority="846" operator="equal">
      <formula>"HIDE-NO VAR"</formula>
    </cfRule>
  </conditionalFormatting>
  <conditionalFormatting sqref="K51">
    <cfRule type="cellIs" dxfId="893" priority="845" operator="equal">
      <formula>"NO VAR"</formula>
    </cfRule>
  </conditionalFormatting>
  <conditionalFormatting sqref="K51">
    <cfRule type="cellIs" dxfId="892" priority="844" operator="equal">
      <formula>"NO VAR"</formula>
    </cfRule>
  </conditionalFormatting>
  <conditionalFormatting sqref="K51">
    <cfRule type="cellIs" dxfId="891" priority="843" operator="equal">
      <formula>"HIDE-NO VAR"</formula>
    </cfRule>
  </conditionalFormatting>
  <conditionalFormatting sqref="K51">
    <cfRule type="cellIs" dxfId="890" priority="842" operator="equal">
      <formula>"NO VAR"</formula>
    </cfRule>
  </conditionalFormatting>
  <conditionalFormatting sqref="K51">
    <cfRule type="cellIs" dxfId="889" priority="841" operator="equal">
      <formula>"NO VAR"</formula>
    </cfRule>
  </conditionalFormatting>
  <conditionalFormatting sqref="K61:K63">
    <cfRule type="cellIs" dxfId="888" priority="764" operator="equal">
      <formula>"NO VAR"</formula>
    </cfRule>
  </conditionalFormatting>
  <conditionalFormatting sqref="K52">
    <cfRule type="cellIs" dxfId="887" priority="839" operator="equal">
      <formula>"HIDE-NO VAR"</formula>
    </cfRule>
  </conditionalFormatting>
  <conditionalFormatting sqref="K52">
    <cfRule type="cellIs" dxfId="886" priority="837" operator="equal">
      <formula>"HIDE-NO VAR"</formula>
    </cfRule>
  </conditionalFormatting>
  <conditionalFormatting sqref="K65">
    <cfRule type="cellIs" dxfId="885" priority="684" operator="equal">
      <formula>"HIDE-NO VAR"</formula>
    </cfRule>
  </conditionalFormatting>
  <conditionalFormatting sqref="K65">
    <cfRule type="cellIs" dxfId="884" priority="683" operator="equal">
      <formula>"NO VAR"</formula>
    </cfRule>
  </conditionalFormatting>
  <conditionalFormatting sqref="K61:K63">
    <cfRule type="cellIs" dxfId="883" priority="757" operator="equal">
      <formula>"NO VAR"</formula>
    </cfRule>
  </conditionalFormatting>
  <conditionalFormatting sqref="J66:J68">
    <cfRule type="cellIs" dxfId="882" priority="679" operator="equal">
      <formula>"NO VAR"</formula>
    </cfRule>
  </conditionalFormatting>
  <conditionalFormatting sqref="J65">
    <cfRule type="cellIs" dxfId="881" priority="750" operator="equal">
      <formula>"HIDE-NO VAR"</formula>
    </cfRule>
  </conditionalFormatting>
  <conditionalFormatting sqref="J65">
    <cfRule type="cellIs" dxfId="880" priority="749" operator="equal">
      <formula>"NO VAR"</formula>
    </cfRule>
  </conditionalFormatting>
  <conditionalFormatting sqref="J65">
    <cfRule type="cellIs" dxfId="879" priority="745" operator="equal">
      <formula>"NO VAR"</formula>
    </cfRule>
  </conditionalFormatting>
  <conditionalFormatting sqref="J66:J68">
    <cfRule type="cellIs" dxfId="878" priority="668" operator="equal">
      <formula>"HIDE-NO VAR"</formula>
    </cfRule>
  </conditionalFormatting>
  <conditionalFormatting sqref="J65">
    <cfRule type="cellIs" dxfId="877" priority="742" operator="equal">
      <formula>"NO VAR"</formula>
    </cfRule>
  </conditionalFormatting>
  <conditionalFormatting sqref="J66:J68">
    <cfRule type="cellIs" dxfId="876" priority="665" operator="equal">
      <formula>"HIDE-NO VAR"</formula>
    </cfRule>
  </conditionalFormatting>
  <conditionalFormatting sqref="J65">
    <cfRule type="cellIs" dxfId="875" priority="739" operator="equal">
      <formula>"NO VAR"</formula>
    </cfRule>
  </conditionalFormatting>
  <conditionalFormatting sqref="J66:J68">
    <cfRule type="cellIs" dxfId="874" priority="662" operator="equal">
      <formula>"HIDE-NO VAR"</formula>
    </cfRule>
  </conditionalFormatting>
  <conditionalFormatting sqref="J65">
    <cfRule type="cellIs" dxfId="873" priority="736" operator="equal">
      <formula>"NO VAR"</formula>
    </cfRule>
  </conditionalFormatting>
  <conditionalFormatting sqref="J66:J68">
    <cfRule type="cellIs" dxfId="872" priority="659" operator="equal">
      <formula>"HIDE-NO VAR"</formula>
    </cfRule>
  </conditionalFormatting>
  <conditionalFormatting sqref="J65">
    <cfRule type="cellIs" dxfId="871" priority="733" operator="equal">
      <formula>"NO VAR"</formula>
    </cfRule>
  </conditionalFormatting>
  <conditionalFormatting sqref="J66:J68">
    <cfRule type="cellIs" dxfId="870" priority="656" operator="equal">
      <formula>"HIDE-NO VAR"</formula>
    </cfRule>
  </conditionalFormatting>
  <conditionalFormatting sqref="J65">
    <cfRule type="cellIs" dxfId="869" priority="730" operator="equal">
      <formula>"NO VAR"</formula>
    </cfRule>
  </conditionalFormatting>
  <conditionalFormatting sqref="J66:J68">
    <cfRule type="cellIs" dxfId="868" priority="653" operator="equal">
      <formula>"HIDE-NO VAR"</formula>
    </cfRule>
  </conditionalFormatting>
  <conditionalFormatting sqref="J65">
    <cfRule type="cellIs" dxfId="867" priority="727" operator="equal">
      <formula>"NO VAR"</formula>
    </cfRule>
  </conditionalFormatting>
  <conditionalFormatting sqref="J66:J68">
    <cfRule type="cellIs" dxfId="866" priority="650" operator="equal">
      <formula>"HIDE-NO VAR"</formula>
    </cfRule>
  </conditionalFormatting>
  <conditionalFormatting sqref="J61:J63">
    <cfRule type="cellIs" dxfId="865" priority="801" operator="equal">
      <formula>"NO VAR"</formula>
    </cfRule>
  </conditionalFormatting>
  <conditionalFormatting sqref="K61:K63">
    <cfRule type="cellIs" dxfId="864" priority="797" operator="equal">
      <formula>"NO VAR"</formula>
    </cfRule>
  </conditionalFormatting>
  <conditionalFormatting sqref="K61:K63">
    <cfRule type="cellIs" dxfId="863" priority="796" operator="equal">
      <formula>"HIDE-NO VAR"</formula>
    </cfRule>
  </conditionalFormatting>
  <conditionalFormatting sqref="K61:K63">
    <cfRule type="cellIs" dxfId="862" priority="795" operator="equal">
      <formula>"ERROR "</formula>
    </cfRule>
  </conditionalFormatting>
  <conditionalFormatting sqref="K61:K63">
    <cfRule type="cellIs" dxfId="861" priority="794" operator="equal">
      <formula>"HIDE-NO VAR"</formula>
    </cfRule>
  </conditionalFormatting>
  <conditionalFormatting sqref="K61:K63">
    <cfRule type="cellIs" dxfId="860" priority="793" operator="equal">
      <formula>"HIDE-NO VAR"</formula>
    </cfRule>
  </conditionalFormatting>
  <conditionalFormatting sqref="K61:K63">
    <cfRule type="cellIs" dxfId="859" priority="792" operator="equal">
      <formula>"NO VAR"</formula>
    </cfRule>
  </conditionalFormatting>
  <conditionalFormatting sqref="K61:K63">
    <cfRule type="cellIs" dxfId="858" priority="791" operator="equal">
      <formula>"HIDE-NO VAR"</formula>
    </cfRule>
  </conditionalFormatting>
  <conditionalFormatting sqref="K61:K63">
    <cfRule type="cellIs" dxfId="857" priority="790" operator="equal">
      <formula>"NO VAR"</formula>
    </cfRule>
  </conditionalFormatting>
  <conditionalFormatting sqref="K61:K63">
    <cfRule type="cellIs" dxfId="856" priority="789" operator="equal">
      <formula>"HIDE-NO VAR"</formula>
    </cfRule>
  </conditionalFormatting>
  <conditionalFormatting sqref="K61:K63">
    <cfRule type="cellIs" dxfId="855" priority="788" operator="equal">
      <formula>"NO VAR"</formula>
    </cfRule>
  </conditionalFormatting>
  <conditionalFormatting sqref="K61:K63">
    <cfRule type="cellIs" dxfId="854" priority="786" operator="equal">
      <formula>"HIDE-NO VAR"</formula>
    </cfRule>
  </conditionalFormatting>
  <conditionalFormatting sqref="K61:K63">
    <cfRule type="cellIs" dxfId="853" priority="785" operator="equal">
      <formula>"NO VAR"</formula>
    </cfRule>
  </conditionalFormatting>
  <conditionalFormatting sqref="K61:K63">
    <cfRule type="cellIs" dxfId="852" priority="783" operator="equal">
      <formula>"HIDE-NO VAR"</formula>
    </cfRule>
  </conditionalFormatting>
  <conditionalFormatting sqref="K61:K63">
    <cfRule type="cellIs" dxfId="851" priority="782" operator="equal">
      <formula>"NO VAR"</formula>
    </cfRule>
  </conditionalFormatting>
  <conditionalFormatting sqref="K61:K63">
    <cfRule type="cellIs" dxfId="850" priority="780" operator="equal">
      <formula>"HIDE-NO VAR"</formula>
    </cfRule>
  </conditionalFormatting>
  <conditionalFormatting sqref="K61:K63">
    <cfRule type="cellIs" dxfId="849" priority="779" operator="equal">
      <formula>"NO VAR"</formula>
    </cfRule>
  </conditionalFormatting>
  <conditionalFormatting sqref="K61:K63">
    <cfRule type="cellIs" dxfId="848" priority="778" operator="equal">
      <formula>"NO VAR"</formula>
    </cfRule>
  </conditionalFormatting>
  <conditionalFormatting sqref="K61:K63">
    <cfRule type="cellIs" dxfId="847" priority="777" operator="equal">
      <formula>"HIDE-NO VAR"</formula>
    </cfRule>
  </conditionalFormatting>
  <conditionalFormatting sqref="K61:K63">
    <cfRule type="cellIs" dxfId="846" priority="776" operator="equal">
      <formula>"NO VAR"</formula>
    </cfRule>
  </conditionalFormatting>
  <conditionalFormatting sqref="K61:K63">
    <cfRule type="cellIs" dxfId="845" priority="775" operator="equal">
      <formula>"NO VAR"</formula>
    </cfRule>
  </conditionalFormatting>
  <conditionalFormatting sqref="K61:K63">
    <cfRule type="cellIs" dxfId="844" priority="774" operator="equal">
      <formula>"HIDE-NO VAR"</formula>
    </cfRule>
  </conditionalFormatting>
  <conditionalFormatting sqref="K61:K63">
    <cfRule type="cellIs" dxfId="843" priority="773" operator="equal">
      <formula>"NO VAR"</formula>
    </cfRule>
  </conditionalFormatting>
  <conditionalFormatting sqref="K61:K63">
    <cfRule type="cellIs" dxfId="842" priority="772" operator="equal">
      <formula>"NO VAR"</formula>
    </cfRule>
  </conditionalFormatting>
  <conditionalFormatting sqref="K61:K63">
    <cfRule type="cellIs" dxfId="841" priority="771" operator="equal">
      <formula>"HIDE-NO VAR"</formula>
    </cfRule>
  </conditionalFormatting>
  <conditionalFormatting sqref="K61:K63">
    <cfRule type="cellIs" dxfId="840" priority="770" operator="equal">
      <formula>"NO VAR"</formula>
    </cfRule>
  </conditionalFormatting>
  <conditionalFormatting sqref="K61:K63">
    <cfRule type="cellIs" dxfId="839" priority="769" operator="equal">
      <formula>"NO VAR"</formula>
    </cfRule>
  </conditionalFormatting>
  <conditionalFormatting sqref="K61:K63">
    <cfRule type="cellIs" dxfId="838" priority="768" operator="equal">
      <formula>"HIDE-NO VAR"</formula>
    </cfRule>
  </conditionalFormatting>
  <conditionalFormatting sqref="K61:K63">
    <cfRule type="cellIs" dxfId="837" priority="767" operator="equal">
      <formula>"NO VAR"</formula>
    </cfRule>
  </conditionalFormatting>
  <conditionalFormatting sqref="K61:K63">
    <cfRule type="cellIs" dxfId="836" priority="766" operator="equal">
      <formula>"NO VAR"</formula>
    </cfRule>
  </conditionalFormatting>
  <conditionalFormatting sqref="K65">
    <cfRule type="cellIs" dxfId="835" priority="688" operator="equal">
      <formula>"NO VAR"</formula>
    </cfRule>
  </conditionalFormatting>
  <conditionalFormatting sqref="K65">
    <cfRule type="cellIs" dxfId="834" priority="687" operator="equal">
      <formula>"HIDE-NO VAR"</formula>
    </cfRule>
  </conditionalFormatting>
  <conditionalFormatting sqref="K66:K68">
    <cfRule type="cellIs" dxfId="833" priority="609" operator="equal">
      <formula>"HIDE-NO VAR"</formula>
    </cfRule>
  </conditionalFormatting>
  <conditionalFormatting sqref="J66:J68">
    <cfRule type="cellIs" dxfId="832" priority="672" operator="equal">
      <formula>"NO VAR"</formula>
    </cfRule>
  </conditionalFormatting>
  <conditionalFormatting sqref="J66:J68">
    <cfRule type="cellIs" dxfId="831" priority="671" operator="equal">
      <formula>"HIDE-NO VAR"</formula>
    </cfRule>
  </conditionalFormatting>
  <conditionalFormatting sqref="J66:J68">
    <cfRule type="cellIs" dxfId="830" priority="670" operator="equal">
      <formula>"NO VAR"</formula>
    </cfRule>
  </conditionalFormatting>
  <conditionalFormatting sqref="J66:J68">
    <cfRule type="cellIs" dxfId="829" priority="669" operator="equal">
      <formula>"NO VAR"</formula>
    </cfRule>
  </conditionalFormatting>
  <conditionalFormatting sqref="J66:J68">
    <cfRule type="cellIs" dxfId="828" priority="667" operator="equal">
      <formula>"NO VAR"</formula>
    </cfRule>
  </conditionalFormatting>
  <conditionalFormatting sqref="J66:J68">
    <cfRule type="cellIs" dxfId="827" priority="666" operator="equal">
      <formula>"NO VAR"</formula>
    </cfRule>
  </conditionalFormatting>
  <conditionalFormatting sqref="J66:J68">
    <cfRule type="cellIs" dxfId="826" priority="664" operator="equal">
      <formula>"NO VAR"</formula>
    </cfRule>
  </conditionalFormatting>
  <conditionalFormatting sqref="J66:J68">
    <cfRule type="cellIs" dxfId="825" priority="663" operator="equal">
      <formula>"NO VAR"</formula>
    </cfRule>
  </conditionalFormatting>
  <conditionalFormatting sqref="J66:J68">
    <cfRule type="cellIs" dxfId="824" priority="661" operator="equal">
      <formula>"NO VAR"</formula>
    </cfRule>
  </conditionalFormatting>
  <conditionalFormatting sqref="J66:J68">
    <cfRule type="cellIs" dxfId="823" priority="660" operator="equal">
      <formula>"NO VAR"</formula>
    </cfRule>
  </conditionalFormatting>
  <conditionalFormatting sqref="J66:J68">
    <cfRule type="cellIs" dxfId="822" priority="658" operator="equal">
      <formula>"NO VAR"</formula>
    </cfRule>
  </conditionalFormatting>
  <conditionalFormatting sqref="J66:J68">
    <cfRule type="cellIs" dxfId="821" priority="657" operator="equal">
      <formula>"NO VAR"</formula>
    </cfRule>
  </conditionalFormatting>
  <conditionalFormatting sqref="J65">
    <cfRule type="cellIs" dxfId="820" priority="732" operator="equal">
      <formula>"NO VAR"</formula>
    </cfRule>
  </conditionalFormatting>
  <conditionalFormatting sqref="J65">
    <cfRule type="cellIs" dxfId="819" priority="731" operator="equal">
      <formula>"HIDE-NO VAR"</formula>
    </cfRule>
  </conditionalFormatting>
  <conditionalFormatting sqref="J65">
    <cfRule type="cellIs" dxfId="818" priority="728" operator="equal">
      <formula>"HIDE-NO VAR"</formula>
    </cfRule>
  </conditionalFormatting>
  <conditionalFormatting sqref="J66:J68">
    <cfRule type="cellIs" dxfId="817" priority="651" operator="equal">
      <formula>"NO VAR"</formula>
    </cfRule>
  </conditionalFormatting>
  <conditionalFormatting sqref="J66:J68">
    <cfRule type="cellIs" dxfId="816" priority="649" operator="equal">
      <formula>"NO VAR"</formula>
    </cfRule>
  </conditionalFormatting>
  <conditionalFormatting sqref="J65">
    <cfRule type="cellIs" dxfId="815" priority="723" operator="equal">
      <formula>"NO VAR"</formula>
    </cfRule>
  </conditionalFormatting>
  <conditionalFormatting sqref="K65">
    <cfRule type="cellIs" dxfId="814" priority="722" operator="equal">
      <formula>"NO VAR"</formula>
    </cfRule>
  </conditionalFormatting>
  <conditionalFormatting sqref="K65">
    <cfRule type="cellIs" dxfId="813" priority="721" operator="equal">
      <formula>"HIDE-NO VAR"</formula>
    </cfRule>
  </conditionalFormatting>
  <conditionalFormatting sqref="K65">
    <cfRule type="cellIs" dxfId="812" priority="718" operator="equal">
      <formula>"HIDE-NO VAR"</formula>
    </cfRule>
  </conditionalFormatting>
  <conditionalFormatting sqref="K65">
    <cfRule type="cellIs" dxfId="811" priority="717" operator="equal">
      <formula>"NO VAR"</formula>
    </cfRule>
  </conditionalFormatting>
  <conditionalFormatting sqref="K66:K68">
    <cfRule type="cellIs" dxfId="810" priority="640" operator="equal">
      <formula>"NO VAR"</formula>
    </cfRule>
  </conditionalFormatting>
  <conditionalFormatting sqref="K66:K68">
    <cfRule type="cellIs" dxfId="809" priority="639" operator="equal">
      <formula>"HIDE-NO VAR"</formula>
    </cfRule>
  </conditionalFormatting>
  <conditionalFormatting sqref="K66:K68">
    <cfRule type="cellIs" dxfId="808" priority="638" operator="equal">
      <formula>"NO VAR"</formula>
    </cfRule>
  </conditionalFormatting>
  <conditionalFormatting sqref="K65">
    <cfRule type="cellIs" dxfId="807" priority="713" operator="equal">
      <formula>"NO VAR"</formula>
    </cfRule>
  </conditionalFormatting>
  <conditionalFormatting sqref="K66:K68">
    <cfRule type="cellIs" dxfId="806" priority="636" operator="equal">
      <formula>"HIDE-NO VAR"</formula>
    </cfRule>
  </conditionalFormatting>
  <conditionalFormatting sqref="K66:K68">
    <cfRule type="cellIs" dxfId="805" priority="635" operator="equal">
      <formula>"NO VAR"</formula>
    </cfRule>
  </conditionalFormatting>
  <conditionalFormatting sqref="K65">
    <cfRule type="cellIs" dxfId="804" priority="710" operator="equal">
      <formula>"NO VAR"</formula>
    </cfRule>
  </conditionalFormatting>
  <conditionalFormatting sqref="K66:K68">
    <cfRule type="cellIs" dxfId="803" priority="633" operator="equal">
      <formula>"HIDE-NO VAR"</formula>
    </cfRule>
  </conditionalFormatting>
  <conditionalFormatting sqref="K66:K68">
    <cfRule type="cellIs" dxfId="802" priority="632" operator="equal">
      <formula>"NO VAR"</formula>
    </cfRule>
  </conditionalFormatting>
  <conditionalFormatting sqref="K66:K68">
    <cfRule type="cellIs" dxfId="801" priority="630" operator="equal">
      <formula>"HIDE-NO VAR"</formula>
    </cfRule>
  </conditionalFormatting>
  <conditionalFormatting sqref="K66:K68">
    <cfRule type="cellIs" dxfId="800" priority="629" operator="equal">
      <formula>"NO VAR"</formula>
    </cfRule>
  </conditionalFormatting>
  <conditionalFormatting sqref="K65">
    <cfRule type="cellIs" dxfId="799" priority="704" operator="equal">
      <formula>"NO VAR"</formula>
    </cfRule>
  </conditionalFormatting>
  <conditionalFormatting sqref="K66:K68">
    <cfRule type="cellIs" dxfId="798" priority="627" operator="equal">
      <formula>"HIDE-NO VAR"</formula>
    </cfRule>
  </conditionalFormatting>
  <conditionalFormatting sqref="K66:K68">
    <cfRule type="cellIs" dxfId="797" priority="626" operator="equal">
      <formula>"NO VAR"</formula>
    </cfRule>
  </conditionalFormatting>
  <conditionalFormatting sqref="K65">
    <cfRule type="cellIs" dxfId="796" priority="701" operator="equal">
      <formula>"NO VAR"</formula>
    </cfRule>
  </conditionalFormatting>
  <conditionalFormatting sqref="K66:K68">
    <cfRule type="cellIs" dxfId="795" priority="624" operator="equal">
      <formula>"HIDE-NO VAR"</formula>
    </cfRule>
  </conditionalFormatting>
  <conditionalFormatting sqref="K66:K68">
    <cfRule type="cellIs" dxfId="794" priority="623" operator="equal">
      <formula>"NO VAR"</formula>
    </cfRule>
  </conditionalFormatting>
  <conditionalFormatting sqref="K65">
    <cfRule type="cellIs" dxfId="793" priority="698" operator="equal">
      <formula>"NO VAR"</formula>
    </cfRule>
  </conditionalFormatting>
  <conditionalFormatting sqref="K66:K68">
    <cfRule type="cellIs" dxfId="792" priority="621" operator="equal">
      <formula>"HIDE-NO VAR"</formula>
    </cfRule>
  </conditionalFormatting>
  <conditionalFormatting sqref="K66:K68">
    <cfRule type="cellIs" dxfId="791" priority="620" operator="equal">
      <formula>"NO VAR"</formula>
    </cfRule>
  </conditionalFormatting>
  <conditionalFormatting sqref="K65">
    <cfRule type="cellIs" dxfId="790" priority="695" operator="equal">
      <formula>"NO VAR"</formula>
    </cfRule>
  </conditionalFormatting>
  <conditionalFormatting sqref="K66:K68">
    <cfRule type="cellIs" dxfId="789" priority="618" operator="equal">
      <formula>"HIDE-NO VAR"</formula>
    </cfRule>
  </conditionalFormatting>
  <conditionalFormatting sqref="K66:K68">
    <cfRule type="cellIs" dxfId="788" priority="617" operator="equal">
      <formula>"NO VAR"</formula>
    </cfRule>
  </conditionalFormatting>
  <conditionalFormatting sqref="K65">
    <cfRule type="cellIs" dxfId="787" priority="692" operator="equal">
      <formula>"NO VAR"</formula>
    </cfRule>
  </conditionalFormatting>
  <conditionalFormatting sqref="K66:K68">
    <cfRule type="cellIs" dxfId="786" priority="607" operator="equal">
      <formula>"NO VAR"</formula>
    </cfRule>
  </conditionalFormatting>
  <conditionalFormatting sqref="J69:J77">
    <cfRule type="cellIs" dxfId="785" priority="603" operator="equal">
      <formula>"NO VAR"</formula>
    </cfRule>
  </conditionalFormatting>
  <conditionalFormatting sqref="J78">
    <cfRule type="cellIs" dxfId="784" priority="526" operator="equal">
      <formula>"NO VAR"</formula>
    </cfRule>
  </conditionalFormatting>
  <conditionalFormatting sqref="J78">
    <cfRule type="cellIs" dxfId="783" priority="525" operator="equal">
      <formula>"HIDE-NO VAR"</formula>
    </cfRule>
  </conditionalFormatting>
  <conditionalFormatting sqref="J78">
    <cfRule type="cellIs" dxfId="782" priority="522" operator="equal">
      <formula>"HIDE-NO VAR"</formula>
    </cfRule>
  </conditionalFormatting>
  <conditionalFormatting sqref="J78">
    <cfRule type="cellIs" dxfId="781" priority="521" operator="equal">
      <formula>"NO VAR"</formula>
    </cfRule>
  </conditionalFormatting>
  <conditionalFormatting sqref="J69:J77">
    <cfRule type="cellIs" dxfId="780" priority="596" operator="equal">
      <formula>"NO VAR"</formula>
    </cfRule>
  </conditionalFormatting>
  <conditionalFormatting sqref="J69:J77">
    <cfRule type="cellIs" dxfId="779" priority="595" operator="equal">
      <formula>"HIDE-NO VAR"</formula>
    </cfRule>
  </conditionalFormatting>
  <conditionalFormatting sqref="J69:J77">
    <cfRule type="cellIs" dxfId="778" priority="594" operator="equal">
      <formula>"NO VAR"</formula>
    </cfRule>
  </conditionalFormatting>
  <conditionalFormatting sqref="J69:J77">
    <cfRule type="cellIs" dxfId="777" priority="592" operator="equal">
      <formula>"HIDE-NO VAR"</formula>
    </cfRule>
  </conditionalFormatting>
  <conditionalFormatting sqref="J69:J77">
    <cfRule type="cellIs" dxfId="776" priority="591" operator="equal">
      <formula>"NO VAR"</formula>
    </cfRule>
  </conditionalFormatting>
  <conditionalFormatting sqref="J69:J77">
    <cfRule type="cellIs" dxfId="775" priority="589" operator="equal">
      <formula>"HIDE-NO VAR"</formula>
    </cfRule>
  </conditionalFormatting>
  <conditionalFormatting sqref="J69:J77">
    <cfRule type="cellIs" dxfId="774" priority="588" operator="equal">
      <formula>"NO VAR"</formula>
    </cfRule>
  </conditionalFormatting>
  <conditionalFormatting sqref="J69:J77">
    <cfRule type="cellIs" dxfId="773" priority="586" operator="equal">
      <formula>"HIDE-NO VAR"</formula>
    </cfRule>
  </conditionalFormatting>
  <conditionalFormatting sqref="J69:J77">
    <cfRule type="cellIs" dxfId="772" priority="585" operator="equal">
      <formula>"NO VAR"</formula>
    </cfRule>
  </conditionalFormatting>
  <conditionalFormatting sqref="J69:J77">
    <cfRule type="cellIs" dxfId="771" priority="583" operator="equal">
      <formula>"HIDE-NO VAR"</formula>
    </cfRule>
  </conditionalFormatting>
  <conditionalFormatting sqref="J69:J77">
    <cfRule type="cellIs" dxfId="770" priority="582" operator="equal">
      <formula>"NO VAR"</formula>
    </cfRule>
  </conditionalFormatting>
  <conditionalFormatting sqref="J78">
    <cfRule type="cellIs" dxfId="769" priority="504" operator="equal">
      <formula>"NO VAR"</formula>
    </cfRule>
  </conditionalFormatting>
  <conditionalFormatting sqref="J78">
    <cfRule type="cellIs" dxfId="768" priority="503" operator="equal">
      <formula>"HIDE-NO VAR"</formula>
    </cfRule>
  </conditionalFormatting>
  <conditionalFormatting sqref="J69:J77">
    <cfRule type="cellIs" dxfId="767" priority="577" operator="equal">
      <formula>"HIDE-NO VAR"</formula>
    </cfRule>
  </conditionalFormatting>
  <conditionalFormatting sqref="J78">
    <cfRule type="cellIs" dxfId="766" priority="500" operator="equal">
      <formula>"HIDE-NO VAR"</formula>
    </cfRule>
  </conditionalFormatting>
  <conditionalFormatting sqref="J69:J77">
    <cfRule type="cellIs" dxfId="765" priority="574" operator="equal">
      <formula>"HIDE-NO VAR"</formula>
    </cfRule>
  </conditionalFormatting>
  <conditionalFormatting sqref="J69:J77">
    <cfRule type="cellIs" dxfId="764" priority="573" operator="equal">
      <formula>"NO VAR"</formula>
    </cfRule>
  </conditionalFormatting>
  <conditionalFormatting sqref="K66:K68">
    <cfRule type="cellIs" dxfId="763" priority="647" operator="equal">
      <formula>"NO VAR"</formula>
    </cfRule>
  </conditionalFormatting>
  <conditionalFormatting sqref="K78">
    <cfRule type="cellIs" dxfId="762" priority="494" operator="equal">
      <formula>"NO VAR"</formula>
    </cfRule>
  </conditionalFormatting>
  <conditionalFormatting sqref="K78">
    <cfRule type="cellIs" dxfId="761" priority="493" operator="equal">
      <formula>"HIDE-NO VAR"</formula>
    </cfRule>
  </conditionalFormatting>
  <conditionalFormatting sqref="K78">
    <cfRule type="cellIs" dxfId="760" priority="490" operator="equal">
      <formula>"HIDE-NO VAR"</formula>
    </cfRule>
  </conditionalFormatting>
  <conditionalFormatting sqref="K78">
    <cfRule type="cellIs" dxfId="759" priority="489" operator="equal">
      <formula>"NO VAR"</formula>
    </cfRule>
  </conditionalFormatting>
  <conditionalFormatting sqref="K69:K77">
    <cfRule type="cellIs" dxfId="758" priority="564" operator="equal">
      <formula>"NO VAR"</formula>
    </cfRule>
  </conditionalFormatting>
  <conditionalFormatting sqref="K69:K77">
    <cfRule type="cellIs" dxfId="757" priority="563" operator="equal">
      <formula>"HIDE-NO VAR"</formula>
    </cfRule>
  </conditionalFormatting>
  <conditionalFormatting sqref="K69:K77">
    <cfRule type="cellIs" dxfId="756" priority="562" operator="equal">
      <formula>"NO VAR"</formula>
    </cfRule>
  </conditionalFormatting>
  <conditionalFormatting sqref="K66:K68">
    <cfRule type="cellIs" dxfId="755" priority="637" operator="equal">
      <formula>"NO VAR"</formula>
    </cfRule>
  </conditionalFormatting>
  <conditionalFormatting sqref="K69:K77">
    <cfRule type="cellIs" dxfId="754" priority="560" operator="equal">
      <formula>"HIDE-NO VAR"</formula>
    </cfRule>
  </conditionalFormatting>
  <conditionalFormatting sqref="K69:K77">
    <cfRule type="cellIs" dxfId="753" priority="559" operator="equal">
      <formula>"NO VAR"</formula>
    </cfRule>
  </conditionalFormatting>
  <conditionalFormatting sqref="K66:K68">
    <cfRule type="cellIs" dxfId="752" priority="634" operator="equal">
      <formula>"NO VAR"</formula>
    </cfRule>
  </conditionalFormatting>
  <conditionalFormatting sqref="K69:K77">
    <cfRule type="cellIs" dxfId="751" priority="557" operator="equal">
      <formula>"HIDE-NO VAR"</formula>
    </cfRule>
  </conditionalFormatting>
  <conditionalFormatting sqref="K69:K77">
    <cfRule type="cellIs" dxfId="750" priority="556" operator="equal">
      <formula>"NO VAR"</formula>
    </cfRule>
  </conditionalFormatting>
  <conditionalFormatting sqref="K66:K68">
    <cfRule type="cellIs" dxfId="749" priority="631" operator="equal">
      <formula>"NO VAR"</formula>
    </cfRule>
  </conditionalFormatting>
  <conditionalFormatting sqref="K69:K77">
    <cfRule type="cellIs" dxfId="748" priority="554" operator="equal">
      <formula>"HIDE-NO VAR"</formula>
    </cfRule>
  </conditionalFormatting>
  <conditionalFormatting sqref="K69:K77">
    <cfRule type="cellIs" dxfId="747" priority="553" operator="equal">
      <formula>"NO VAR"</formula>
    </cfRule>
  </conditionalFormatting>
  <conditionalFormatting sqref="K66:K68">
    <cfRule type="cellIs" dxfId="746" priority="628" operator="equal">
      <formula>"NO VAR"</formula>
    </cfRule>
  </conditionalFormatting>
  <conditionalFormatting sqref="K69:K77">
    <cfRule type="cellIs" dxfId="745" priority="551" operator="equal">
      <formula>"HIDE-NO VAR"</formula>
    </cfRule>
  </conditionalFormatting>
  <conditionalFormatting sqref="K69:K77">
    <cfRule type="cellIs" dxfId="744" priority="550" operator="equal">
      <formula>"NO VAR"</formula>
    </cfRule>
  </conditionalFormatting>
  <conditionalFormatting sqref="K66:K68">
    <cfRule type="cellIs" dxfId="743" priority="625" operator="equal">
      <formula>"NO VAR"</formula>
    </cfRule>
  </conditionalFormatting>
  <conditionalFormatting sqref="K69:K77">
    <cfRule type="cellIs" dxfId="742" priority="548" operator="equal">
      <formula>"HIDE-NO VAR"</formula>
    </cfRule>
  </conditionalFormatting>
  <conditionalFormatting sqref="K69:K77">
    <cfRule type="cellIs" dxfId="741" priority="547" operator="equal">
      <formula>"NO VAR"</formula>
    </cfRule>
  </conditionalFormatting>
  <conditionalFormatting sqref="K66:K68">
    <cfRule type="cellIs" dxfId="740" priority="622" operator="equal">
      <formula>"NO VAR"</formula>
    </cfRule>
  </conditionalFormatting>
  <conditionalFormatting sqref="K69:K77">
    <cfRule type="cellIs" dxfId="739" priority="545" operator="equal">
      <formula>"HIDE-NO VAR"</formula>
    </cfRule>
  </conditionalFormatting>
  <conditionalFormatting sqref="K69:K77">
    <cfRule type="cellIs" dxfId="738" priority="544" operator="equal">
      <formula>"NO VAR"</formula>
    </cfRule>
  </conditionalFormatting>
  <conditionalFormatting sqref="K66:K68">
    <cfRule type="cellIs" dxfId="737" priority="619" operator="equal">
      <formula>"NO VAR"</formula>
    </cfRule>
  </conditionalFormatting>
  <conditionalFormatting sqref="K69:K77">
    <cfRule type="cellIs" dxfId="736" priority="542" operator="equal">
      <formula>"HIDE-NO VAR"</formula>
    </cfRule>
  </conditionalFormatting>
  <conditionalFormatting sqref="K69:K77">
    <cfRule type="cellIs" dxfId="735" priority="541" operator="equal">
      <formula>"NO VAR"</formula>
    </cfRule>
  </conditionalFormatting>
  <conditionalFormatting sqref="K66:K68">
    <cfRule type="cellIs" dxfId="734" priority="616" operator="equal">
      <formula>"NO VAR"</formula>
    </cfRule>
  </conditionalFormatting>
  <conditionalFormatting sqref="K66:K68">
    <cfRule type="cellIs" dxfId="733" priority="611" operator="equal">
      <formula>"NO VAR"</formula>
    </cfRule>
  </conditionalFormatting>
  <conditionalFormatting sqref="K78">
    <cfRule type="cellIs" dxfId="732" priority="456" operator="equal">
      <formula>"HIDE-NO VAR"</formula>
    </cfRule>
  </conditionalFormatting>
  <conditionalFormatting sqref="K78">
    <cfRule type="cellIs" dxfId="731" priority="454" operator="equal">
      <formula>"NO VAR"</formula>
    </cfRule>
  </conditionalFormatting>
  <conditionalFormatting sqref="J80">
    <cfRule type="cellIs" dxfId="730" priority="452" operator="equal">
      <formula>"NO VAR"</formula>
    </cfRule>
  </conditionalFormatting>
  <conditionalFormatting sqref="J80">
    <cfRule type="cellIs" dxfId="729" priority="451" operator="equal">
      <formula>"HIDE-NO VAR"</formula>
    </cfRule>
  </conditionalFormatting>
  <conditionalFormatting sqref="J69:J77">
    <cfRule type="cellIs" dxfId="728" priority="600" operator="equal">
      <formula>"HIDE-NO VAR"</formula>
    </cfRule>
  </conditionalFormatting>
  <conditionalFormatting sqref="J80">
    <cfRule type="cellIs" dxfId="727" priority="447" operator="equal">
      <formula>"NO VAR"</formula>
    </cfRule>
  </conditionalFormatting>
  <conditionalFormatting sqref="J69:J77">
    <cfRule type="cellIs" dxfId="726" priority="598" operator="equal">
      <formula>"NO VAR"</formula>
    </cfRule>
  </conditionalFormatting>
  <conditionalFormatting sqref="J69:J77">
    <cfRule type="cellIs" dxfId="725" priority="597" operator="equal">
      <formula>"HIDE-NO VAR"</formula>
    </cfRule>
  </conditionalFormatting>
  <conditionalFormatting sqref="J78">
    <cfRule type="cellIs" dxfId="724" priority="519" operator="equal">
      <formula>"NO VAR"</formula>
    </cfRule>
  </conditionalFormatting>
  <conditionalFormatting sqref="J78">
    <cfRule type="cellIs" dxfId="723" priority="518" operator="equal">
      <formula>"HIDE-NO VAR"</formula>
    </cfRule>
  </conditionalFormatting>
  <conditionalFormatting sqref="J69:J77">
    <cfRule type="cellIs" dxfId="722" priority="593" operator="equal">
      <formula>"NO VAR"</formula>
    </cfRule>
  </conditionalFormatting>
  <conditionalFormatting sqref="J78">
    <cfRule type="cellIs" dxfId="721" priority="516" operator="equal">
      <formula>"NO VAR"</formula>
    </cfRule>
  </conditionalFormatting>
  <conditionalFormatting sqref="J78">
    <cfRule type="cellIs" dxfId="720" priority="515" operator="equal">
      <formula>"HIDE-NO VAR"</formula>
    </cfRule>
  </conditionalFormatting>
  <conditionalFormatting sqref="J69:J77">
    <cfRule type="cellIs" dxfId="719" priority="590" operator="equal">
      <formula>"NO VAR"</formula>
    </cfRule>
  </conditionalFormatting>
  <conditionalFormatting sqref="J78">
    <cfRule type="cellIs" dxfId="718" priority="513" operator="equal">
      <formula>"NO VAR"</formula>
    </cfRule>
  </conditionalFormatting>
  <conditionalFormatting sqref="J78">
    <cfRule type="cellIs" dxfId="717" priority="512" operator="equal">
      <formula>"HIDE-NO VAR"</formula>
    </cfRule>
  </conditionalFormatting>
  <conditionalFormatting sqref="J69:J77">
    <cfRule type="cellIs" dxfId="716" priority="587" operator="equal">
      <formula>"NO VAR"</formula>
    </cfRule>
  </conditionalFormatting>
  <conditionalFormatting sqref="J78">
    <cfRule type="cellIs" dxfId="715" priority="510" operator="equal">
      <formula>"NO VAR"</formula>
    </cfRule>
  </conditionalFormatting>
  <conditionalFormatting sqref="J78">
    <cfRule type="cellIs" dxfId="714" priority="509" operator="equal">
      <formula>"HIDE-NO VAR"</formula>
    </cfRule>
  </conditionalFormatting>
  <conditionalFormatting sqref="J69:J77">
    <cfRule type="cellIs" dxfId="713" priority="584" operator="equal">
      <formula>"NO VAR"</formula>
    </cfRule>
  </conditionalFormatting>
  <conditionalFormatting sqref="J78">
    <cfRule type="cellIs" dxfId="712" priority="507" operator="equal">
      <formula>"NO VAR"</formula>
    </cfRule>
  </conditionalFormatting>
  <conditionalFormatting sqref="J78">
    <cfRule type="cellIs" dxfId="711" priority="506" operator="equal">
      <formula>"HIDE-NO VAR"</formula>
    </cfRule>
  </conditionalFormatting>
  <conditionalFormatting sqref="J69:J77">
    <cfRule type="cellIs" dxfId="710" priority="581" operator="equal">
      <formula>"NO VAR"</formula>
    </cfRule>
  </conditionalFormatting>
  <conditionalFormatting sqref="J69:J77">
    <cfRule type="cellIs" dxfId="709" priority="579" operator="equal">
      <formula>"NO VAR"</formula>
    </cfRule>
  </conditionalFormatting>
  <conditionalFormatting sqref="J80">
    <cfRule type="cellIs" dxfId="708" priority="426" operator="equal">
      <formula>"HIDE-NO VAR"</formula>
    </cfRule>
  </conditionalFormatting>
  <conditionalFormatting sqref="J80">
    <cfRule type="cellIs" dxfId="707" priority="423" operator="equal">
      <formula>"HIDE-NO VAR"</formula>
    </cfRule>
  </conditionalFormatting>
  <conditionalFormatting sqref="J78">
    <cfRule type="cellIs" dxfId="706" priority="498" operator="equal">
      <formula>"NO VAR"</formula>
    </cfRule>
  </conditionalFormatting>
  <conditionalFormatting sqref="J78">
    <cfRule type="cellIs" dxfId="705" priority="497" operator="equal">
      <formula>"HIDE-NO VAR"</formula>
    </cfRule>
  </conditionalFormatting>
  <conditionalFormatting sqref="J69:J77">
    <cfRule type="cellIs" dxfId="704" priority="572" operator="equal">
      <formula>"NO VAR"</formula>
    </cfRule>
  </conditionalFormatting>
  <conditionalFormatting sqref="K80">
    <cfRule type="cellIs" dxfId="703" priority="419" operator="equal">
      <formula>"HIDE-NO VAR"</formula>
    </cfRule>
  </conditionalFormatting>
  <conditionalFormatting sqref="K69:K77">
    <cfRule type="cellIs" dxfId="702" priority="568" operator="equal">
      <formula>"HIDE-NO VAR"</formula>
    </cfRule>
  </conditionalFormatting>
  <conditionalFormatting sqref="K80">
    <cfRule type="cellIs" dxfId="701" priority="415" operator="equal">
      <formula>"NO VAR"</formula>
    </cfRule>
  </conditionalFormatting>
  <conditionalFormatting sqref="K69:K77">
    <cfRule type="cellIs" dxfId="700" priority="566" operator="equal">
      <formula>"NO VAR"</formula>
    </cfRule>
  </conditionalFormatting>
  <conditionalFormatting sqref="K69:K77">
    <cfRule type="cellIs" dxfId="699" priority="565" operator="equal">
      <formula>"HIDE-NO VAR"</formula>
    </cfRule>
  </conditionalFormatting>
  <conditionalFormatting sqref="K78">
    <cfRule type="cellIs" dxfId="698" priority="487" operator="equal">
      <formula>"NO VAR"</formula>
    </cfRule>
  </conditionalFormatting>
  <conditionalFormatting sqref="K78">
    <cfRule type="cellIs" dxfId="697" priority="486" operator="equal">
      <formula>"HIDE-NO VAR"</formula>
    </cfRule>
  </conditionalFormatting>
  <conditionalFormatting sqref="K69:K77">
    <cfRule type="cellIs" dxfId="696" priority="561" operator="equal">
      <formula>"NO VAR"</formula>
    </cfRule>
  </conditionalFormatting>
  <conditionalFormatting sqref="K78">
    <cfRule type="cellIs" dxfId="695" priority="484" operator="equal">
      <formula>"NO VAR"</formula>
    </cfRule>
  </conditionalFormatting>
  <conditionalFormatting sqref="K78">
    <cfRule type="cellIs" dxfId="694" priority="483" operator="equal">
      <formula>"HIDE-NO VAR"</formula>
    </cfRule>
  </conditionalFormatting>
  <conditionalFormatting sqref="K69:K77">
    <cfRule type="cellIs" dxfId="693" priority="558" operator="equal">
      <formula>"NO VAR"</formula>
    </cfRule>
  </conditionalFormatting>
  <conditionalFormatting sqref="K78">
    <cfRule type="cellIs" dxfId="692" priority="481" operator="equal">
      <formula>"NO VAR"</formula>
    </cfRule>
  </conditionalFormatting>
  <conditionalFormatting sqref="K78">
    <cfRule type="cellIs" dxfId="691" priority="480" operator="equal">
      <formula>"HIDE-NO VAR"</formula>
    </cfRule>
  </conditionalFormatting>
  <conditionalFormatting sqref="K69:K77">
    <cfRule type="cellIs" dxfId="690" priority="555" operator="equal">
      <formula>"NO VAR"</formula>
    </cfRule>
  </conditionalFormatting>
  <conditionalFormatting sqref="K78">
    <cfRule type="cellIs" dxfId="689" priority="478" operator="equal">
      <formula>"NO VAR"</formula>
    </cfRule>
  </conditionalFormatting>
  <conditionalFormatting sqref="K78">
    <cfRule type="cellIs" dxfId="688" priority="477" operator="equal">
      <formula>"HIDE-NO VAR"</formula>
    </cfRule>
  </conditionalFormatting>
  <conditionalFormatting sqref="K69:K77">
    <cfRule type="cellIs" dxfId="687" priority="552" operator="equal">
      <formula>"NO VAR"</formula>
    </cfRule>
  </conditionalFormatting>
  <conditionalFormatting sqref="K78">
    <cfRule type="cellIs" dxfId="686" priority="475" operator="equal">
      <formula>"NO VAR"</formula>
    </cfRule>
  </conditionalFormatting>
  <conditionalFormatting sqref="K78">
    <cfRule type="cellIs" dxfId="685" priority="474" operator="equal">
      <formula>"HIDE-NO VAR"</formula>
    </cfRule>
  </conditionalFormatting>
  <conditionalFormatting sqref="K69:K77">
    <cfRule type="cellIs" dxfId="684" priority="549" operator="equal">
      <formula>"NO VAR"</formula>
    </cfRule>
  </conditionalFormatting>
  <conditionalFormatting sqref="K78">
    <cfRule type="cellIs" dxfId="683" priority="472" operator="equal">
      <formula>"NO VAR"</formula>
    </cfRule>
  </conditionalFormatting>
  <conditionalFormatting sqref="K78">
    <cfRule type="cellIs" dxfId="682" priority="471" operator="equal">
      <formula>"HIDE-NO VAR"</formula>
    </cfRule>
  </conditionalFormatting>
  <conditionalFormatting sqref="K69:K77">
    <cfRule type="cellIs" dxfId="681" priority="546" operator="equal">
      <formula>"NO VAR"</formula>
    </cfRule>
  </conditionalFormatting>
  <conditionalFormatting sqref="K78">
    <cfRule type="cellIs" dxfId="680" priority="469" operator="equal">
      <formula>"NO VAR"</formula>
    </cfRule>
  </conditionalFormatting>
  <conditionalFormatting sqref="K78">
    <cfRule type="cellIs" dxfId="679" priority="468" operator="equal">
      <formula>"HIDE-NO VAR"</formula>
    </cfRule>
  </conditionalFormatting>
  <conditionalFormatting sqref="K69:K77">
    <cfRule type="cellIs" dxfId="678" priority="543" operator="equal">
      <formula>"NO VAR"</formula>
    </cfRule>
  </conditionalFormatting>
  <conditionalFormatting sqref="K78">
    <cfRule type="cellIs" dxfId="677" priority="466" operator="equal">
      <formula>"NO VAR"</formula>
    </cfRule>
  </conditionalFormatting>
  <conditionalFormatting sqref="K78">
    <cfRule type="cellIs" dxfId="676" priority="465" operator="equal">
      <formula>"HIDE-NO VAR"</formula>
    </cfRule>
  </conditionalFormatting>
  <conditionalFormatting sqref="K69:K77">
    <cfRule type="cellIs" dxfId="675" priority="540" operator="equal">
      <formula>"NO VAR"</formula>
    </cfRule>
  </conditionalFormatting>
  <conditionalFormatting sqref="K78">
    <cfRule type="cellIs" dxfId="674" priority="463" operator="equal">
      <formula>"NO VAR"</formula>
    </cfRule>
  </conditionalFormatting>
  <conditionalFormatting sqref="K69:K77">
    <cfRule type="cellIs" dxfId="673" priority="537" operator="equal">
      <formula>"NO VAR"</formula>
    </cfRule>
  </conditionalFormatting>
  <conditionalFormatting sqref="K69:K77">
    <cfRule type="cellIs" dxfId="672" priority="536" operator="equal">
      <formula>"HIDE-NO VAR"</formula>
    </cfRule>
  </conditionalFormatting>
  <conditionalFormatting sqref="K80">
    <cfRule type="cellIs" dxfId="671" priority="382" operator="equal">
      <formula>"HIDE-NO VAR"</formula>
    </cfRule>
  </conditionalFormatting>
  <conditionalFormatting sqref="K69:K77">
    <cfRule type="cellIs" dxfId="670" priority="533" operator="equal">
      <formula>"HIDE-NO VAR"</formula>
    </cfRule>
  </conditionalFormatting>
  <conditionalFormatting sqref="K69:K77">
    <cfRule type="cellIs" dxfId="669" priority="532" operator="equal">
      <formula>"NO VAR"</formula>
    </cfRule>
  </conditionalFormatting>
  <conditionalFormatting sqref="J81 J83">
    <cfRule type="cellIs" dxfId="668" priority="377" operator="equal">
      <formula>"HIDE-NO VAR"</formula>
    </cfRule>
  </conditionalFormatting>
  <conditionalFormatting sqref="J81 J83">
    <cfRule type="cellIs" dxfId="667" priority="374" operator="equal">
      <formula>"HIDE-NO VAR"</formula>
    </cfRule>
  </conditionalFormatting>
  <conditionalFormatting sqref="J81 J83">
    <cfRule type="cellIs" dxfId="666" priority="373" operator="equal">
      <formula>"NO VAR"</formula>
    </cfRule>
  </conditionalFormatting>
  <conditionalFormatting sqref="J78">
    <cfRule type="cellIs" dxfId="665" priority="523" operator="equal">
      <formula>"HIDE-NO VAR"</formula>
    </cfRule>
  </conditionalFormatting>
  <conditionalFormatting sqref="J78">
    <cfRule type="cellIs" dxfId="664" priority="520" operator="equal">
      <formula>"HIDE-NO VAR"</formula>
    </cfRule>
  </conditionalFormatting>
  <conditionalFormatting sqref="J80">
    <cfRule type="cellIs" dxfId="663" priority="443" operator="equal">
      <formula>"NO VAR"</formula>
    </cfRule>
  </conditionalFormatting>
  <conditionalFormatting sqref="J80">
    <cfRule type="cellIs" dxfId="662" priority="442" operator="equal">
      <formula>"NO VAR"</formula>
    </cfRule>
  </conditionalFormatting>
  <conditionalFormatting sqref="J80">
    <cfRule type="cellIs" dxfId="661" priority="441" operator="equal">
      <formula>"HIDE-NO VAR"</formula>
    </cfRule>
  </conditionalFormatting>
  <conditionalFormatting sqref="J80">
    <cfRule type="cellIs" dxfId="660" priority="440" operator="equal">
      <formula>"NO VAR"</formula>
    </cfRule>
  </conditionalFormatting>
  <conditionalFormatting sqref="J80">
    <cfRule type="cellIs" dxfId="659" priority="439" operator="equal">
      <formula>"NO VAR"</formula>
    </cfRule>
  </conditionalFormatting>
  <conditionalFormatting sqref="J80">
    <cfRule type="cellIs" dxfId="658" priority="438" operator="equal">
      <formula>"HIDE-NO VAR"</formula>
    </cfRule>
  </conditionalFormatting>
  <conditionalFormatting sqref="J80">
    <cfRule type="cellIs" dxfId="657" priority="437" operator="equal">
      <formula>"NO VAR"</formula>
    </cfRule>
  </conditionalFormatting>
  <conditionalFormatting sqref="J80">
    <cfRule type="cellIs" dxfId="656" priority="436" operator="equal">
      <formula>"NO VAR"</formula>
    </cfRule>
  </conditionalFormatting>
  <conditionalFormatting sqref="J80">
    <cfRule type="cellIs" dxfId="655" priority="435" operator="equal">
      <formula>"HIDE-NO VAR"</formula>
    </cfRule>
  </conditionalFormatting>
  <conditionalFormatting sqref="J80">
    <cfRule type="cellIs" dxfId="654" priority="434" operator="equal">
      <formula>"NO VAR"</formula>
    </cfRule>
  </conditionalFormatting>
  <conditionalFormatting sqref="J80">
    <cfRule type="cellIs" dxfId="653" priority="433" operator="equal">
      <formula>"NO VAR"</formula>
    </cfRule>
  </conditionalFormatting>
  <conditionalFormatting sqref="J80">
    <cfRule type="cellIs" dxfId="652" priority="432" operator="equal">
      <formula>"HIDE-NO VAR"</formula>
    </cfRule>
  </conditionalFormatting>
  <conditionalFormatting sqref="J80">
    <cfRule type="cellIs" dxfId="651" priority="431" operator="equal">
      <formula>"NO VAR"</formula>
    </cfRule>
  </conditionalFormatting>
  <conditionalFormatting sqref="J80">
    <cfRule type="cellIs" dxfId="650" priority="430" operator="equal">
      <formula>"NO VAR"</formula>
    </cfRule>
  </conditionalFormatting>
  <conditionalFormatting sqref="J78">
    <cfRule type="cellIs" dxfId="649" priority="505" operator="equal">
      <formula>"NO VAR"</formula>
    </cfRule>
  </conditionalFormatting>
  <conditionalFormatting sqref="J81 J83">
    <cfRule type="cellIs" dxfId="648" priority="352" operator="equal">
      <formula>"HIDE-NO VAR"</formula>
    </cfRule>
  </conditionalFormatting>
  <conditionalFormatting sqref="J81 J83">
    <cfRule type="cellIs" dxfId="647" priority="349" operator="equal">
      <formula>"HIDE-NO VAR"</formula>
    </cfRule>
  </conditionalFormatting>
  <conditionalFormatting sqref="J80">
    <cfRule type="cellIs" dxfId="646" priority="424" operator="equal">
      <formula>"NO VAR"</formula>
    </cfRule>
  </conditionalFormatting>
  <conditionalFormatting sqref="J80">
    <cfRule type="cellIs" dxfId="645" priority="422" operator="equal">
      <formula>"NO VAR"</formula>
    </cfRule>
  </conditionalFormatting>
  <conditionalFormatting sqref="J78">
    <cfRule type="cellIs" dxfId="644" priority="496" operator="equal">
      <formula>"NO VAR"</formula>
    </cfRule>
  </conditionalFormatting>
  <conditionalFormatting sqref="J78">
    <cfRule type="cellIs" dxfId="643" priority="495" operator="equal">
      <formula>"NO VAR"</formula>
    </cfRule>
  </conditionalFormatting>
  <conditionalFormatting sqref="K81 K83">
    <cfRule type="cellIs" dxfId="642" priority="342" operator="equal">
      <formula>"HIDE-NO VAR"</formula>
    </cfRule>
  </conditionalFormatting>
  <conditionalFormatting sqref="K81 K83">
    <cfRule type="cellIs" dxfId="641" priority="341" operator="equal">
      <formula>"NO VAR"</formula>
    </cfRule>
  </conditionalFormatting>
  <conditionalFormatting sqref="K78">
    <cfRule type="cellIs" dxfId="640" priority="491" operator="equal">
      <formula>"HIDE-NO VAR"</formula>
    </cfRule>
  </conditionalFormatting>
  <conditionalFormatting sqref="K78">
    <cfRule type="cellIs" dxfId="639" priority="488" operator="equal">
      <formula>"HIDE-NO VAR"</formula>
    </cfRule>
  </conditionalFormatting>
  <conditionalFormatting sqref="K80">
    <cfRule type="cellIs" dxfId="638" priority="411" operator="equal">
      <formula>"NO VAR"</formula>
    </cfRule>
  </conditionalFormatting>
  <conditionalFormatting sqref="K80">
    <cfRule type="cellIs" dxfId="637" priority="410" operator="equal">
      <formula>"NO VAR"</formula>
    </cfRule>
  </conditionalFormatting>
  <conditionalFormatting sqref="K80">
    <cfRule type="cellIs" dxfId="636" priority="409" operator="equal">
      <formula>"HIDE-NO VAR"</formula>
    </cfRule>
  </conditionalFormatting>
  <conditionalFormatting sqref="K80">
    <cfRule type="cellIs" dxfId="635" priority="408" operator="equal">
      <formula>"NO VAR"</formula>
    </cfRule>
  </conditionalFormatting>
  <conditionalFormatting sqref="K80">
    <cfRule type="cellIs" dxfId="634" priority="407" operator="equal">
      <formula>"NO VAR"</formula>
    </cfRule>
  </conditionalFormatting>
  <conditionalFormatting sqref="K80">
    <cfRule type="cellIs" dxfId="633" priority="406" operator="equal">
      <formula>"HIDE-NO VAR"</formula>
    </cfRule>
  </conditionalFormatting>
  <conditionalFormatting sqref="K80">
    <cfRule type="cellIs" dxfId="632" priority="405" operator="equal">
      <formula>"NO VAR"</formula>
    </cfRule>
  </conditionalFormatting>
  <conditionalFormatting sqref="K80">
    <cfRule type="cellIs" dxfId="631" priority="404" operator="equal">
      <formula>"NO VAR"</formula>
    </cfRule>
  </conditionalFormatting>
  <conditionalFormatting sqref="K80">
    <cfRule type="cellIs" dxfId="630" priority="403" operator="equal">
      <formula>"HIDE-NO VAR"</formula>
    </cfRule>
  </conditionalFormatting>
  <conditionalFormatting sqref="K80">
    <cfRule type="cellIs" dxfId="629" priority="402" operator="equal">
      <formula>"NO VAR"</formula>
    </cfRule>
  </conditionalFormatting>
  <conditionalFormatting sqref="K80">
    <cfRule type="cellIs" dxfId="628" priority="401" operator="equal">
      <formula>"NO VAR"</formula>
    </cfRule>
  </conditionalFormatting>
  <conditionalFormatting sqref="K80">
    <cfRule type="cellIs" dxfId="627" priority="400" operator="equal">
      <formula>"HIDE-NO VAR"</formula>
    </cfRule>
  </conditionalFormatting>
  <conditionalFormatting sqref="K80">
    <cfRule type="cellIs" dxfId="626" priority="399" operator="equal">
      <formula>"NO VAR"</formula>
    </cfRule>
  </conditionalFormatting>
  <conditionalFormatting sqref="K80">
    <cfRule type="cellIs" dxfId="625" priority="398" operator="equal">
      <formula>"NO VAR"</formula>
    </cfRule>
  </conditionalFormatting>
  <conditionalFormatting sqref="K80">
    <cfRule type="cellIs" dxfId="624" priority="397" operator="equal">
      <formula>"HIDE-NO VAR"</formula>
    </cfRule>
  </conditionalFormatting>
  <conditionalFormatting sqref="K80">
    <cfRule type="cellIs" dxfId="623" priority="396" operator="equal">
      <formula>"NO VAR"</formula>
    </cfRule>
  </conditionalFormatting>
  <conditionalFormatting sqref="K80">
    <cfRule type="cellIs" dxfId="622" priority="395" operator="equal">
      <formula>"NO VAR"</formula>
    </cfRule>
  </conditionalFormatting>
  <conditionalFormatting sqref="K80">
    <cfRule type="cellIs" dxfId="621" priority="394" operator="equal">
      <formula>"HIDE-NO VAR"</formula>
    </cfRule>
  </conditionalFormatting>
  <conditionalFormatting sqref="K80">
    <cfRule type="cellIs" dxfId="620" priority="393" operator="equal">
      <formula>"NO VAR"</formula>
    </cfRule>
  </conditionalFormatting>
  <conditionalFormatting sqref="K80">
    <cfRule type="cellIs" dxfId="619" priority="392" operator="equal">
      <formula>"NO VAR"</formula>
    </cfRule>
  </conditionalFormatting>
  <conditionalFormatting sqref="K80">
    <cfRule type="cellIs" dxfId="618" priority="391" operator="equal">
      <formula>"HIDE-NO VAR"</formula>
    </cfRule>
  </conditionalFormatting>
  <conditionalFormatting sqref="K80">
    <cfRule type="cellIs" dxfId="617" priority="390" operator="equal">
      <formula>"NO VAR"</formula>
    </cfRule>
  </conditionalFormatting>
  <conditionalFormatting sqref="K80">
    <cfRule type="cellIs" dxfId="616" priority="389" operator="equal">
      <formula>"NO VAR"</formula>
    </cfRule>
  </conditionalFormatting>
  <conditionalFormatting sqref="K80">
    <cfRule type="cellIs" dxfId="615" priority="387" operator="equal">
      <formula>"NO VAR"</formula>
    </cfRule>
  </conditionalFormatting>
  <conditionalFormatting sqref="K78">
    <cfRule type="cellIs" dxfId="614" priority="462" operator="equal">
      <formula>"HIDE-NO VAR"</formula>
    </cfRule>
  </conditionalFormatting>
  <conditionalFormatting sqref="K81 K83">
    <cfRule type="cellIs" dxfId="613" priority="308" operator="equal">
      <formula>"HIDE-NO VAR"</formula>
    </cfRule>
  </conditionalFormatting>
  <conditionalFormatting sqref="K78">
    <cfRule type="cellIs" dxfId="612" priority="459" operator="equal">
      <formula>"HIDE-NO VAR"</formula>
    </cfRule>
  </conditionalFormatting>
  <conditionalFormatting sqref="K78">
    <cfRule type="cellIs" dxfId="611" priority="458" operator="equal">
      <formula>"NO VAR"</formula>
    </cfRule>
  </conditionalFormatting>
  <conditionalFormatting sqref="K80">
    <cfRule type="cellIs" dxfId="610" priority="380" operator="equal">
      <formula>"NO VAR"</formula>
    </cfRule>
  </conditionalFormatting>
  <conditionalFormatting sqref="J82">
    <cfRule type="cellIs" dxfId="609" priority="303" operator="equal">
      <formula>"HIDE-NO VAR"</formula>
    </cfRule>
  </conditionalFormatting>
  <conditionalFormatting sqref="J81 J83">
    <cfRule type="cellIs" dxfId="608" priority="378" operator="equal">
      <formula>"NO VAR"</formula>
    </cfRule>
  </conditionalFormatting>
  <conditionalFormatting sqref="J82">
    <cfRule type="cellIs" dxfId="607" priority="300" operator="equal">
      <formula>"HIDE-NO VAR"</formula>
    </cfRule>
  </conditionalFormatting>
  <conditionalFormatting sqref="J82">
    <cfRule type="cellIs" dxfId="606" priority="299" operator="equal">
      <formula>"NO VAR"</formula>
    </cfRule>
  </conditionalFormatting>
  <conditionalFormatting sqref="J80">
    <cfRule type="cellIs" dxfId="605" priority="449" operator="equal">
      <formula>"HIDE-NO VAR"</formula>
    </cfRule>
  </conditionalFormatting>
  <conditionalFormatting sqref="J80">
    <cfRule type="cellIs" dxfId="604" priority="446" operator="equal">
      <formula>"HIDE-NO VAR"</formula>
    </cfRule>
  </conditionalFormatting>
  <conditionalFormatting sqref="J80">
    <cfRule type="cellIs" dxfId="603" priority="445" operator="equal">
      <formula>"NO VAR"</formula>
    </cfRule>
  </conditionalFormatting>
  <conditionalFormatting sqref="J81 J83">
    <cfRule type="cellIs" dxfId="602" priority="368" operator="equal">
      <formula>"NO VAR"</formula>
    </cfRule>
  </conditionalFormatting>
  <conditionalFormatting sqref="J81 J83">
    <cfRule type="cellIs" dxfId="601" priority="367" operator="equal">
      <formula>"HIDE-NO VAR"</formula>
    </cfRule>
  </conditionalFormatting>
  <conditionalFormatting sqref="J81 J83">
    <cfRule type="cellIs" dxfId="600" priority="366" operator="equal">
      <formula>"NO VAR"</formula>
    </cfRule>
  </conditionalFormatting>
  <conditionalFormatting sqref="J81 J83">
    <cfRule type="cellIs" dxfId="599" priority="365" operator="equal">
      <formula>"NO VAR"</formula>
    </cfRule>
  </conditionalFormatting>
  <conditionalFormatting sqref="J81 J83">
    <cfRule type="cellIs" dxfId="598" priority="364" operator="equal">
      <formula>"HIDE-NO VAR"</formula>
    </cfRule>
  </conditionalFormatting>
  <conditionalFormatting sqref="J81 J83">
    <cfRule type="cellIs" dxfId="597" priority="363" operator="equal">
      <formula>"NO VAR"</formula>
    </cfRule>
  </conditionalFormatting>
  <conditionalFormatting sqref="J81 J83">
    <cfRule type="cellIs" dxfId="596" priority="362" operator="equal">
      <formula>"NO VAR"</formula>
    </cfRule>
  </conditionalFormatting>
  <conditionalFormatting sqref="J81 J83">
    <cfRule type="cellIs" dxfId="595" priority="361" operator="equal">
      <formula>"HIDE-NO VAR"</formula>
    </cfRule>
  </conditionalFormatting>
  <conditionalFormatting sqref="J81 J83">
    <cfRule type="cellIs" dxfId="594" priority="360" operator="equal">
      <formula>"NO VAR"</formula>
    </cfRule>
  </conditionalFormatting>
  <conditionalFormatting sqref="J81 J83">
    <cfRule type="cellIs" dxfId="593" priority="359" operator="equal">
      <formula>"NO VAR"</formula>
    </cfRule>
  </conditionalFormatting>
  <conditionalFormatting sqref="J81 J83">
    <cfRule type="cellIs" dxfId="592" priority="358" operator="equal">
      <formula>"HIDE-NO VAR"</formula>
    </cfRule>
  </conditionalFormatting>
  <conditionalFormatting sqref="J81 J83">
    <cfRule type="cellIs" dxfId="591" priority="357" operator="equal">
      <formula>"NO VAR"</formula>
    </cfRule>
  </conditionalFormatting>
  <conditionalFormatting sqref="J81 J83">
    <cfRule type="cellIs" dxfId="590" priority="356" operator="equal">
      <formula>"NO VAR"</formula>
    </cfRule>
  </conditionalFormatting>
  <conditionalFormatting sqref="J82">
    <cfRule type="cellIs" dxfId="589" priority="278" operator="equal">
      <formula>"HIDE-NO VAR"</formula>
    </cfRule>
  </conditionalFormatting>
  <conditionalFormatting sqref="J82">
    <cfRule type="cellIs" dxfId="588" priority="275" operator="equal">
      <formula>"HIDE-NO VAR"</formula>
    </cfRule>
  </conditionalFormatting>
  <conditionalFormatting sqref="J81 J83">
    <cfRule type="cellIs" dxfId="587" priority="350" operator="equal">
      <formula>"NO VAR"</formula>
    </cfRule>
  </conditionalFormatting>
  <conditionalFormatting sqref="J81 J83">
    <cfRule type="cellIs" dxfId="586" priority="348" operator="equal">
      <formula>"NO VAR"</formula>
    </cfRule>
  </conditionalFormatting>
  <conditionalFormatting sqref="J80">
    <cfRule type="cellIs" dxfId="585" priority="421" operator="equal">
      <formula>"NO VAR"</formula>
    </cfRule>
  </conditionalFormatting>
  <conditionalFormatting sqref="K82">
    <cfRule type="cellIs" dxfId="584" priority="268" operator="equal">
      <formula>"HIDE-NO VAR"</formula>
    </cfRule>
  </conditionalFormatting>
  <conditionalFormatting sqref="K82">
    <cfRule type="cellIs" dxfId="583" priority="267" operator="equal">
      <formula>"NO VAR"</formula>
    </cfRule>
  </conditionalFormatting>
  <conditionalFormatting sqref="K80">
    <cfRule type="cellIs" dxfId="582" priority="417" operator="equal">
      <formula>"HIDE-NO VAR"</formula>
    </cfRule>
  </conditionalFormatting>
  <conditionalFormatting sqref="K80">
    <cfRule type="cellIs" dxfId="581" priority="414" operator="equal">
      <formula>"HIDE-NO VAR"</formula>
    </cfRule>
  </conditionalFormatting>
  <conditionalFormatting sqref="K80">
    <cfRule type="cellIs" dxfId="580" priority="413" operator="equal">
      <formula>"NO VAR"</formula>
    </cfRule>
  </conditionalFormatting>
  <conditionalFormatting sqref="K81 K83">
    <cfRule type="cellIs" dxfId="579" priority="336" operator="equal">
      <formula>"NO VAR"</formula>
    </cfRule>
  </conditionalFormatting>
  <conditionalFormatting sqref="K81 K83">
    <cfRule type="cellIs" dxfId="578" priority="335" operator="equal">
      <formula>"HIDE-NO VAR"</formula>
    </cfRule>
  </conditionalFormatting>
  <conditionalFormatting sqref="K81 K83">
    <cfRule type="cellIs" dxfId="577" priority="334" operator="equal">
      <formula>"NO VAR"</formula>
    </cfRule>
  </conditionalFormatting>
  <conditionalFormatting sqref="K81 K83">
    <cfRule type="cellIs" dxfId="576" priority="333" operator="equal">
      <formula>"NO VAR"</formula>
    </cfRule>
  </conditionalFormatting>
  <conditionalFormatting sqref="K81 K83">
    <cfRule type="cellIs" dxfId="575" priority="332" operator="equal">
      <formula>"HIDE-NO VAR"</formula>
    </cfRule>
  </conditionalFormatting>
  <conditionalFormatting sqref="K81 K83">
    <cfRule type="cellIs" dxfId="574" priority="331" operator="equal">
      <formula>"NO VAR"</formula>
    </cfRule>
  </conditionalFormatting>
  <conditionalFormatting sqref="K81 K83">
    <cfRule type="cellIs" dxfId="573" priority="330" operator="equal">
      <formula>"NO VAR"</formula>
    </cfRule>
  </conditionalFormatting>
  <conditionalFormatting sqref="K81 K83">
    <cfRule type="cellIs" dxfId="572" priority="329" operator="equal">
      <formula>"HIDE-NO VAR"</formula>
    </cfRule>
  </conditionalFormatting>
  <conditionalFormatting sqref="K81 K83">
    <cfRule type="cellIs" dxfId="571" priority="328" operator="equal">
      <formula>"NO VAR"</formula>
    </cfRule>
  </conditionalFormatting>
  <conditionalFormatting sqref="K81 K83">
    <cfRule type="cellIs" dxfId="570" priority="327" operator="equal">
      <formula>"NO VAR"</formula>
    </cfRule>
  </conditionalFormatting>
  <conditionalFormatting sqref="K81 K83">
    <cfRule type="cellIs" dxfId="569" priority="326" operator="equal">
      <formula>"HIDE-NO VAR"</formula>
    </cfRule>
  </conditionalFormatting>
  <conditionalFormatting sqref="K81 K83">
    <cfRule type="cellIs" dxfId="568" priority="325" operator="equal">
      <formula>"NO VAR"</formula>
    </cfRule>
  </conditionalFormatting>
  <conditionalFormatting sqref="K81 K83">
    <cfRule type="cellIs" dxfId="567" priority="324" operator="equal">
      <formula>"NO VAR"</formula>
    </cfRule>
  </conditionalFormatting>
  <conditionalFormatting sqref="K81 K83">
    <cfRule type="cellIs" dxfId="566" priority="323" operator="equal">
      <formula>"HIDE-NO VAR"</formula>
    </cfRule>
  </conditionalFormatting>
  <conditionalFormatting sqref="K81 K83">
    <cfRule type="cellIs" dxfId="565" priority="322" operator="equal">
      <formula>"NO VAR"</formula>
    </cfRule>
  </conditionalFormatting>
  <conditionalFormatting sqref="K81 K83">
    <cfRule type="cellIs" dxfId="564" priority="321" operator="equal">
      <formula>"NO VAR"</formula>
    </cfRule>
  </conditionalFormatting>
  <conditionalFormatting sqref="K81 K83">
    <cfRule type="cellIs" dxfId="563" priority="320" operator="equal">
      <formula>"HIDE-NO VAR"</formula>
    </cfRule>
  </conditionalFormatting>
  <conditionalFormatting sqref="K81 K83">
    <cfRule type="cellIs" dxfId="562" priority="319" operator="equal">
      <formula>"NO VAR"</formula>
    </cfRule>
  </conditionalFormatting>
  <conditionalFormatting sqref="K81 K83">
    <cfRule type="cellIs" dxfId="561" priority="318" operator="equal">
      <formula>"NO VAR"</formula>
    </cfRule>
  </conditionalFormatting>
  <conditionalFormatting sqref="K81 K83">
    <cfRule type="cellIs" dxfId="560" priority="317" operator="equal">
      <formula>"HIDE-NO VAR"</formula>
    </cfRule>
  </conditionalFormatting>
  <conditionalFormatting sqref="K81 K83">
    <cfRule type="cellIs" dxfId="559" priority="316" operator="equal">
      <formula>"NO VAR"</formula>
    </cfRule>
  </conditionalFormatting>
  <conditionalFormatting sqref="K81 K83">
    <cfRule type="cellIs" dxfId="558" priority="315" operator="equal">
      <formula>"NO VAR"</formula>
    </cfRule>
  </conditionalFormatting>
  <conditionalFormatting sqref="K81 K83">
    <cfRule type="cellIs" dxfId="557" priority="313" operator="equal">
      <formula>"NO VAR"</formula>
    </cfRule>
  </conditionalFormatting>
  <conditionalFormatting sqref="K80">
    <cfRule type="cellIs" dxfId="556" priority="388" operator="equal">
      <formula>"HIDE-NO VAR"</formula>
    </cfRule>
  </conditionalFormatting>
  <conditionalFormatting sqref="K82">
    <cfRule type="cellIs" dxfId="555" priority="234" operator="equal">
      <formula>"HIDE-NO VAR"</formula>
    </cfRule>
  </conditionalFormatting>
  <conditionalFormatting sqref="K80">
    <cfRule type="cellIs" dxfId="554" priority="385" operator="equal">
      <formula>"HIDE-NO VAR"</formula>
    </cfRule>
  </conditionalFormatting>
  <conditionalFormatting sqref="K80">
    <cfRule type="cellIs" dxfId="553" priority="384" operator="equal">
      <formula>"NO VAR"</formula>
    </cfRule>
  </conditionalFormatting>
  <conditionalFormatting sqref="K81 K83">
    <cfRule type="cellIs" dxfId="552" priority="306" operator="equal">
      <formula>"NO VAR"</formula>
    </cfRule>
  </conditionalFormatting>
  <conditionalFormatting sqref="J82">
    <cfRule type="cellIs" dxfId="551" priority="304" operator="equal">
      <formula>"NO VAR"</formula>
    </cfRule>
  </conditionalFormatting>
  <conditionalFormatting sqref="J79">
    <cfRule type="cellIs" dxfId="550" priority="227" operator="equal">
      <formula>"NO VAR"</formula>
    </cfRule>
  </conditionalFormatting>
  <conditionalFormatting sqref="J79">
    <cfRule type="cellIs" dxfId="549" priority="226" operator="equal">
      <formula>"HIDE-NO VAR"</formula>
    </cfRule>
  </conditionalFormatting>
  <conditionalFormatting sqref="J81 J83">
    <cfRule type="cellIs" dxfId="548" priority="375" operator="equal">
      <formula>"HIDE-NO VAR"</formula>
    </cfRule>
  </conditionalFormatting>
  <conditionalFormatting sqref="J79">
    <cfRule type="cellIs" dxfId="547" priority="222" operator="equal">
      <formula>"NO VAR"</formula>
    </cfRule>
  </conditionalFormatting>
  <conditionalFormatting sqref="J81 J83">
    <cfRule type="cellIs" dxfId="546" priority="372" operator="equal">
      <formula>"HIDE-NO VAR"</formula>
    </cfRule>
  </conditionalFormatting>
  <conditionalFormatting sqref="J81 J83">
    <cfRule type="cellIs" dxfId="545" priority="371" operator="equal">
      <formula>"NO VAR"</formula>
    </cfRule>
  </conditionalFormatting>
  <conditionalFormatting sqref="J82">
    <cfRule type="cellIs" dxfId="544" priority="294" operator="equal">
      <formula>"NO VAR"</formula>
    </cfRule>
  </conditionalFormatting>
  <conditionalFormatting sqref="J82">
    <cfRule type="cellIs" dxfId="543" priority="293" operator="equal">
      <formula>"HIDE-NO VAR"</formula>
    </cfRule>
  </conditionalFormatting>
  <conditionalFormatting sqref="J82">
    <cfRule type="cellIs" dxfId="542" priority="292" operator="equal">
      <formula>"NO VAR"</formula>
    </cfRule>
  </conditionalFormatting>
  <conditionalFormatting sqref="J82">
    <cfRule type="cellIs" dxfId="541" priority="291" operator="equal">
      <formula>"NO VAR"</formula>
    </cfRule>
  </conditionalFormatting>
  <conditionalFormatting sqref="J82">
    <cfRule type="cellIs" dxfId="540" priority="290" operator="equal">
      <formula>"HIDE-NO VAR"</formula>
    </cfRule>
  </conditionalFormatting>
  <conditionalFormatting sqref="J82">
    <cfRule type="cellIs" dxfId="539" priority="289" operator="equal">
      <formula>"NO VAR"</formula>
    </cfRule>
  </conditionalFormatting>
  <conditionalFormatting sqref="J82">
    <cfRule type="cellIs" dxfId="538" priority="288" operator="equal">
      <formula>"NO VAR"</formula>
    </cfRule>
  </conditionalFormatting>
  <conditionalFormatting sqref="J82">
    <cfRule type="cellIs" dxfId="537" priority="287" operator="equal">
      <formula>"HIDE-NO VAR"</formula>
    </cfRule>
  </conditionalFormatting>
  <conditionalFormatting sqref="J82">
    <cfRule type="cellIs" dxfId="536" priority="286" operator="equal">
      <formula>"NO VAR"</formula>
    </cfRule>
  </conditionalFormatting>
  <conditionalFormatting sqref="J82">
    <cfRule type="cellIs" dxfId="535" priority="285" operator="equal">
      <formula>"NO VAR"</formula>
    </cfRule>
  </conditionalFormatting>
  <conditionalFormatting sqref="J82">
    <cfRule type="cellIs" dxfId="534" priority="284" operator="equal">
      <formula>"HIDE-NO VAR"</formula>
    </cfRule>
  </conditionalFormatting>
  <conditionalFormatting sqref="J82">
    <cfRule type="cellIs" dxfId="533" priority="283" operator="equal">
      <formula>"NO VAR"</formula>
    </cfRule>
  </conditionalFormatting>
  <conditionalFormatting sqref="J82">
    <cfRule type="cellIs" dxfId="532" priority="282" operator="equal">
      <formula>"NO VAR"</formula>
    </cfRule>
  </conditionalFormatting>
  <conditionalFormatting sqref="J79">
    <cfRule type="cellIs" dxfId="531" priority="204" operator="equal">
      <formula>"HIDE-NO VAR"</formula>
    </cfRule>
  </conditionalFormatting>
  <conditionalFormatting sqref="J79">
    <cfRule type="cellIs" dxfId="530" priority="201" operator="equal">
      <formula>"HIDE-NO VAR"</formula>
    </cfRule>
  </conditionalFormatting>
  <conditionalFormatting sqref="J82">
    <cfRule type="cellIs" dxfId="529" priority="276" operator="equal">
      <formula>"NO VAR"</formula>
    </cfRule>
  </conditionalFormatting>
  <conditionalFormatting sqref="J82">
    <cfRule type="cellIs" dxfId="528" priority="274" operator="equal">
      <formula>"NO VAR"</formula>
    </cfRule>
  </conditionalFormatting>
  <conditionalFormatting sqref="J81 J83">
    <cfRule type="cellIs" dxfId="527" priority="347" operator="equal">
      <formula>"NO VAR"</formula>
    </cfRule>
  </conditionalFormatting>
  <conditionalFormatting sqref="K79">
    <cfRule type="cellIs" dxfId="526" priority="194" operator="equal">
      <formula>"HIDE-NO VAR"</formula>
    </cfRule>
  </conditionalFormatting>
  <conditionalFormatting sqref="K81 K83">
    <cfRule type="cellIs" dxfId="525" priority="343" operator="equal">
      <formula>"HIDE-NO VAR"</formula>
    </cfRule>
  </conditionalFormatting>
  <conditionalFormatting sqref="K79">
    <cfRule type="cellIs" dxfId="524" priority="190" operator="equal">
      <formula>"NO VAR"</formula>
    </cfRule>
  </conditionalFormatting>
  <conditionalFormatting sqref="K81 K83">
    <cfRule type="cellIs" dxfId="523" priority="340" operator="equal">
      <formula>"HIDE-NO VAR"</formula>
    </cfRule>
  </conditionalFormatting>
  <conditionalFormatting sqref="K81 K83">
    <cfRule type="cellIs" dxfId="522" priority="339" operator="equal">
      <formula>"NO VAR"</formula>
    </cfRule>
  </conditionalFormatting>
  <conditionalFormatting sqref="K82">
    <cfRule type="cellIs" dxfId="521" priority="262" operator="equal">
      <formula>"NO VAR"</formula>
    </cfRule>
  </conditionalFormatting>
  <conditionalFormatting sqref="K82">
    <cfRule type="cellIs" dxfId="520" priority="261" operator="equal">
      <formula>"HIDE-NO VAR"</formula>
    </cfRule>
  </conditionalFormatting>
  <conditionalFormatting sqref="K82">
    <cfRule type="cellIs" dxfId="519" priority="260" operator="equal">
      <formula>"NO VAR"</formula>
    </cfRule>
  </conditionalFormatting>
  <conditionalFormatting sqref="K82">
    <cfRule type="cellIs" dxfId="518" priority="259" operator="equal">
      <formula>"NO VAR"</formula>
    </cfRule>
  </conditionalFormatting>
  <conditionalFormatting sqref="K82">
    <cfRule type="cellIs" dxfId="517" priority="258" operator="equal">
      <formula>"HIDE-NO VAR"</formula>
    </cfRule>
  </conditionalFormatting>
  <conditionalFormatting sqref="K82">
    <cfRule type="cellIs" dxfId="516" priority="257" operator="equal">
      <formula>"NO VAR"</formula>
    </cfRule>
  </conditionalFormatting>
  <conditionalFormatting sqref="K82">
    <cfRule type="cellIs" dxfId="515" priority="256" operator="equal">
      <formula>"NO VAR"</formula>
    </cfRule>
  </conditionalFormatting>
  <conditionalFormatting sqref="K82">
    <cfRule type="cellIs" dxfId="514" priority="255" operator="equal">
      <formula>"HIDE-NO VAR"</formula>
    </cfRule>
  </conditionalFormatting>
  <conditionalFormatting sqref="K82">
    <cfRule type="cellIs" dxfId="513" priority="254" operator="equal">
      <formula>"NO VAR"</formula>
    </cfRule>
  </conditionalFormatting>
  <conditionalFormatting sqref="K82">
    <cfRule type="cellIs" dxfId="512" priority="253" operator="equal">
      <formula>"NO VAR"</formula>
    </cfRule>
  </conditionalFormatting>
  <conditionalFormatting sqref="K82">
    <cfRule type="cellIs" dxfId="511" priority="252" operator="equal">
      <formula>"HIDE-NO VAR"</formula>
    </cfRule>
  </conditionalFormatting>
  <conditionalFormatting sqref="K82">
    <cfRule type="cellIs" dxfId="510" priority="251" operator="equal">
      <formula>"NO VAR"</formula>
    </cfRule>
  </conditionalFormatting>
  <conditionalFormatting sqref="K82">
    <cfRule type="cellIs" dxfId="509" priority="250" operator="equal">
      <formula>"NO VAR"</formula>
    </cfRule>
  </conditionalFormatting>
  <conditionalFormatting sqref="K82">
    <cfRule type="cellIs" dxfId="508" priority="249" operator="equal">
      <formula>"HIDE-NO VAR"</formula>
    </cfRule>
  </conditionalFormatting>
  <conditionalFormatting sqref="K82">
    <cfRule type="cellIs" dxfId="507" priority="248" operator="equal">
      <formula>"NO VAR"</formula>
    </cfRule>
  </conditionalFormatting>
  <conditionalFormatting sqref="K82">
    <cfRule type="cellIs" dxfId="506" priority="247" operator="equal">
      <formula>"NO VAR"</formula>
    </cfRule>
  </conditionalFormatting>
  <conditionalFormatting sqref="K82">
    <cfRule type="cellIs" dxfId="505" priority="246" operator="equal">
      <formula>"HIDE-NO VAR"</formula>
    </cfRule>
  </conditionalFormatting>
  <conditionalFormatting sqref="K82">
    <cfRule type="cellIs" dxfId="504" priority="245" operator="equal">
      <formula>"NO VAR"</formula>
    </cfRule>
  </conditionalFormatting>
  <conditionalFormatting sqref="K82">
    <cfRule type="cellIs" dxfId="503" priority="244" operator="equal">
      <formula>"NO VAR"</formula>
    </cfRule>
  </conditionalFormatting>
  <conditionalFormatting sqref="K82">
    <cfRule type="cellIs" dxfId="502" priority="243" operator="equal">
      <formula>"HIDE-NO VAR"</formula>
    </cfRule>
  </conditionalFormatting>
  <conditionalFormatting sqref="K82">
    <cfRule type="cellIs" dxfId="501" priority="242" operator="equal">
      <formula>"NO VAR"</formula>
    </cfRule>
  </conditionalFormatting>
  <conditionalFormatting sqref="K82">
    <cfRule type="cellIs" dxfId="500" priority="241" operator="equal">
      <formula>"NO VAR"</formula>
    </cfRule>
  </conditionalFormatting>
  <conditionalFormatting sqref="J40">
    <cfRule type="cellIs" dxfId="499" priority="2396" operator="equal">
      <formula>"NO VAR"</formula>
    </cfRule>
  </conditionalFormatting>
  <conditionalFormatting sqref="J40">
    <cfRule type="cellIs" dxfId="498" priority="2395" operator="equal">
      <formula>"HIDE-NO VAR"</formula>
    </cfRule>
  </conditionalFormatting>
  <conditionalFormatting sqref="J40">
    <cfRule type="cellIs" dxfId="497" priority="2392" operator="equal">
      <formula>"HIDE-NO VAR"</formula>
    </cfRule>
  </conditionalFormatting>
  <conditionalFormatting sqref="J40">
    <cfRule type="cellIs" dxfId="496" priority="2391" operator="equal">
      <formula>"NO VAR"</formula>
    </cfRule>
  </conditionalFormatting>
  <conditionalFormatting sqref="J40">
    <cfRule type="cellIs" dxfId="495" priority="2387" operator="equal">
      <formula>"NO VAR"</formula>
    </cfRule>
  </conditionalFormatting>
  <conditionalFormatting sqref="J40">
    <cfRule type="cellIs" dxfId="494" priority="2384" operator="equal">
      <formula>"NO VAR"</formula>
    </cfRule>
  </conditionalFormatting>
  <conditionalFormatting sqref="J40">
    <cfRule type="cellIs" dxfId="493" priority="2381" operator="equal">
      <formula>"NO VAR"</formula>
    </cfRule>
  </conditionalFormatting>
  <conditionalFormatting sqref="J40">
    <cfRule type="cellIs" dxfId="492" priority="2378" operator="equal">
      <formula>"NO VAR"</formula>
    </cfRule>
  </conditionalFormatting>
  <conditionalFormatting sqref="J40">
    <cfRule type="cellIs" dxfId="491" priority="2375" operator="equal">
      <formula>"NO VAR"</formula>
    </cfRule>
  </conditionalFormatting>
  <conditionalFormatting sqref="J79">
    <cfRule type="cellIs" dxfId="490" priority="205" operator="equal">
      <formula>"NO VAR"</formula>
    </cfRule>
  </conditionalFormatting>
  <conditionalFormatting sqref="J79">
    <cfRule type="cellIs" dxfId="489" priority="200" operator="equal">
      <formula>"NO VAR"</formula>
    </cfRule>
  </conditionalFormatting>
  <conditionalFormatting sqref="K82">
    <cfRule type="cellIs" dxfId="488" priority="272" operator="equal">
      <formula>"NO VAR"</formula>
    </cfRule>
  </conditionalFormatting>
  <conditionalFormatting sqref="K79">
    <cfRule type="cellIs" dxfId="487" priority="195" operator="equal">
      <formula>"NO VAR"</formula>
    </cfRule>
  </conditionalFormatting>
  <conditionalFormatting sqref="K79">
    <cfRule type="cellIs" dxfId="486" priority="191" operator="equal">
      <formula>"HIDE-NO VAR"</formula>
    </cfRule>
  </conditionalFormatting>
  <conditionalFormatting sqref="K82">
    <cfRule type="cellIs" dxfId="485" priority="265" operator="equal">
      <formula>"NO VAR"</formula>
    </cfRule>
  </conditionalFormatting>
  <conditionalFormatting sqref="K82">
    <cfRule type="cellIs" dxfId="484" priority="264" operator="equal">
      <formula>"HIDE-NO VAR"</formula>
    </cfRule>
  </conditionalFormatting>
  <conditionalFormatting sqref="K82">
    <cfRule type="cellIs" dxfId="483" priority="263" operator="equal">
      <formula>"NO VAR"</formula>
    </cfRule>
  </conditionalFormatting>
  <conditionalFormatting sqref="K79">
    <cfRule type="cellIs" dxfId="482" priority="186" operator="equal">
      <formula>"NO VAR"</formula>
    </cfRule>
  </conditionalFormatting>
  <conditionalFormatting sqref="K79">
    <cfRule type="cellIs" dxfId="481" priority="183" operator="equal">
      <formula>"NO VAR"</formula>
    </cfRule>
  </conditionalFormatting>
  <conditionalFormatting sqref="K79">
    <cfRule type="cellIs" dxfId="480" priority="180" operator="equal">
      <formula>"NO VAR"</formula>
    </cfRule>
  </conditionalFormatting>
  <conditionalFormatting sqref="K79">
    <cfRule type="cellIs" dxfId="479" priority="177" operator="equal">
      <formula>"NO VAR"</formula>
    </cfRule>
  </conditionalFormatting>
  <conditionalFormatting sqref="K79">
    <cfRule type="cellIs" dxfId="478" priority="174" operator="equal">
      <formula>"NO VAR"</formula>
    </cfRule>
  </conditionalFormatting>
  <conditionalFormatting sqref="K79">
    <cfRule type="cellIs" dxfId="477" priority="171" operator="equal">
      <formula>"NO VAR"</formula>
    </cfRule>
  </conditionalFormatting>
  <conditionalFormatting sqref="K79">
    <cfRule type="cellIs" dxfId="476" priority="168" operator="equal">
      <formula>"NO VAR"</formula>
    </cfRule>
  </conditionalFormatting>
  <conditionalFormatting sqref="K79">
    <cfRule type="cellIs" dxfId="475" priority="165" operator="equal">
      <formula>"NO VAR"</formula>
    </cfRule>
  </conditionalFormatting>
  <conditionalFormatting sqref="K79">
    <cfRule type="cellIs" dxfId="474" priority="163" operator="equal">
      <formula>"HIDE-NO VAR"</formula>
    </cfRule>
  </conditionalFormatting>
  <conditionalFormatting sqref="K82">
    <cfRule type="cellIs" dxfId="473" priority="238" operator="equal">
      <formula>"NO VAR"</formula>
    </cfRule>
  </conditionalFormatting>
  <conditionalFormatting sqref="K79">
    <cfRule type="cellIs" dxfId="472" priority="161" operator="equal">
      <formula>"NO VAR"</formula>
    </cfRule>
  </conditionalFormatting>
  <conditionalFormatting sqref="K79">
    <cfRule type="cellIs" dxfId="471" priority="160" operator="equal">
      <formula>"HIDE-NO VAR"</formula>
    </cfRule>
  </conditionalFormatting>
  <conditionalFormatting sqref="K79">
    <cfRule type="cellIs" dxfId="470" priority="158" operator="equal">
      <formula>"NO VAR"</formula>
    </cfRule>
  </conditionalFormatting>
  <conditionalFormatting sqref="K79">
    <cfRule type="cellIs" dxfId="469" priority="157" operator="equal">
      <formula>"HIDE-NO VAR"</formula>
    </cfRule>
  </conditionalFormatting>
  <conditionalFormatting sqref="K82">
    <cfRule type="cellIs" dxfId="468" priority="232" operator="equal">
      <formula>"NO VAR"</formula>
    </cfRule>
  </conditionalFormatting>
  <conditionalFormatting sqref="D40">
    <cfRule type="cellIs" dxfId="467" priority="2322" operator="equal">
      <formula>"HIDE "</formula>
    </cfRule>
  </conditionalFormatting>
  <conditionalFormatting sqref="B40">
    <cfRule type="cellIs" dxfId="466" priority="2397" operator="equal">
      <formula>"HIDE "</formula>
    </cfRule>
  </conditionalFormatting>
  <conditionalFormatting sqref="J40">
    <cfRule type="cellIs" dxfId="465" priority="2394" operator="equal">
      <formula>"ERROR "</formula>
    </cfRule>
  </conditionalFormatting>
  <conditionalFormatting sqref="J40">
    <cfRule type="cellIs" dxfId="464" priority="2393" operator="equal">
      <formula>"HIDE-NO VAR"</formula>
    </cfRule>
  </conditionalFormatting>
  <conditionalFormatting sqref="J40">
    <cfRule type="cellIs" dxfId="463" priority="2390" operator="equal">
      <formula>"HIDE-NO VAR"</formula>
    </cfRule>
  </conditionalFormatting>
  <conditionalFormatting sqref="J40">
    <cfRule type="cellIs" dxfId="462" priority="2389" operator="equal">
      <formula>"NO VAR"</formula>
    </cfRule>
  </conditionalFormatting>
  <conditionalFormatting sqref="J40">
    <cfRule type="cellIs" dxfId="461" priority="2388" operator="equal">
      <formula>"HIDE-NO VAR"</formula>
    </cfRule>
  </conditionalFormatting>
  <conditionalFormatting sqref="J40">
    <cfRule type="cellIs" dxfId="460" priority="2386" operator="equal">
      <formula>"NO VAR"</formula>
    </cfRule>
  </conditionalFormatting>
  <conditionalFormatting sqref="J40">
    <cfRule type="cellIs" dxfId="459" priority="2385" operator="equal">
      <formula>"HIDE-NO VAR"</formula>
    </cfRule>
  </conditionalFormatting>
  <conditionalFormatting sqref="J40">
    <cfRule type="cellIs" dxfId="458" priority="2383" operator="equal">
      <formula>"NO VAR"</formula>
    </cfRule>
  </conditionalFormatting>
  <conditionalFormatting sqref="J40">
    <cfRule type="cellIs" dxfId="457" priority="2382" operator="equal">
      <formula>"HIDE-NO VAR"</formula>
    </cfRule>
  </conditionalFormatting>
  <conditionalFormatting sqref="J40">
    <cfRule type="cellIs" dxfId="456" priority="2380" operator="equal">
      <formula>"NO VAR"</formula>
    </cfRule>
  </conditionalFormatting>
  <conditionalFormatting sqref="J40">
    <cfRule type="cellIs" dxfId="455" priority="2379" operator="equal">
      <formula>"HIDE-NO VAR"</formula>
    </cfRule>
  </conditionalFormatting>
  <conditionalFormatting sqref="J40">
    <cfRule type="cellIs" dxfId="454" priority="2377" operator="equal">
      <formula>"NO VAR"</formula>
    </cfRule>
  </conditionalFormatting>
  <conditionalFormatting sqref="J40">
    <cfRule type="cellIs" dxfId="453" priority="2376" operator="equal">
      <formula>"HIDE-NO VAR"</formula>
    </cfRule>
  </conditionalFormatting>
  <conditionalFormatting sqref="J40">
    <cfRule type="cellIs" dxfId="452" priority="2374" operator="equal">
      <formula>"NO VAR"</formula>
    </cfRule>
  </conditionalFormatting>
  <conditionalFormatting sqref="J40">
    <cfRule type="cellIs" dxfId="451" priority="2373" operator="equal">
      <formula>"HIDE-NO VAR"</formula>
    </cfRule>
  </conditionalFormatting>
  <conditionalFormatting sqref="J40">
    <cfRule type="cellIs" dxfId="450" priority="2372" operator="equal">
      <formula>"NO VAR"</formula>
    </cfRule>
  </conditionalFormatting>
  <conditionalFormatting sqref="J40">
    <cfRule type="cellIs" dxfId="449" priority="2371" operator="equal">
      <formula>"NO VAR"</formula>
    </cfRule>
  </conditionalFormatting>
  <conditionalFormatting sqref="J40">
    <cfRule type="cellIs" dxfId="448" priority="2370" operator="equal">
      <formula>"HIDE-NO VAR"</formula>
    </cfRule>
  </conditionalFormatting>
  <conditionalFormatting sqref="J40">
    <cfRule type="cellIs" dxfId="447" priority="2369" operator="equal">
      <formula>"NO VAR"</formula>
    </cfRule>
  </conditionalFormatting>
  <conditionalFormatting sqref="J40">
    <cfRule type="cellIs" dxfId="446" priority="2368" operator="equal">
      <formula>"NO VAR"</formula>
    </cfRule>
  </conditionalFormatting>
  <conditionalFormatting sqref="J40">
    <cfRule type="cellIs" dxfId="445" priority="2367" operator="equal">
      <formula>"HIDE-NO VAR"</formula>
    </cfRule>
  </conditionalFormatting>
  <conditionalFormatting sqref="J40">
    <cfRule type="cellIs" dxfId="444" priority="2366" operator="equal">
      <formula>"NO VAR"</formula>
    </cfRule>
  </conditionalFormatting>
  <conditionalFormatting sqref="J40">
    <cfRule type="cellIs" dxfId="443" priority="2365" operator="equal">
      <formula>"NO VAR"</formula>
    </cfRule>
  </conditionalFormatting>
  <conditionalFormatting sqref="K40">
    <cfRule type="cellIs" dxfId="442" priority="2364" operator="equal">
      <formula>"NO VAR"</formula>
    </cfRule>
  </conditionalFormatting>
  <conditionalFormatting sqref="K40">
    <cfRule type="cellIs" dxfId="441" priority="2363" operator="equal">
      <formula>"HIDE-NO VAR"</formula>
    </cfRule>
  </conditionalFormatting>
  <conditionalFormatting sqref="K40">
    <cfRule type="cellIs" dxfId="440" priority="2362" operator="equal">
      <formula>"ERROR "</formula>
    </cfRule>
  </conditionalFormatting>
  <conditionalFormatting sqref="K40">
    <cfRule type="cellIs" dxfId="439" priority="2361" operator="equal">
      <formula>"HIDE-NO VAR"</formula>
    </cfRule>
  </conditionalFormatting>
  <conditionalFormatting sqref="K40">
    <cfRule type="cellIs" dxfId="438" priority="2360" operator="equal">
      <formula>"HIDE-NO VAR"</formula>
    </cfRule>
  </conditionalFormatting>
  <conditionalFormatting sqref="K40">
    <cfRule type="cellIs" dxfId="437" priority="2359" operator="equal">
      <formula>"NO VAR"</formula>
    </cfRule>
  </conditionalFormatting>
  <conditionalFormatting sqref="K40">
    <cfRule type="cellIs" dxfId="436" priority="2358" operator="equal">
      <formula>"HIDE-NO VAR"</formula>
    </cfRule>
  </conditionalFormatting>
  <conditionalFormatting sqref="K40">
    <cfRule type="cellIs" dxfId="435" priority="2357" operator="equal">
      <formula>"NO VAR"</formula>
    </cfRule>
  </conditionalFormatting>
  <conditionalFormatting sqref="K40">
    <cfRule type="cellIs" dxfId="434" priority="2356" operator="equal">
      <formula>"HIDE-NO VAR"</formula>
    </cfRule>
  </conditionalFormatting>
  <conditionalFormatting sqref="K40">
    <cfRule type="cellIs" dxfId="433" priority="2355" operator="equal">
      <formula>"NO VAR"</formula>
    </cfRule>
  </conditionalFormatting>
  <conditionalFormatting sqref="K40">
    <cfRule type="cellIs" dxfId="432" priority="2354" operator="equal">
      <formula>"NO VAR"</formula>
    </cfRule>
  </conditionalFormatting>
  <conditionalFormatting sqref="K40">
    <cfRule type="cellIs" dxfId="431" priority="2353" operator="equal">
      <formula>"HIDE-NO VAR"</formula>
    </cfRule>
  </conditionalFormatting>
  <conditionalFormatting sqref="K40">
    <cfRule type="cellIs" dxfId="430" priority="2352" operator="equal">
      <formula>"NO VAR"</formula>
    </cfRule>
  </conditionalFormatting>
  <conditionalFormatting sqref="K40">
    <cfRule type="cellIs" dxfId="429" priority="2351" operator="equal">
      <formula>"NO VAR"</formula>
    </cfRule>
  </conditionalFormatting>
  <conditionalFormatting sqref="K40">
    <cfRule type="cellIs" dxfId="428" priority="2350" operator="equal">
      <formula>"HIDE-NO VAR"</formula>
    </cfRule>
  </conditionalFormatting>
  <conditionalFormatting sqref="K40">
    <cfRule type="cellIs" dxfId="427" priority="2349" operator="equal">
      <formula>"NO VAR"</formula>
    </cfRule>
  </conditionalFormatting>
  <conditionalFormatting sqref="K40">
    <cfRule type="cellIs" dxfId="426" priority="2348" operator="equal">
      <formula>"NO VAR"</formula>
    </cfRule>
  </conditionalFormatting>
  <conditionalFormatting sqref="K40">
    <cfRule type="cellIs" dxfId="425" priority="2347" operator="equal">
      <formula>"HIDE-NO VAR"</formula>
    </cfRule>
  </conditionalFormatting>
  <conditionalFormatting sqref="K40">
    <cfRule type="cellIs" dxfId="424" priority="2346" operator="equal">
      <formula>"NO VAR"</formula>
    </cfRule>
  </conditionalFormatting>
  <conditionalFormatting sqref="K40">
    <cfRule type="cellIs" dxfId="423" priority="2345" operator="equal">
      <formula>"NO VAR"</formula>
    </cfRule>
  </conditionalFormatting>
  <conditionalFormatting sqref="K40">
    <cfRule type="cellIs" dxfId="422" priority="2344" operator="equal">
      <formula>"HIDE-NO VAR"</formula>
    </cfRule>
  </conditionalFormatting>
  <conditionalFormatting sqref="K40">
    <cfRule type="cellIs" dxfId="421" priority="2343" operator="equal">
      <formula>"NO VAR"</formula>
    </cfRule>
  </conditionalFormatting>
  <conditionalFormatting sqref="K40">
    <cfRule type="cellIs" dxfId="420" priority="2342" operator="equal">
      <formula>"NO VAR"</formula>
    </cfRule>
  </conditionalFormatting>
  <conditionalFormatting sqref="K40">
    <cfRule type="cellIs" dxfId="419" priority="2341" operator="equal">
      <formula>"HIDE-NO VAR"</formula>
    </cfRule>
  </conditionalFormatting>
  <conditionalFormatting sqref="K40">
    <cfRule type="cellIs" dxfId="418" priority="2340" operator="equal">
      <formula>"NO VAR"</formula>
    </cfRule>
  </conditionalFormatting>
  <conditionalFormatting sqref="K40">
    <cfRule type="cellIs" dxfId="417" priority="2339" operator="equal">
      <formula>"NO VAR"</formula>
    </cfRule>
  </conditionalFormatting>
  <conditionalFormatting sqref="K40">
    <cfRule type="cellIs" dxfId="416" priority="2338" operator="equal">
      <formula>"HIDE-NO VAR"</formula>
    </cfRule>
  </conditionalFormatting>
  <conditionalFormatting sqref="K40">
    <cfRule type="cellIs" dxfId="415" priority="2337" operator="equal">
      <formula>"NO VAR"</formula>
    </cfRule>
  </conditionalFormatting>
  <conditionalFormatting sqref="K40">
    <cfRule type="cellIs" dxfId="414" priority="2336" operator="equal">
      <formula>"NO VAR"</formula>
    </cfRule>
  </conditionalFormatting>
  <conditionalFormatting sqref="K40">
    <cfRule type="cellIs" dxfId="413" priority="2335" operator="equal">
      <formula>"HIDE-NO VAR"</formula>
    </cfRule>
  </conditionalFormatting>
  <conditionalFormatting sqref="K40">
    <cfRule type="cellIs" dxfId="412" priority="2334" operator="equal">
      <formula>"NO VAR"</formula>
    </cfRule>
  </conditionalFormatting>
  <conditionalFormatting sqref="K40">
    <cfRule type="cellIs" dxfId="411" priority="2333" operator="equal">
      <formula>"NO VAR"</formula>
    </cfRule>
  </conditionalFormatting>
  <conditionalFormatting sqref="K40">
    <cfRule type="cellIs" dxfId="410" priority="2332" operator="equal">
      <formula>"HIDE-NO VAR"</formula>
    </cfRule>
  </conditionalFormatting>
  <conditionalFormatting sqref="K40">
    <cfRule type="cellIs" dxfId="409" priority="2331" operator="equal">
      <formula>"NO VAR"</formula>
    </cfRule>
  </conditionalFormatting>
  <conditionalFormatting sqref="K40">
    <cfRule type="cellIs" dxfId="408" priority="2330" operator="equal">
      <formula>"NO VAR"</formula>
    </cfRule>
  </conditionalFormatting>
  <conditionalFormatting sqref="K40">
    <cfRule type="cellIs" dxfId="407" priority="2329" operator="equal">
      <formula>"HIDE-NO VAR"</formula>
    </cfRule>
  </conditionalFormatting>
  <conditionalFormatting sqref="K40">
    <cfRule type="cellIs" dxfId="406" priority="2328" operator="equal">
      <formula>"NO VAR"</formula>
    </cfRule>
  </conditionalFormatting>
  <conditionalFormatting sqref="K40">
    <cfRule type="cellIs" dxfId="405" priority="2327" operator="equal">
      <formula>"NO VAR"</formula>
    </cfRule>
  </conditionalFormatting>
  <conditionalFormatting sqref="K40">
    <cfRule type="cellIs" dxfId="404" priority="2326" operator="equal">
      <formula>"HIDE-NO VAR"</formula>
    </cfRule>
  </conditionalFormatting>
  <conditionalFormatting sqref="K40">
    <cfRule type="cellIs" dxfId="403" priority="2325" operator="equal">
      <formula>"NO VAR"</formula>
    </cfRule>
  </conditionalFormatting>
  <conditionalFormatting sqref="K40">
    <cfRule type="cellIs" dxfId="402" priority="2324" operator="equal">
      <formula>"NO VAR"</formula>
    </cfRule>
  </conditionalFormatting>
  <conditionalFormatting sqref="K40">
    <cfRule type="cellIs" dxfId="401" priority="2323" operator="equal">
      <formula>"INCORRECT LINE BEING PICKED UP"</formula>
    </cfRule>
  </conditionalFormatting>
  <conditionalFormatting sqref="B51:B57">
    <cfRule type="cellIs" dxfId="400" priority="875" operator="equal">
      <formula>"HIDE "</formula>
    </cfRule>
  </conditionalFormatting>
  <conditionalFormatting sqref="J51:K60">
    <cfRule type="cellIs" dxfId="399" priority="874" operator="equal">
      <formula>"NO VAR"</formula>
    </cfRule>
  </conditionalFormatting>
  <conditionalFormatting sqref="J51:K60">
    <cfRule type="cellIs" dxfId="398" priority="873" operator="equal">
      <formula>"HIDE-NO VAR"</formula>
    </cfRule>
  </conditionalFormatting>
  <conditionalFormatting sqref="J51:K60">
    <cfRule type="cellIs" dxfId="397" priority="872" operator="equal">
      <formula>"ERROR "</formula>
    </cfRule>
  </conditionalFormatting>
  <conditionalFormatting sqref="J52">
    <cfRule type="cellIs" dxfId="396" priority="871" operator="equal">
      <formula>"NO VAR"</formula>
    </cfRule>
  </conditionalFormatting>
  <conditionalFormatting sqref="J52">
    <cfRule type="cellIs" dxfId="395" priority="870" operator="equal">
      <formula>"NO VAR"</formula>
    </cfRule>
  </conditionalFormatting>
  <conditionalFormatting sqref="J51">
    <cfRule type="cellIs" dxfId="394" priority="868" operator="equal">
      <formula>"NO VAR"</formula>
    </cfRule>
  </conditionalFormatting>
  <conditionalFormatting sqref="K65">
    <cfRule type="cellIs" dxfId="393" priority="715" operator="equal">
      <formula>"NO VAR"</formula>
    </cfRule>
  </conditionalFormatting>
  <conditionalFormatting sqref="K65">
    <cfRule type="cellIs" dxfId="392" priority="714" operator="equal">
      <formula>"HIDE-NO VAR"</formula>
    </cfRule>
  </conditionalFormatting>
  <conditionalFormatting sqref="J51">
    <cfRule type="cellIs" dxfId="391" priority="864" operator="equal">
      <formula>"NO VAR"</formula>
    </cfRule>
  </conditionalFormatting>
  <conditionalFormatting sqref="J51">
    <cfRule type="cellIs" dxfId="390" priority="863" operator="equal">
      <formula>"HIDE-NO VAR"</formula>
    </cfRule>
  </conditionalFormatting>
  <conditionalFormatting sqref="J51">
    <cfRule type="cellIs" dxfId="389" priority="861" operator="equal">
      <formula>"NO VAR"</formula>
    </cfRule>
  </conditionalFormatting>
  <conditionalFormatting sqref="J52">
    <cfRule type="cellIs" dxfId="388" priority="860" operator="equal">
      <formula>"HIDE-NO VAR"</formula>
    </cfRule>
  </conditionalFormatting>
  <conditionalFormatting sqref="J52">
    <cfRule type="cellIs" dxfId="387" priority="859" operator="equal">
      <formula>"HIDE-NO VAR"</formula>
    </cfRule>
  </conditionalFormatting>
  <conditionalFormatting sqref="J52">
    <cfRule type="cellIs" dxfId="386" priority="858" operator="equal">
      <formula>"NO VAR"</formula>
    </cfRule>
  </conditionalFormatting>
  <conditionalFormatting sqref="J52">
    <cfRule type="cellIs" dxfId="385" priority="857" operator="equal">
      <formula>"HIDE-NO VAR"</formula>
    </cfRule>
  </conditionalFormatting>
  <conditionalFormatting sqref="K65">
    <cfRule type="cellIs" dxfId="384" priority="689" operator="equal">
      <formula>"NO VAR"</formula>
    </cfRule>
  </conditionalFormatting>
  <conditionalFormatting sqref="K52">
    <cfRule type="cellIs" dxfId="383" priority="840" operator="equal">
      <formula>"HIDE-NO VAR"</formula>
    </cfRule>
  </conditionalFormatting>
  <conditionalFormatting sqref="K52">
    <cfRule type="cellIs" dxfId="382" priority="838" operator="equal">
      <formula>"NO VAR"</formula>
    </cfRule>
  </conditionalFormatting>
  <conditionalFormatting sqref="K61:K63">
    <cfRule type="cellIs" dxfId="381" priority="760" operator="equal">
      <formula>"NO VAR"</formula>
    </cfRule>
  </conditionalFormatting>
  <conditionalFormatting sqref="K61:K63">
    <cfRule type="cellIs" dxfId="380" priority="759" operator="equal">
      <formula>"HIDE-NO VAR"</formula>
    </cfRule>
  </conditionalFormatting>
  <conditionalFormatting sqref="K61:K63">
    <cfRule type="cellIs" dxfId="379" priority="758" operator="equal">
      <formula>"NO VAR"</formula>
    </cfRule>
  </conditionalFormatting>
  <conditionalFormatting sqref="K51:K60">
    <cfRule type="cellIs" dxfId="378" priority="832" operator="equal">
      <formula>"INCORRECT LINE BEING PICKED UP"</formula>
    </cfRule>
  </conditionalFormatting>
  <conditionalFormatting sqref="B58:B59">
    <cfRule type="cellIs" dxfId="377" priority="831" operator="equal">
      <formula>"HIDE "</formula>
    </cfRule>
  </conditionalFormatting>
  <conditionalFormatting sqref="D51:D63 D80:D83 D65:D78">
    <cfRule type="cellIs" dxfId="376" priority="229" operator="equal">
      <formula>"HIDE "</formula>
    </cfRule>
  </conditionalFormatting>
  <conditionalFormatting sqref="B61:B63 E61:E63">
    <cfRule type="cellIs" dxfId="375" priority="830" operator="equal">
      <formula>"HIDE "</formula>
    </cfRule>
  </conditionalFormatting>
  <conditionalFormatting sqref="J61:J63">
    <cfRule type="cellIs" dxfId="374" priority="829" operator="equal">
      <formula>"NO VAR"</formula>
    </cfRule>
  </conditionalFormatting>
  <conditionalFormatting sqref="J61:J63">
    <cfRule type="cellIs" dxfId="373" priority="828" operator="equal">
      <formula>"HIDE-NO VAR"</formula>
    </cfRule>
  </conditionalFormatting>
  <conditionalFormatting sqref="J61:J63">
    <cfRule type="cellIs" dxfId="372" priority="827" operator="equal">
      <formula>"ERROR "</formula>
    </cfRule>
  </conditionalFormatting>
  <conditionalFormatting sqref="J65">
    <cfRule type="cellIs" dxfId="371" priority="744" operator="equal">
      <formula>"NO VAR"</formula>
    </cfRule>
  </conditionalFormatting>
  <conditionalFormatting sqref="J65">
    <cfRule type="cellIs" dxfId="370" priority="741" operator="equal">
      <formula>"NO VAR"</formula>
    </cfRule>
  </conditionalFormatting>
  <conditionalFormatting sqref="J65">
    <cfRule type="cellIs" dxfId="369" priority="738" operator="equal">
      <formula>"NO VAR"</formula>
    </cfRule>
  </conditionalFormatting>
  <conditionalFormatting sqref="J65">
    <cfRule type="cellIs" dxfId="368" priority="735" operator="equal">
      <formula>"NO VAR"</formula>
    </cfRule>
  </conditionalFormatting>
  <conditionalFormatting sqref="J66:J68">
    <cfRule type="cellIs" dxfId="367" priority="655" operator="equal">
      <formula>"NO VAR"</formula>
    </cfRule>
  </conditionalFormatting>
  <conditionalFormatting sqref="J61:J63">
    <cfRule type="cellIs" dxfId="366" priority="805" operator="equal">
      <formula>"NO VAR"</formula>
    </cfRule>
  </conditionalFormatting>
  <conditionalFormatting sqref="J66:J68">
    <cfRule type="cellIs" dxfId="365" priority="652" operator="equal">
      <formula>"NO VAR"</formula>
    </cfRule>
  </conditionalFormatting>
  <conditionalFormatting sqref="J65">
    <cfRule type="cellIs" dxfId="364" priority="726" operator="equal">
      <formula>"NO VAR"</formula>
    </cfRule>
  </conditionalFormatting>
  <conditionalFormatting sqref="J61:J63">
    <cfRule type="cellIs" dxfId="363" priority="800" operator="equal">
      <formula>"HIDE-NO VAR"</formula>
    </cfRule>
  </conditionalFormatting>
  <conditionalFormatting sqref="J61:J63">
    <cfRule type="cellIs" dxfId="362" priority="798" operator="equal">
      <formula>"NO VAR"</formula>
    </cfRule>
  </conditionalFormatting>
  <conditionalFormatting sqref="K66:K68">
    <cfRule type="cellIs" dxfId="361" priority="644" operator="equal">
      <formula>"HIDE-NO VAR"</formula>
    </cfRule>
  </conditionalFormatting>
  <conditionalFormatting sqref="K66:K68">
    <cfRule type="cellIs" dxfId="360" priority="641" operator="equal">
      <formula>"HIDE-NO VAR"</formula>
    </cfRule>
  </conditionalFormatting>
  <conditionalFormatting sqref="K65">
    <cfRule type="cellIs" dxfId="359" priority="712" operator="equal">
      <formula>"NO VAR"</formula>
    </cfRule>
  </conditionalFormatting>
  <conditionalFormatting sqref="K65">
    <cfRule type="cellIs" dxfId="358" priority="709" operator="equal">
      <formula>"NO VAR"</formula>
    </cfRule>
  </conditionalFormatting>
  <conditionalFormatting sqref="K65">
    <cfRule type="cellIs" dxfId="357" priority="706" operator="equal">
      <formula>"NO VAR"</formula>
    </cfRule>
  </conditionalFormatting>
  <conditionalFormatting sqref="K65">
    <cfRule type="cellIs" dxfId="356" priority="703" operator="equal">
      <formula>"NO VAR"</formula>
    </cfRule>
  </conditionalFormatting>
  <conditionalFormatting sqref="K65">
    <cfRule type="cellIs" dxfId="355" priority="700" operator="equal">
      <formula>"NO VAR"</formula>
    </cfRule>
  </conditionalFormatting>
  <conditionalFormatting sqref="K65">
    <cfRule type="cellIs" dxfId="354" priority="697" operator="equal">
      <formula>"NO VAR"</formula>
    </cfRule>
  </conditionalFormatting>
  <conditionalFormatting sqref="K65">
    <cfRule type="cellIs" dxfId="353" priority="694" operator="equal">
      <formula>"NO VAR"</formula>
    </cfRule>
  </conditionalFormatting>
  <conditionalFormatting sqref="K65">
    <cfRule type="cellIs" dxfId="352" priority="691" operator="equal">
      <formula>"NO VAR"</formula>
    </cfRule>
  </conditionalFormatting>
  <conditionalFormatting sqref="K66:K68">
    <cfRule type="cellIs" dxfId="351" priority="614" operator="equal">
      <formula>"NO VAR"</formula>
    </cfRule>
  </conditionalFormatting>
  <conditionalFormatting sqref="K61:K63">
    <cfRule type="cellIs" dxfId="350" priority="765" operator="equal">
      <formula>"HIDE-NO VAR"</formula>
    </cfRule>
  </conditionalFormatting>
  <conditionalFormatting sqref="K61:K63">
    <cfRule type="cellIs" dxfId="349" priority="763" operator="equal">
      <formula>"NO VAR"</formula>
    </cfRule>
  </conditionalFormatting>
  <conditionalFormatting sqref="K61:K63">
    <cfRule type="cellIs" dxfId="348" priority="756" operator="equal">
      <formula>"INCORRECT LINE BEING PICKED UP"</formula>
    </cfRule>
  </conditionalFormatting>
  <conditionalFormatting sqref="B65 E65">
    <cfRule type="cellIs" dxfId="347" priority="755" operator="equal">
      <formula>"HIDE "</formula>
    </cfRule>
  </conditionalFormatting>
  <conditionalFormatting sqref="J65">
    <cfRule type="cellIs" dxfId="346" priority="752" operator="equal">
      <formula>"ERROR "</formula>
    </cfRule>
  </conditionalFormatting>
  <conditionalFormatting sqref="J65">
    <cfRule type="cellIs" dxfId="345" priority="751" operator="equal">
      <formula>"HIDE-NO VAR"</formula>
    </cfRule>
  </conditionalFormatting>
  <conditionalFormatting sqref="J65">
    <cfRule type="cellIs" dxfId="344" priority="748" operator="equal">
      <formula>"HIDE-NO VAR"</formula>
    </cfRule>
  </conditionalFormatting>
  <conditionalFormatting sqref="J65">
    <cfRule type="cellIs" dxfId="343" priority="747" operator="equal">
      <formula>"NO VAR"</formula>
    </cfRule>
  </conditionalFormatting>
  <conditionalFormatting sqref="J65">
    <cfRule type="cellIs" dxfId="342" priority="746" operator="equal">
      <formula>"HIDE-NO VAR"</formula>
    </cfRule>
  </conditionalFormatting>
  <conditionalFormatting sqref="J65">
    <cfRule type="cellIs" dxfId="341" priority="743" operator="equal">
      <formula>"HIDE-NO VAR"</formula>
    </cfRule>
  </conditionalFormatting>
  <conditionalFormatting sqref="J65">
    <cfRule type="cellIs" dxfId="340" priority="740" operator="equal">
      <formula>"HIDE-NO VAR"</formula>
    </cfRule>
  </conditionalFormatting>
  <conditionalFormatting sqref="J65">
    <cfRule type="cellIs" dxfId="339" priority="737" operator="equal">
      <formula>"HIDE-NO VAR"</formula>
    </cfRule>
  </conditionalFormatting>
  <conditionalFormatting sqref="J65">
    <cfRule type="cellIs" dxfId="338" priority="734" operator="equal">
      <formula>"HIDE-NO VAR"</formula>
    </cfRule>
  </conditionalFormatting>
  <conditionalFormatting sqref="J66:J68">
    <cfRule type="cellIs" dxfId="337" priority="654" operator="equal">
      <formula>"NO VAR"</formula>
    </cfRule>
  </conditionalFormatting>
  <conditionalFormatting sqref="J65">
    <cfRule type="cellIs" dxfId="336" priority="729" operator="equal">
      <formula>"NO VAR"</formula>
    </cfRule>
  </conditionalFormatting>
  <conditionalFormatting sqref="J69:J77">
    <cfRule type="cellIs" dxfId="335" priority="575" operator="equal">
      <formula>"NO VAR"</formula>
    </cfRule>
  </conditionalFormatting>
  <conditionalFormatting sqref="J66:J68">
    <cfRule type="cellIs" dxfId="334" priority="648" operator="equal">
      <formula>"NO VAR"</formula>
    </cfRule>
  </conditionalFormatting>
  <conditionalFormatting sqref="K69:K77">
    <cfRule type="cellIs" dxfId="333" priority="571" operator="equal">
      <formula>"NO VAR"</formula>
    </cfRule>
  </conditionalFormatting>
  <conditionalFormatting sqref="K65">
    <cfRule type="cellIs" dxfId="332" priority="720" operator="equal">
      <formula>"ERROR "</formula>
    </cfRule>
  </conditionalFormatting>
  <conditionalFormatting sqref="K65">
    <cfRule type="cellIs" dxfId="331" priority="711" operator="equal">
      <formula>"HIDE-NO VAR"</formula>
    </cfRule>
  </conditionalFormatting>
  <conditionalFormatting sqref="K65">
    <cfRule type="cellIs" dxfId="330" priority="708" operator="equal">
      <formula>"HIDE-NO VAR"</formula>
    </cfRule>
  </conditionalFormatting>
  <conditionalFormatting sqref="K65">
    <cfRule type="cellIs" dxfId="329" priority="705" operator="equal">
      <formula>"HIDE-NO VAR"</formula>
    </cfRule>
  </conditionalFormatting>
  <conditionalFormatting sqref="K65">
    <cfRule type="cellIs" dxfId="328" priority="702" operator="equal">
      <formula>"HIDE-NO VAR"</formula>
    </cfRule>
  </conditionalFormatting>
  <conditionalFormatting sqref="K65">
    <cfRule type="cellIs" dxfId="327" priority="699" operator="equal">
      <formula>"HIDE-NO VAR"</formula>
    </cfRule>
  </conditionalFormatting>
  <conditionalFormatting sqref="K65">
    <cfRule type="cellIs" dxfId="326" priority="696" operator="equal">
      <formula>"HIDE-NO VAR"</formula>
    </cfRule>
  </conditionalFormatting>
  <conditionalFormatting sqref="K65">
    <cfRule type="cellIs" dxfId="325" priority="693" operator="equal">
      <formula>"HIDE-NO VAR"</formula>
    </cfRule>
  </conditionalFormatting>
  <conditionalFormatting sqref="K65">
    <cfRule type="cellIs" dxfId="324" priority="690" operator="equal">
      <formula>"HIDE-NO VAR"</formula>
    </cfRule>
  </conditionalFormatting>
  <conditionalFormatting sqref="K65">
    <cfRule type="cellIs" dxfId="323" priority="686" operator="equal">
      <formula>"NO VAR"</formula>
    </cfRule>
  </conditionalFormatting>
  <conditionalFormatting sqref="K65">
    <cfRule type="cellIs" dxfId="322" priority="685" operator="equal">
      <formula>"NO VAR"</formula>
    </cfRule>
  </conditionalFormatting>
  <conditionalFormatting sqref="K65">
    <cfRule type="cellIs" dxfId="321" priority="682" operator="equal">
      <formula>"NO VAR"</formula>
    </cfRule>
  </conditionalFormatting>
  <conditionalFormatting sqref="K65">
    <cfRule type="cellIs" dxfId="320" priority="681" operator="equal">
      <formula>"INCORRECT LINE BEING PICKED UP"</formula>
    </cfRule>
  </conditionalFormatting>
  <conditionalFormatting sqref="B66:B68 E66:E68">
    <cfRule type="cellIs" dxfId="319" priority="680" operator="equal">
      <formula>"HIDE "</formula>
    </cfRule>
  </conditionalFormatting>
  <conditionalFormatting sqref="J66:J68">
    <cfRule type="cellIs" dxfId="318" priority="678" operator="equal">
      <formula>"HIDE-NO VAR"</formula>
    </cfRule>
  </conditionalFormatting>
  <conditionalFormatting sqref="J66:J68">
    <cfRule type="cellIs" dxfId="317" priority="677" operator="equal">
      <formula>"ERROR "</formula>
    </cfRule>
  </conditionalFormatting>
  <conditionalFormatting sqref="J66:J68">
    <cfRule type="cellIs" dxfId="316" priority="676" operator="equal">
      <formula>"HIDE-NO VAR"</formula>
    </cfRule>
  </conditionalFormatting>
  <conditionalFormatting sqref="J66:J68">
    <cfRule type="cellIs" dxfId="315" priority="675" operator="equal">
      <formula>"HIDE-NO VAR"</formula>
    </cfRule>
  </conditionalFormatting>
  <conditionalFormatting sqref="J66:J68">
    <cfRule type="cellIs" dxfId="314" priority="674" operator="equal">
      <formula>"NO VAR"</formula>
    </cfRule>
  </conditionalFormatting>
  <conditionalFormatting sqref="J66:J68">
    <cfRule type="cellIs" dxfId="313" priority="673" operator="equal">
      <formula>"HIDE-NO VAR"</formula>
    </cfRule>
  </conditionalFormatting>
  <conditionalFormatting sqref="J78">
    <cfRule type="cellIs" dxfId="312" priority="517" operator="equal">
      <formula>"NO VAR"</formula>
    </cfRule>
  </conditionalFormatting>
  <conditionalFormatting sqref="J78">
    <cfRule type="cellIs" dxfId="311" priority="514" operator="equal">
      <formula>"NO VAR"</formula>
    </cfRule>
  </conditionalFormatting>
  <conditionalFormatting sqref="J78">
    <cfRule type="cellIs" dxfId="310" priority="511" operator="equal">
      <formula>"NO VAR"</formula>
    </cfRule>
  </conditionalFormatting>
  <conditionalFormatting sqref="J78">
    <cfRule type="cellIs" dxfId="309" priority="508" operator="equal">
      <formula>"NO VAR"</formula>
    </cfRule>
  </conditionalFormatting>
  <conditionalFormatting sqref="K66:K68">
    <cfRule type="cellIs" dxfId="308" priority="646" operator="equal">
      <formula>"HIDE-NO VAR"</formula>
    </cfRule>
  </conditionalFormatting>
  <conditionalFormatting sqref="K66:K68">
    <cfRule type="cellIs" dxfId="307" priority="645" operator="equal">
      <formula>"ERROR "</formula>
    </cfRule>
  </conditionalFormatting>
  <conditionalFormatting sqref="K66:K68">
    <cfRule type="cellIs" dxfId="306" priority="643" operator="equal">
      <formula>"HIDE-NO VAR"</formula>
    </cfRule>
  </conditionalFormatting>
  <conditionalFormatting sqref="K66:K68">
    <cfRule type="cellIs" dxfId="305" priority="642" operator="equal">
      <formula>"NO VAR"</formula>
    </cfRule>
  </conditionalFormatting>
  <conditionalFormatting sqref="K78">
    <cfRule type="cellIs" dxfId="304" priority="485" operator="equal">
      <formula>"NO VAR"</formula>
    </cfRule>
  </conditionalFormatting>
  <conditionalFormatting sqref="K78">
    <cfRule type="cellIs" dxfId="303" priority="482" operator="equal">
      <formula>"NO VAR"</formula>
    </cfRule>
  </conditionalFormatting>
  <conditionalFormatting sqref="K78">
    <cfRule type="cellIs" dxfId="302" priority="479" operator="equal">
      <formula>"NO VAR"</formula>
    </cfRule>
  </conditionalFormatting>
  <conditionalFormatting sqref="K78">
    <cfRule type="cellIs" dxfId="301" priority="476" operator="equal">
      <formula>"NO VAR"</formula>
    </cfRule>
  </conditionalFormatting>
  <conditionalFormatting sqref="K78">
    <cfRule type="cellIs" dxfId="300" priority="473" operator="equal">
      <formula>"NO VAR"</formula>
    </cfRule>
  </conditionalFormatting>
  <conditionalFormatting sqref="K78">
    <cfRule type="cellIs" dxfId="299" priority="470" operator="equal">
      <formula>"NO VAR"</formula>
    </cfRule>
  </conditionalFormatting>
  <conditionalFormatting sqref="K78">
    <cfRule type="cellIs" dxfId="298" priority="467" operator="equal">
      <formula>"NO VAR"</formula>
    </cfRule>
  </conditionalFormatting>
  <conditionalFormatting sqref="K78">
    <cfRule type="cellIs" dxfId="297" priority="464" operator="equal">
      <formula>"NO VAR"</formula>
    </cfRule>
  </conditionalFormatting>
  <conditionalFormatting sqref="K66:K68">
    <cfRule type="cellIs" dxfId="296" priority="615" operator="equal">
      <formula>"HIDE-NO VAR"</formula>
    </cfRule>
  </conditionalFormatting>
  <conditionalFormatting sqref="K66:K68">
    <cfRule type="cellIs" dxfId="295" priority="613" operator="equal">
      <formula>"NO VAR"</formula>
    </cfRule>
  </conditionalFormatting>
  <conditionalFormatting sqref="K66:K68">
    <cfRule type="cellIs" dxfId="294" priority="612" operator="equal">
      <formula>"HIDE-NO VAR"</formula>
    </cfRule>
  </conditionalFormatting>
  <conditionalFormatting sqref="K69:K77">
    <cfRule type="cellIs" dxfId="293" priority="535" operator="equal">
      <formula>"NO VAR"</formula>
    </cfRule>
  </conditionalFormatting>
  <conditionalFormatting sqref="K66:K68">
    <cfRule type="cellIs" dxfId="292" priority="610" operator="equal">
      <formula>"NO VAR"</formula>
    </cfRule>
  </conditionalFormatting>
  <conditionalFormatting sqref="K66:K68">
    <cfRule type="cellIs" dxfId="291" priority="608" operator="equal">
      <formula>"NO VAR"</formula>
    </cfRule>
  </conditionalFormatting>
  <conditionalFormatting sqref="K69:K77">
    <cfRule type="cellIs" dxfId="290" priority="531" operator="equal">
      <formula>"NO VAR"</formula>
    </cfRule>
  </conditionalFormatting>
  <conditionalFormatting sqref="K66:K68">
    <cfRule type="cellIs" dxfId="289" priority="606" operator="equal">
      <formula>"INCORRECT LINE BEING PICKED UP"</formula>
    </cfRule>
  </conditionalFormatting>
  <conditionalFormatting sqref="B69">
    <cfRule type="cellIs" dxfId="288" priority="605" operator="equal">
      <formula>"HIDE "</formula>
    </cfRule>
  </conditionalFormatting>
  <conditionalFormatting sqref="B70:B77">
    <cfRule type="cellIs" dxfId="287" priority="604" operator="equal">
      <formula>"HIDE "</formula>
    </cfRule>
  </conditionalFormatting>
  <conditionalFormatting sqref="J69:J77">
    <cfRule type="cellIs" dxfId="286" priority="602" operator="equal">
      <formula>"HIDE-NO VAR"</formula>
    </cfRule>
  </conditionalFormatting>
  <conditionalFormatting sqref="J69:J77">
    <cfRule type="cellIs" dxfId="285" priority="601" operator="equal">
      <formula>"ERROR "</formula>
    </cfRule>
  </conditionalFormatting>
  <conditionalFormatting sqref="J80">
    <cfRule type="cellIs" dxfId="284" priority="448" operator="equal">
      <formula>"HIDE-NO VAR"</formula>
    </cfRule>
  </conditionalFormatting>
  <conditionalFormatting sqref="J69:J77">
    <cfRule type="cellIs" dxfId="283" priority="599" operator="equal">
      <formula>"HIDE-NO VAR"</formula>
    </cfRule>
  </conditionalFormatting>
  <conditionalFormatting sqref="J69:J77">
    <cfRule type="cellIs" dxfId="282" priority="580" operator="equal">
      <formula>"HIDE-NO VAR"</formula>
    </cfRule>
  </conditionalFormatting>
  <conditionalFormatting sqref="J80">
    <cfRule type="cellIs" dxfId="281" priority="427" operator="equal">
      <formula>"NO VAR"</formula>
    </cfRule>
  </conditionalFormatting>
  <conditionalFormatting sqref="J69:J77">
    <cfRule type="cellIs" dxfId="280" priority="578" operator="equal">
      <formula>"NO VAR"</formula>
    </cfRule>
  </conditionalFormatting>
  <conditionalFormatting sqref="J69:J77">
    <cfRule type="cellIs" dxfId="279" priority="576" operator="equal">
      <formula>"NO VAR"</formula>
    </cfRule>
  </conditionalFormatting>
  <conditionalFormatting sqref="J78">
    <cfRule type="cellIs" dxfId="278" priority="499" operator="equal">
      <formula>"NO VAR"</formula>
    </cfRule>
  </conditionalFormatting>
  <conditionalFormatting sqref="K80">
    <cfRule type="cellIs" dxfId="277" priority="420" operator="equal">
      <formula>"NO VAR"</formula>
    </cfRule>
  </conditionalFormatting>
  <conditionalFormatting sqref="K69:K77">
    <cfRule type="cellIs" dxfId="276" priority="570" operator="equal">
      <formula>"HIDE-NO VAR"</formula>
    </cfRule>
  </conditionalFormatting>
  <conditionalFormatting sqref="K69:K77">
    <cfRule type="cellIs" dxfId="275" priority="569" operator="equal">
      <formula>"ERROR "</formula>
    </cfRule>
  </conditionalFormatting>
  <conditionalFormatting sqref="K80">
    <cfRule type="cellIs" dxfId="274" priority="416" operator="equal">
      <formula>"HIDE-NO VAR"</formula>
    </cfRule>
  </conditionalFormatting>
  <conditionalFormatting sqref="K69:K77">
    <cfRule type="cellIs" dxfId="273" priority="567" operator="equal">
      <formula>"HIDE-NO VAR"</formula>
    </cfRule>
  </conditionalFormatting>
  <conditionalFormatting sqref="K69:K77">
    <cfRule type="cellIs" dxfId="272" priority="539" operator="equal">
      <formula>"HIDE-NO VAR"</formula>
    </cfRule>
  </conditionalFormatting>
  <conditionalFormatting sqref="K69:K77">
    <cfRule type="cellIs" dxfId="271" priority="538" operator="equal">
      <formula>"NO VAR"</formula>
    </cfRule>
  </conditionalFormatting>
  <conditionalFormatting sqref="K78">
    <cfRule type="cellIs" dxfId="270" priority="461" operator="equal">
      <formula>"NO VAR"</formula>
    </cfRule>
  </conditionalFormatting>
  <conditionalFormatting sqref="K69:K77">
    <cfRule type="cellIs" dxfId="269" priority="534" operator="equal">
      <formula>"NO VAR"</formula>
    </cfRule>
  </conditionalFormatting>
  <conditionalFormatting sqref="K69:K77">
    <cfRule type="cellIs" dxfId="268" priority="530" operator="equal">
      <formula>"INCORRECT LINE BEING PICKED UP"</formula>
    </cfRule>
  </conditionalFormatting>
  <conditionalFormatting sqref="B78">
    <cfRule type="cellIs" dxfId="267" priority="529" operator="equal">
      <formula>"HIDE "</formula>
    </cfRule>
  </conditionalFormatting>
  <conditionalFormatting sqref="B80">
    <cfRule type="cellIs" dxfId="266" priority="528" operator="equal">
      <formula>"HIDE "</formula>
    </cfRule>
  </conditionalFormatting>
  <conditionalFormatting sqref="B81:B82">
    <cfRule type="cellIs" dxfId="265" priority="527" operator="equal">
      <formula>"HIDE "</formula>
    </cfRule>
  </conditionalFormatting>
  <conditionalFormatting sqref="J78">
    <cfRule type="cellIs" dxfId="264" priority="524" operator="equal">
      <formula>"ERROR "</formula>
    </cfRule>
  </conditionalFormatting>
  <conditionalFormatting sqref="J81 J83">
    <cfRule type="cellIs" dxfId="263" priority="369" operator="equal">
      <formula>"NO VAR"</formula>
    </cfRule>
  </conditionalFormatting>
  <conditionalFormatting sqref="J80">
    <cfRule type="cellIs" dxfId="262" priority="444" operator="equal">
      <formula>"HIDE-NO VAR"</formula>
    </cfRule>
  </conditionalFormatting>
  <conditionalFormatting sqref="J81 J83">
    <cfRule type="cellIs" dxfId="261" priority="353" operator="equal">
      <formula>"NO VAR"</formula>
    </cfRule>
  </conditionalFormatting>
  <conditionalFormatting sqref="J80">
    <cfRule type="cellIs" dxfId="260" priority="428" operator="equal">
      <formula>"NO VAR"</formula>
    </cfRule>
  </conditionalFormatting>
  <conditionalFormatting sqref="J78">
    <cfRule type="cellIs" dxfId="259" priority="502" operator="equal">
      <formula>"NO VAR"</formula>
    </cfRule>
  </conditionalFormatting>
  <conditionalFormatting sqref="J78">
    <cfRule type="cellIs" dxfId="258" priority="501" operator="equal">
      <formula>"NO VAR"</formula>
    </cfRule>
  </conditionalFormatting>
  <conditionalFormatting sqref="K81 K83">
    <cfRule type="cellIs" dxfId="257" priority="346" operator="equal">
      <formula>"NO VAR"</formula>
    </cfRule>
  </conditionalFormatting>
  <conditionalFormatting sqref="K81 K83">
    <cfRule type="cellIs" dxfId="256" priority="345" operator="equal">
      <formula>"HIDE-NO VAR"</formula>
    </cfRule>
  </conditionalFormatting>
  <conditionalFormatting sqref="K78">
    <cfRule type="cellIs" dxfId="255" priority="492" operator="equal">
      <formula>"ERROR "</formula>
    </cfRule>
  </conditionalFormatting>
  <conditionalFormatting sqref="K81 K83">
    <cfRule type="cellIs" dxfId="254" priority="337" operator="equal">
      <formula>"NO VAR"</formula>
    </cfRule>
  </conditionalFormatting>
  <conditionalFormatting sqref="K80">
    <cfRule type="cellIs" dxfId="253" priority="412" operator="equal">
      <formula>"HIDE-NO VAR"</formula>
    </cfRule>
  </conditionalFormatting>
  <conditionalFormatting sqref="K78">
    <cfRule type="cellIs" dxfId="252" priority="460" operator="equal">
      <formula>"NO VAR"</formula>
    </cfRule>
  </conditionalFormatting>
  <conditionalFormatting sqref="K78">
    <cfRule type="cellIs" dxfId="251" priority="457" operator="equal">
      <formula>"NO VAR"</formula>
    </cfRule>
  </conditionalFormatting>
  <conditionalFormatting sqref="K78">
    <cfRule type="cellIs" dxfId="250" priority="455" operator="equal">
      <formula>"NO VAR"</formula>
    </cfRule>
  </conditionalFormatting>
  <conditionalFormatting sqref="K78">
    <cfRule type="cellIs" dxfId="249" priority="453" operator="equal">
      <formula>"INCORRECT LINE BEING PICKED UP"</formula>
    </cfRule>
  </conditionalFormatting>
  <conditionalFormatting sqref="J80">
    <cfRule type="cellIs" dxfId="248" priority="450" operator="equal">
      <formula>"ERROR "</formula>
    </cfRule>
  </conditionalFormatting>
  <conditionalFormatting sqref="J82">
    <cfRule type="cellIs" dxfId="247" priority="295" operator="equal">
      <formula>"NO VAR"</formula>
    </cfRule>
  </conditionalFormatting>
  <conditionalFormatting sqref="J81 J83">
    <cfRule type="cellIs" dxfId="246" priority="370" operator="equal">
      <formula>"HIDE-NO VAR"</formula>
    </cfRule>
  </conditionalFormatting>
  <conditionalFormatting sqref="J82">
    <cfRule type="cellIs" dxfId="245" priority="279" operator="equal">
      <formula>"NO VAR"</formula>
    </cfRule>
  </conditionalFormatting>
  <conditionalFormatting sqref="J81 J83">
    <cfRule type="cellIs" dxfId="244" priority="354" operator="equal">
      <formula>"NO VAR"</formula>
    </cfRule>
  </conditionalFormatting>
  <conditionalFormatting sqref="J80">
    <cfRule type="cellIs" dxfId="243" priority="429" operator="equal">
      <formula>"HIDE-NO VAR"</formula>
    </cfRule>
  </conditionalFormatting>
  <conditionalFormatting sqref="J80">
    <cfRule type="cellIs" dxfId="242" priority="425" operator="equal">
      <formula>"NO VAR"</formula>
    </cfRule>
  </conditionalFormatting>
  <conditionalFormatting sqref="K82">
    <cfRule type="cellIs" dxfId="241" priority="271" operator="equal">
      <formula>"HIDE-NO VAR"</formula>
    </cfRule>
  </conditionalFormatting>
  <conditionalFormatting sqref="K80">
    <cfRule type="cellIs" dxfId="240" priority="418" operator="equal">
      <formula>"ERROR "</formula>
    </cfRule>
  </conditionalFormatting>
  <conditionalFormatting sqref="K81 K83">
    <cfRule type="cellIs" dxfId="239" priority="338" operator="equal">
      <formula>"HIDE-NO VAR"</formula>
    </cfRule>
  </conditionalFormatting>
  <conditionalFormatting sqref="K80">
    <cfRule type="cellIs" dxfId="238" priority="386" operator="equal">
      <formula>"NO VAR"</formula>
    </cfRule>
  </conditionalFormatting>
  <conditionalFormatting sqref="K80">
    <cfRule type="cellIs" dxfId="237" priority="383" operator="equal">
      <formula>"NO VAR"</formula>
    </cfRule>
  </conditionalFormatting>
  <conditionalFormatting sqref="K80">
    <cfRule type="cellIs" dxfId="236" priority="381" operator="equal">
      <formula>"NO VAR"</formula>
    </cfRule>
  </conditionalFormatting>
  <conditionalFormatting sqref="K80">
    <cfRule type="cellIs" dxfId="235" priority="379" operator="equal">
      <formula>"INCORRECT LINE BEING PICKED UP"</formula>
    </cfRule>
  </conditionalFormatting>
  <conditionalFormatting sqref="J81 J83">
    <cfRule type="cellIs" dxfId="234" priority="376" operator="equal">
      <formula>"ERROR "</formula>
    </cfRule>
  </conditionalFormatting>
  <conditionalFormatting sqref="J79">
    <cfRule type="cellIs" dxfId="233" priority="223" operator="equal">
      <formula>"HIDE-NO VAR"</formula>
    </cfRule>
  </conditionalFormatting>
  <conditionalFormatting sqref="J82">
    <cfRule type="cellIs" dxfId="232" priority="297" operator="equal">
      <formula>"NO VAR"</formula>
    </cfRule>
  </conditionalFormatting>
  <conditionalFormatting sqref="J82">
    <cfRule type="cellIs" dxfId="231" priority="296" operator="equal">
      <formula>"HIDE-NO VAR"</formula>
    </cfRule>
  </conditionalFormatting>
  <conditionalFormatting sqref="J82">
    <cfRule type="cellIs" dxfId="230" priority="280" operator="equal">
      <formula>"NO VAR"</formula>
    </cfRule>
  </conditionalFormatting>
  <conditionalFormatting sqref="J81 J83">
    <cfRule type="cellIs" dxfId="229" priority="355" operator="equal">
      <formula>"HIDE-NO VAR"</formula>
    </cfRule>
  </conditionalFormatting>
  <conditionalFormatting sqref="J81 J83">
    <cfRule type="cellIs" dxfId="228" priority="351" operator="equal">
      <formula>"NO VAR"</formula>
    </cfRule>
  </conditionalFormatting>
  <conditionalFormatting sqref="J79">
    <cfRule type="cellIs" dxfId="227" priority="196" operator="equal">
      <formula>"NO VAR"</formula>
    </cfRule>
  </conditionalFormatting>
  <conditionalFormatting sqref="K81 K83">
    <cfRule type="cellIs" dxfId="226" priority="344" operator="equal">
      <formula>"ERROR "</formula>
    </cfRule>
  </conditionalFormatting>
  <conditionalFormatting sqref="K82">
    <cfRule type="cellIs" dxfId="225" priority="239" operator="equal">
      <formula>"NO VAR"</formula>
    </cfRule>
  </conditionalFormatting>
  <conditionalFormatting sqref="K81 K83">
    <cfRule type="cellIs" dxfId="224" priority="314" operator="equal">
      <formula>"HIDE-NO VAR"</formula>
    </cfRule>
  </conditionalFormatting>
  <conditionalFormatting sqref="K81 K83">
    <cfRule type="cellIs" dxfId="223" priority="312" operator="equal">
      <formula>"NO VAR"</formula>
    </cfRule>
  </conditionalFormatting>
  <conditionalFormatting sqref="K81 K83">
    <cfRule type="cellIs" dxfId="222" priority="311" operator="equal">
      <formula>"HIDE-NO VAR"</formula>
    </cfRule>
  </conditionalFormatting>
  <conditionalFormatting sqref="K81 K83">
    <cfRule type="cellIs" dxfId="221" priority="310" operator="equal">
      <formula>"NO VAR"</formula>
    </cfRule>
  </conditionalFormatting>
  <conditionalFormatting sqref="K81 K83">
    <cfRule type="cellIs" dxfId="220" priority="309" operator="equal">
      <formula>"NO VAR"</formula>
    </cfRule>
  </conditionalFormatting>
  <conditionalFormatting sqref="K81 K83">
    <cfRule type="cellIs" dxfId="219" priority="307" operator="equal">
      <formula>"NO VAR"</formula>
    </cfRule>
  </conditionalFormatting>
  <conditionalFormatting sqref="K81 K83">
    <cfRule type="cellIs" dxfId="218" priority="305" operator="equal">
      <formula>"INCORRECT LINE BEING PICKED UP"</formula>
    </cfRule>
  </conditionalFormatting>
  <conditionalFormatting sqref="J82">
    <cfRule type="cellIs" dxfId="217" priority="302" operator="equal">
      <formula>"ERROR "</formula>
    </cfRule>
  </conditionalFormatting>
  <conditionalFormatting sqref="J82">
    <cfRule type="cellIs" dxfId="216" priority="301" operator="equal">
      <formula>"HIDE-NO VAR"</formula>
    </cfRule>
  </conditionalFormatting>
  <conditionalFormatting sqref="J82">
    <cfRule type="cellIs" dxfId="215" priority="298" operator="equal">
      <formula>"HIDE-NO VAR"</formula>
    </cfRule>
  </conditionalFormatting>
  <conditionalFormatting sqref="J79">
    <cfRule type="cellIs" dxfId="214" priority="218" operator="equal">
      <formula>"NO VAR"</formula>
    </cfRule>
  </conditionalFormatting>
  <conditionalFormatting sqref="J79">
    <cfRule type="cellIs" dxfId="213" priority="215" operator="equal">
      <formula>"NO VAR"</formula>
    </cfRule>
  </conditionalFormatting>
  <conditionalFormatting sqref="J79">
    <cfRule type="cellIs" dxfId="212" priority="212" operator="equal">
      <formula>"NO VAR"</formula>
    </cfRule>
  </conditionalFormatting>
  <conditionalFormatting sqref="J79">
    <cfRule type="cellIs" dxfId="211" priority="209" operator="equal">
      <formula>"NO VAR"</formula>
    </cfRule>
  </conditionalFormatting>
  <conditionalFormatting sqref="J79">
    <cfRule type="cellIs" dxfId="210" priority="206" operator="equal">
      <formula>"NO VAR"</formula>
    </cfRule>
  </conditionalFormatting>
  <conditionalFormatting sqref="J82">
    <cfRule type="cellIs" dxfId="209" priority="281" operator="equal">
      <formula>"HIDE-NO VAR"</formula>
    </cfRule>
  </conditionalFormatting>
  <conditionalFormatting sqref="J82">
    <cfRule type="cellIs" dxfId="208" priority="277" operator="equal">
      <formula>"NO VAR"</formula>
    </cfRule>
  </conditionalFormatting>
  <conditionalFormatting sqref="J82">
    <cfRule type="cellIs" dxfId="207" priority="273" operator="equal">
      <formula>"NO VAR"</formula>
    </cfRule>
  </conditionalFormatting>
  <conditionalFormatting sqref="K82">
    <cfRule type="cellIs" dxfId="206" priority="270" operator="equal">
      <formula>"ERROR "</formula>
    </cfRule>
  </conditionalFormatting>
  <conditionalFormatting sqref="K82">
    <cfRule type="cellIs" dxfId="205" priority="269" operator="equal">
      <formula>"HIDE-NO VAR"</formula>
    </cfRule>
  </conditionalFormatting>
  <conditionalFormatting sqref="K82">
    <cfRule type="cellIs" dxfId="204" priority="266" operator="equal">
      <formula>"HIDE-NO VAR"</formula>
    </cfRule>
  </conditionalFormatting>
  <conditionalFormatting sqref="K82">
    <cfRule type="cellIs" dxfId="203" priority="240" operator="equal">
      <formula>"HIDE-NO VAR"</formula>
    </cfRule>
  </conditionalFormatting>
  <conditionalFormatting sqref="K79">
    <cfRule type="cellIs" dxfId="202" priority="162" operator="equal">
      <formula>"NO VAR"</formula>
    </cfRule>
  </conditionalFormatting>
  <conditionalFormatting sqref="K82">
    <cfRule type="cellIs" dxfId="201" priority="237" operator="equal">
      <formula>"HIDE-NO VAR"</formula>
    </cfRule>
  </conditionalFormatting>
  <conditionalFormatting sqref="K82">
    <cfRule type="cellIs" dxfId="200" priority="236" operator="equal">
      <formula>"NO VAR"</formula>
    </cfRule>
  </conditionalFormatting>
  <conditionalFormatting sqref="K82">
    <cfRule type="cellIs" dxfId="199" priority="235" operator="equal">
      <formula>"NO VAR"</formula>
    </cfRule>
  </conditionalFormatting>
  <conditionalFormatting sqref="K82">
    <cfRule type="cellIs" dxfId="198" priority="233" operator="equal">
      <formula>"NO VAR"</formula>
    </cfRule>
  </conditionalFormatting>
  <conditionalFormatting sqref="K79">
    <cfRule type="cellIs" dxfId="197" priority="156" operator="equal">
      <formula>"NO VAR"</formula>
    </cfRule>
  </conditionalFormatting>
  <conditionalFormatting sqref="K82">
    <cfRule type="cellIs" dxfId="196" priority="231" operator="equal">
      <formula>"INCORRECT LINE BEING PICKED UP"</formula>
    </cfRule>
  </conditionalFormatting>
  <conditionalFormatting sqref="B83">
    <cfRule type="cellIs" dxfId="195" priority="230" operator="equal">
      <formula>"HIDE "</formula>
    </cfRule>
  </conditionalFormatting>
  <conditionalFormatting sqref="D79">
    <cfRule type="cellIs" dxfId="194" priority="153" operator="equal">
      <formula>"HIDE "</formula>
    </cfRule>
  </conditionalFormatting>
  <conditionalFormatting sqref="B79">
    <cfRule type="cellIs" dxfId="193" priority="228" operator="equal">
      <formula>"HIDE "</formula>
    </cfRule>
  </conditionalFormatting>
  <conditionalFormatting sqref="J79">
    <cfRule type="cellIs" dxfId="192" priority="225" operator="equal">
      <formula>"ERROR "</formula>
    </cfRule>
  </conditionalFormatting>
  <conditionalFormatting sqref="J79">
    <cfRule type="cellIs" dxfId="191" priority="224" operator="equal">
      <formula>"HIDE-NO VAR"</formula>
    </cfRule>
  </conditionalFormatting>
  <conditionalFormatting sqref="J79">
    <cfRule type="cellIs" dxfId="190" priority="221" operator="equal">
      <formula>"HIDE-NO VAR"</formula>
    </cfRule>
  </conditionalFormatting>
  <conditionalFormatting sqref="J79">
    <cfRule type="cellIs" dxfId="189" priority="220" operator="equal">
      <formula>"NO VAR"</formula>
    </cfRule>
  </conditionalFormatting>
  <conditionalFormatting sqref="J79">
    <cfRule type="cellIs" dxfId="188" priority="219" operator="equal">
      <formula>"HIDE-NO VAR"</formula>
    </cfRule>
  </conditionalFormatting>
  <conditionalFormatting sqref="J79">
    <cfRule type="cellIs" dxfId="187" priority="217" operator="equal">
      <formula>"NO VAR"</formula>
    </cfRule>
  </conditionalFormatting>
  <conditionalFormatting sqref="J79">
    <cfRule type="cellIs" dxfId="186" priority="216" operator="equal">
      <formula>"HIDE-NO VAR"</formula>
    </cfRule>
  </conditionalFormatting>
  <conditionalFormatting sqref="J79">
    <cfRule type="cellIs" dxfId="185" priority="214" operator="equal">
      <formula>"NO VAR"</formula>
    </cfRule>
  </conditionalFormatting>
  <conditionalFormatting sqref="J79">
    <cfRule type="cellIs" dxfId="184" priority="213" operator="equal">
      <formula>"HIDE-NO VAR"</formula>
    </cfRule>
  </conditionalFormatting>
  <conditionalFormatting sqref="J79">
    <cfRule type="cellIs" dxfId="183" priority="211" operator="equal">
      <formula>"NO VAR"</formula>
    </cfRule>
  </conditionalFormatting>
  <conditionalFormatting sqref="J79">
    <cfRule type="cellIs" dxfId="182" priority="210" operator="equal">
      <formula>"HIDE-NO VAR"</formula>
    </cfRule>
  </conditionalFormatting>
  <conditionalFormatting sqref="J79">
    <cfRule type="cellIs" dxfId="181" priority="208" operator="equal">
      <formula>"NO VAR"</formula>
    </cfRule>
  </conditionalFormatting>
  <conditionalFormatting sqref="J79">
    <cfRule type="cellIs" dxfId="180" priority="207" operator="equal">
      <formula>"HIDE-NO VAR"</formula>
    </cfRule>
  </conditionalFormatting>
  <conditionalFormatting sqref="J25">
    <cfRule type="cellIs" dxfId="179" priority="129" operator="equal">
      <formula>"NO VAR"</formula>
    </cfRule>
  </conditionalFormatting>
  <conditionalFormatting sqref="J25">
    <cfRule type="cellIs" dxfId="178" priority="128" operator="equal">
      <formula>"HIDE-NO VAR"</formula>
    </cfRule>
  </conditionalFormatting>
  <conditionalFormatting sqref="J79">
    <cfRule type="cellIs" dxfId="177" priority="203" operator="equal">
      <formula>"NO VAR"</formula>
    </cfRule>
  </conditionalFormatting>
  <conditionalFormatting sqref="J79">
    <cfRule type="cellIs" dxfId="176" priority="202" operator="equal">
      <formula>"NO VAR"</formula>
    </cfRule>
  </conditionalFormatting>
  <conditionalFormatting sqref="J25">
    <cfRule type="cellIs" dxfId="175" priority="125" operator="equal">
      <formula>"HIDE-NO VAR"</formula>
    </cfRule>
  </conditionalFormatting>
  <conditionalFormatting sqref="J25">
    <cfRule type="cellIs" dxfId="174" priority="124" operator="equal">
      <formula>"NO VAR"</formula>
    </cfRule>
  </conditionalFormatting>
  <conditionalFormatting sqref="J79">
    <cfRule type="cellIs" dxfId="173" priority="199" operator="equal">
      <formula>"NO VAR"</formula>
    </cfRule>
  </conditionalFormatting>
  <conditionalFormatting sqref="J79">
    <cfRule type="cellIs" dxfId="172" priority="198" operator="equal">
      <formula>"HIDE-NO VAR"</formula>
    </cfRule>
  </conditionalFormatting>
  <conditionalFormatting sqref="J79">
    <cfRule type="cellIs" dxfId="171" priority="197" operator="equal">
      <formula>"NO VAR"</formula>
    </cfRule>
  </conditionalFormatting>
  <conditionalFormatting sqref="J25">
    <cfRule type="cellIs" dxfId="170" priority="120" operator="equal">
      <formula>"NO VAR"</formula>
    </cfRule>
  </conditionalFormatting>
  <conditionalFormatting sqref="K25">
    <cfRule type="cellIs" dxfId="169" priority="119" operator="equal">
      <formula>"NO VAR"</formula>
    </cfRule>
  </conditionalFormatting>
  <conditionalFormatting sqref="K25">
    <cfRule type="cellIs" dxfId="168" priority="118" operator="equal">
      <formula>"HIDE-NO VAR"</formula>
    </cfRule>
  </conditionalFormatting>
  <conditionalFormatting sqref="K79">
    <cfRule type="cellIs" dxfId="167" priority="193" operator="equal">
      <formula>"ERROR "</formula>
    </cfRule>
  </conditionalFormatting>
  <conditionalFormatting sqref="K79">
    <cfRule type="cellIs" dxfId="166" priority="192" operator="equal">
      <formula>"HIDE-NO VAR"</formula>
    </cfRule>
  </conditionalFormatting>
  <conditionalFormatting sqref="K25">
    <cfRule type="cellIs" dxfId="165" priority="115" operator="equal">
      <formula>"HIDE-NO VAR"</formula>
    </cfRule>
  </conditionalFormatting>
  <conditionalFormatting sqref="K25">
    <cfRule type="cellIs" dxfId="164" priority="114" operator="equal">
      <formula>"NO VAR"</formula>
    </cfRule>
  </conditionalFormatting>
  <conditionalFormatting sqref="K79">
    <cfRule type="cellIs" dxfId="163" priority="189" operator="equal">
      <formula>"HIDE-NO VAR"</formula>
    </cfRule>
  </conditionalFormatting>
  <conditionalFormatting sqref="K79">
    <cfRule type="cellIs" dxfId="162" priority="188" operator="equal">
      <formula>"NO VAR"</formula>
    </cfRule>
  </conditionalFormatting>
  <conditionalFormatting sqref="K79">
    <cfRule type="cellIs" dxfId="161" priority="187" operator="equal">
      <formula>"HIDE-NO VAR"</formula>
    </cfRule>
  </conditionalFormatting>
  <conditionalFormatting sqref="K25">
    <cfRule type="cellIs" dxfId="160" priority="110" operator="equal">
      <formula>"NO VAR"</formula>
    </cfRule>
  </conditionalFormatting>
  <conditionalFormatting sqref="K79">
    <cfRule type="cellIs" dxfId="159" priority="185" operator="equal">
      <formula>"NO VAR"</formula>
    </cfRule>
  </conditionalFormatting>
  <conditionalFormatting sqref="K79">
    <cfRule type="cellIs" dxfId="158" priority="184" operator="equal">
      <formula>"HIDE-NO VAR"</formula>
    </cfRule>
  </conditionalFormatting>
  <conditionalFormatting sqref="K25">
    <cfRule type="cellIs" dxfId="157" priority="107" operator="equal">
      <formula>"NO VAR"</formula>
    </cfRule>
  </conditionalFormatting>
  <conditionalFormatting sqref="K79">
    <cfRule type="cellIs" dxfId="156" priority="182" operator="equal">
      <formula>"NO VAR"</formula>
    </cfRule>
  </conditionalFormatting>
  <conditionalFormatting sqref="K79">
    <cfRule type="cellIs" dxfId="155" priority="181" operator="equal">
      <formula>"HIDE-NO VAR"</formula>
    </cfRule>
  </conditionalFormatting>
  <conditionalFormatting sqref="K25">
    <cfRule type="cellIs" dxfId="154" priority="104" operator="equal">
      <formula>"NO VAR"</formula>
    </cfRule>
  </conditionalFormatting>
  <conditionalFormatting sqref="K79">
    <cfRule type="cellIs" dxfId="153" priority="179" operator="equal">
      <formula>"NO VAR"</formula>
    </cfRule>
  </conditionalFormatting>
  <conditionalFormatting sqref="K79">
    <cfRule type="cellIs" dxfId="152" priority="178" operator="equal">
      <formula>"HIDE-NO VAR"</formula>
    </cfRule>
  </conditionalFormatting>
  <conditionalFormatting sqref="K25">
    <cfRule type="cellIs" dxfId="151" priority="101" operator="equal">
      <formula>"NO VAR"</formula>
    </cfRule>
  </conditionalFormatting>
  <conditionalFormatting sqref="K79">
    <cfRule type="cellIs" dxfId="150" priority="176" operator="equal">
      <formula>"NO VAR"</formula>
    </cfRule>
  </conditionalFormatting>
  <conditionalFormatting sqref="K79">
    <cfRule type="cellIs" dxfId="149" priority="175" operator="equal">
      <formula>"HIDE-NO VAR"</formula>
    </cfRule>
  </conditionalFormatting>
  <conditionalFormatting sqref="K25">
    <cfRule type="cellIs" dxfId="148" priority="98" operator="equal">
      <formula>"NO VAR"</formula>
    </cfRule>
  </conditionalFormatting>
  <conditionalFormatting sqref="K79">
    <cfRule type="cellIs" dxfId="147" priority="173" operator="equal">
      <formula>"NO VAR"</formula>
    </cfRule>
  </conditionalFormatting>
  <conditionalFormatting sqref="K79">
    <cfRule type="cellIs" dxfId="146" priority="172" operator="equal">
      <formula>"HIDE-NO VAR"</formula>
    </cfRule>
  </conditionalFormatting>
  <conditionalFormatting sqref="K25">
    <cfRule type="cellIs" dxfId="145" priority="95" operator="equal">
      <formula>"NO VAR"</formula>
    </cfRule>
  </conditionalFormatting>
  <conditionalFormatting sqref="K79">
    <cfRule type="cellIs" dxfId="144" priority="170" operator="equal">
      <formula>"NO VAR"</formula>
    </cfRule>
  </conditionalFormatting>
  <conditionalFormatting sqref="K79">
    <cfRule type="cellIs" dxfId="143" priority="169" operator="equal">
      <formula>"HIDE-NO VAR"</formula>
    </cfRule>
  </conditionalFormatting>
  <conditionalFormatting sqref="K25">
    <cfRule type="cellIs" dxfId="142" priority="92" operator="equal">
      <formula>"NO VAR"</formula>
    </cfRule>
  </conditionalFormatting>
  <conditionalFormatting sqref="K79">
    <cfRule type="cellIs" dxfId="141" priority="167" operator="equal">
      <formula>"NO VAR"</formula>
    </cfRule>
  </conditionalFormatting>
  <conditionalFormatting sqref="K79">
    <cfRule type="cellIs" dxfId="140" priority="166" operator="equal">
      <formula>"HIDE-NO VAR"</formula>
    </cfRule>
  </conditionalFormatting>
  <conditionalFormatting sqref="K25">
    <cfRule type="cellIs" dxfId="139" priority="89" operator="equal">
      <formula>"NO VAR"</formula>
    </cfRule>
  </conditionalFormatting>
  <conditionalFormatting sqref="K79">
    <cfRule type="cellIs" dxfId="138" priority="164" operator="equal">
      <formula>"NO VAR"</formula>
    </cfRule>
  </conditionalFormatting>
  <conditionalFormatting sqref="K25">
    <cfRule type="cellIs" dxfId="137" priority="87" operator="equal">
      <formula>"HIDE-NO VAR"</formula>
    </cfRule>
  </conditionalFormatting>
  <conditionalFormatting sqref="K25">
    <cfRule type="cellIs" dxfId="136" priority="86" operator="equal">
      <formula>"NO VAR"</formula>
    </cfRule>
  </conditionalFormatting>
  <conditionalFormatting sqref="K25">
    <cfRule type="cellIs" dxfId="135" priority="85" operator="equal">
      <formula>"NO VAR"</formula>
    </cfRule>
  </conditionalFormatting>
  <conditionalFormatting sqref="K25">
    <cfRule type="cellIs" dxfId="134" priority="84" operator="equal">
      <formula>"HIDE-NO VAR"</formula>
    </cfRule>
  </conditionalFormatting>
  <conditionalFormatting sqref="K79">
    <cfRule type="cellIs" dxfId="133" priority="159" operator="equal">
      <formula>"NO VAR"</formula>
    </cfRule>
  </conditionalFormatting>
  <conditionalFormatting sqref="K25">
    <cfRule type="cellIs" dxfId="132" priority="82" operator="equal">
      <formula>"NO VAR"</formula>
    </cfRule>
  </conditionalFormatting>
  <conditionalFormatting sqref="K25">
    <cfRule type="cellIs" dxfId="131" priority="81" operator="equal">
      <formula>"HIDE-NO VAR"</formula>
    </cfRule>
  </conditionalFormatting>
  <conditionalFormatting sqref="K25">
    <cfRule type="cellIs" dxfId="130" priority="80" operator="equal">
      <formula>"NO VAR"</formula>
    </cfRule>
  </conditionalFormatting>
  <conditionalFormatting sqref="K79">
    <cfRule type="cellIs" dxfId="129" priority="155" operator="equal">
      <formula>"NO VAR"</formula>
    </cfRule>
  </conditionalFormatting>
  <conditionalFormatting sqref="K79">
    <cfRule type="cellIs" dxfId="128" priority="154" operator="equal">
      <formula>"INCORRECT LINE BEING PICKED UP"</formula>
    </cfRule>
  </conditionalFormatting>
  <conditionalFormatting sqref="D25">
    <cfRule type="cellIs" dxfId="127" priority="77" operator="equal">
      <formula>"HIDE "</formula>
    </cfRule>
  </conditionalFormatting>
  <conditionalFormatting sqref="J25">
    <cfRule type="cellIs" dxfId="126" priority="148" operator="equal">
      <formula>"HIDE-NO VAR"</formula>
    </cfRule>
  </conditionalFormatting>
  <conditionalFormatting sqref="J25">
    <cfRule type="cellIs" dxfId="125" priority="142" operator="equal">
      <formula>"NO VAR"</formula>
    </cfRule>
  </conditionalFormatting>
  <conditionalFormatting sqref="J25">
    <cfRule type="cellIs" dxfId="124" priority="139" operator="equal">
      <formula>"NO VAR"</formula>
    </cfRule>
  </conditionalFormatting>
  <conditionalFormatting sqref="J25">
    <cfRule type="cellIs" dxfId="123" priority="136" operator="equal">
      <formula>"NO VAR"</formula>
    </cfRule>
  </conditionalFormatting>
  <conditionalFormatting sqref="J25">
    <cfRule type="cellIs" dxfId="122" priority="133" operator="equal">
      <formula>"NO VAR"</formula>
    </cfRule>
  </conditionalFormatting>
  <conditionalFormatting sqref="J25">
    <cfRule type="cellIs" dxfId="121" priority="130" operator="equal">
      <formula>"NO VAR"</formula>
    </cfRule>
  </conditionalFormatting>
  <conditionalFormatting sqref="J25">
    <cfRule type="cellIs" dxfId="120" priority="127" operator="equal">
      <formula>"NO VAR"</formula>
    </cfRule>
  </conditionalFormatting>
  <conditionalFormatting sqref="J25">
    <cfRule type="cellIs" dxfId="119" priority="121" operator="equal">
      <formula>"NO VAR"</formula>
    </cfRule>
  </conditionalFormatting>
  <conditionalFormatting sqref="K25">
    <cfRule type="cellIs" dxfId="118" priority="116" operator="equal">
      <formula>"HIDE-NO VAR"</formula>
    </cfRule>
  </conditionalFormatting>
  <conditionalFormatting sqref="K25">
    <cfRule type="cellIs" dxfId="117" priority="83" operator="equal">
      <formula>"NO VAR"</formula>
    </cfRule>
  </conditionalFormatting>
  <conditionalFormatting sqref="B25 E25">
    <cfRule type="cellIs" dxfId="116" priority="152" operator="equal">
      <formula>"HIDE "</formula>
    </cfRule>
  </conditionalFormatting>
  <conditionalFormatting sqref="J25">
    <cfRule type="cellIs" dxfId="115" priority="151" operator="equal">
      <formula>"NO VAR"</formula>
    </cfRule>
  </conditionalFormatting>
  <conditionalFormatting sqref="J25">
    <cfRule type="cellIs" dxfId="114" priority="150" operator="equal">
      <formula>"HIDE-NO VAR"</formula>
    </cfRule>
  </conditionalFormatting>
  <conditionalFormatting sqref="J25">
    <cfRule type="cellIs" dxfId="113" priority="149" operator="equal">
      <formula>"ERROR "</formula>
    </cfRule>
  </conditionalFormatting>
  <conditionalFormatting sqref="J25">
    <cfRule type="cellIs" dxfId="112" priority="147" operator="equal">
      <formula>"HIDE-NO VAR"</formula>
    </cfRule>
  </conditionalFormatting>
  <conditionalFormatting sqref="J25">
    <cfRule type="cellIs" dxfId="111" priority="146" operator="equal">
      <formula>"NO VAR"</formula>
    </cfRule>
  </conditionalFormatting>
  <conditionalFormatting sqref="J25">
    <cfRule type="cellIs" dxfId="110" priority="145" operator="equal">
      <formula>"HIDE-NO VAR"</formula>
    </cfRule>
  </conditionalFormatting>
  <conditionalFormatting sqref="J25">
    <cfRule type="cellIs" dxfId="109" priority="144" operator="equal">
      <formula>"NO VAR"</formula>
    </cfRule>
  </conditionalFormatting>
  <conditionalFormatting sqref="J25">
    <cfRule type="cellIs" dxfId="108" priority="143" operator="equal">
      <formula>"HIDE-NO VAR"</formula>
    </cfRule>
  </conditionalFormatting>
  <conditionalFormatting sqref="J25">
    <cfRule type="cellIs" dxfId="107" priority="141" operator="equal">
      <formula>"NO VAR"</formula>
    </cfRule>
  </conditionalFormatting>
  <conditionalFormatting sqref="J25">
    <cfRule type="cellIs" dxfId="106" priority="140" operator="equal">
      <formula>"HIDE-NO VAR"</formula>
    </cfRule>
  </conditionalFormatting>
  <conditionalFormatting sqref="J25">
    <cfRule type="cellIs" dxfId="105" priority="138" operator="equal">
      <formula>"NO VAR"</formula>
    </cfRule>
  </conditionalFormatting>
  <conditionalFormatting sqref="J25">
    <cfRule type="cellIs" dxfId="104" priority="137" operator="equal">
      <formula>"HIDE-NO VAR"</formula>
    </cfRule>
  </conditionalFormatting>
  <conditionalFormatting sqref="J25">
    <cfRule type="cellIs" dxfId="103" priority="135" operator="equal">
      <formula>"NO VAR"</formula>
    </cfRule>
  </conditionalFormatting>
  <conditionalFormatting sqref="J25">
    <cfRule type="cellIs" dxfId="102" priority="134" operator="equal">
      <formula>"HIDE-NO VAR"</formula>
    </cfRule>
  </conditionalFormatting>
  <conditionalFormatting sqref="J25">
    <cfRule type="cellIs" dxfId="101" priority="132" operator="equal">
      <formula>"NO VAR"</formula>
    </cfRule>
  </conditionalFormatting>
  <conditionalFormatting sqref="J25">
    <cfRule type="cellIs" dxfId="100" priority="131" operator="equal">
      <formula>"HIDE-NO VAR"</formula>
    </cfRule>
  </conditionalFormatting>
  <conditionalFormatting sqref="J25">
    <cfRule type="cellIs" dxfId="99" priority="126" operator="equal">
      <formula>"NO VAR"</formula>
    </cfRule>
  </conditionalFormatting>
  <conditionalFormatting sqref="J25">
    <cfRule type="cellIs" dxfId="98" priority="123" operator="equal">
      <formula>"NO VAR"</formula>
    </cfRule>
  </conditionalFormatting>
  <conditionalFormatting sqref="J25">
    <cfRule type="cellIs" dxfId="97" priority="122" operator="equal">
      <formula>"HIDE-NO VAR"</formula>
    </cfRule>
  </conditionalFormatting>
  <conditionalFormatting sqref="K25">
    <cfRule type="cellIs" dxfId="96" priority="117" operator="equal">
      <formula>"ERROR "</formula>
    </cfRule>
  </conditionalFormatting>
  <conditionalFormatting sqref="K25">
    <cfRule type="cellIs" dxfId="95" priority="113" operator="equal">
      <formula>"HIDE-NO VAR"</formula>
    </cfRule>
  </conditionalFormatting>
  <conditionalFormatting sqref="K25">
    <cfRule type="cellIs" dxfId="94" priority="112" operator="equal">
      <formula>"NO VAR"</formula>
    </cfRule>
  </conditionalFormatting>
  <conditionalFormatting sqref="K25">
    <cfRule type="cellIs" dxfId="93" priority="111" operator="equal">
      <formula>"HIDE-NO VAR"</formula>
    </cfRule>
  </conditionalFormatting>
  <conditionalFormatting sqref="K25">
    <cfRule type="cellIs" dxfId="92" priority="109" operator="equal">
      <formula>"NO VAR"</formula>
    </cfRule>
  </conditionalFormatting>
  <conditionalFormatting sqref="K25">
    <cfRule type="cellIs" dxfId="91" priority="108" operator="equal">
      <formula>"HIDE-NO VAR"</formula>
    </cfRule>
  </conditionalFormatting>
  <conditionalFormatting sqref="K25">
    <cfRule type="cellIs" dxfId="90" priority="106" operator="equal">
      <formula>"NO VAR"</formula>
    </cfRule>
  </conditionalFormatting>
  <conditionalFormatting sqref="K25">
    <cfRule type="cellIs" dxfId="89" priority="105" operator="equal">
      <formula>"HIDE-NO VAR"</formula>
    </cfRule>
  </conditionalFormatting>
  <conditionalFormatting sqref="K25">
    <cfRule type="cellIs" dxfId="88" priority="103" operator="equal">
      <formula>"NO VAR"</formula>
    </cfRule>
  </conditionalFormatting>
  <conditionalFormatting sqref="K25">
    <cfRule type="cellIs" dxfId="87" priority="102" operator="equal">
      <formula>"HIDE-NO VAR"</formula>
    </cfRule>
  </conditionalFormatting>
  <conditionalFormatting sqref="K25">
    <cfRule type="cellIs" dxfId="86" priority="100" operator="equal">
      <formula>"NO VAR"</formula>
    </cfRule>
  </conditionalFormatting>
  <conditionalFormatting sqref="K25">
    <cfRule type="cellIs" dxfId="85" priority="99" operator="equal">
      <formula>"HIDE-NO VAR"</formula>
    </cfRule>
  </conditionalFormatting>
  <conditionalFormatting sqref="K25">
    <cfRule type="cellIs" dxfId="84" priority="97" operator="equal">
      <formula>"NO VAR"</formula>
    </cfRule>
  </conditionalFormatting>
  <conditionalFormatting sqref="K25">
    <cfRule type="cellIs" dxfId="83" priority="96" operator="equal">
      <formula>"HIDE-NO VAR"</formula>
    </cfRule>
  </conditionalFormatting>
  <conditionalFormatting sqref="K25">
    <cfRule type="cellIs" dxfId="82" priority="94" operator="equal">
      <formula>"NO VAR"</formula>
    </cfRule>
  </conditionalFormatting>
  <conditionalFormatting sqref="K25">
    <cfRule type="cellIs" dxfId="81" priority="93" operator="equal">
      <formula>"HIDE-NO VAR"</formula>
    </cfRule>
  </conditionalFormatting>
  <conditionalFormatting sqref="K25">
    <cfRule type="cellIs" dxfId="80" priority="91" operator="equal">
      <formula>"NO VAR"</formula>
    </cfRule>
  </conditionalFormatting>
  <conditionalFormatting sqref="K25">
    <cfRule type="cellIs" dxfId="79" priority="90" operator="equal">
      <formula>"HIDE-NO VAR"</formula>
    </cfRule>
  </conditionalFormatting>
  <conditionalFormatting sqref="K25">
    <cfRule type="cellIs" dxfId="78" priority="88" operator="equal">
      <formula>"NO VAR"</formula>
    </cfRule>
  </conditionalFormatting>
  <conditionalFormatting sqref="K25">
    <cfRule type="cellIs" dxfId="77" priority="79" operator="equal">
      <formula>"NO VAR"</formula>
    </cfRule>
  </conditionalFormatting>
  <conditionalFormatting sqref="K25">
    <cfRule type="cellIs" dxfId="76" priority="78" operator="equal">
      <formula>"INCORRECT LINE BEING PICKED UP"</formula>
    </cfRule>
  </conditionalFormatting>
  <conditionalFormatting sqref="D64">
    <cfRule type="cellIs" dxfId="75" priority="1" operator="equal">
      <formula>"HIDE "</formula>
    </cfRule>
  </conditionalFormatting>
  <conditionalFormatting sqref="B64 E64">
    <cfRule type="cellIs" dxfId="74" priority="76" operator="equal">
      <formula>"HIDE "</formula>
    </cfRule>
  </conditionalFormatting>
  <conditionalFormatting sqref="J64">
    <cfRule type="cellIs" dxfId="73" priority="75" operator="equal">
      <formula>"NO VAR"</formula>
    </cfRule>
  </conditionalFormatting>
  <conditionalFormatting sqref="J64">
    <cfRule type="cellIs" dxfId="72" priority="74" operator="equal">
      <formula>"HIDE-NO VAR"</formula>
    </cfRule>
  </conditionalFormatting>
  <conditionalFormatting sqref="J64">
    <cfRule type="cellIs" dxfId="71" priority="73" operator="equal">
      <formula>"ERROR "</formula>
    </cfRule>
  </conditionalFormatting>
  <conditionalFormatting sqref="J64">
    <cfRule type="cellIs" dxfId="70" priority="72" operator="equal">
      <formula>"HIDE-NO VAR"</formula>
    </cfRule>
  </conditionalFormatting>
  <conditionalFormatting sqref="J64">
    <cfRule type="cellIs" dxfId="69" priority="71" operator="equal">
      <formula>"HIDE-NO VAR"</formula>
    </cfRule>
  </conditionalFormatting>
  <conditionalFormatting sqref="J64">
    <cfRule type="cellIs" dxfId="68" priority="70" operator="equal">
      <formula>"NO VAR"</formula>
    </cfRule>
  </conditionalFormatting>
  <conditionalFormatting sqref="J64">
    <cfRule type="cellIs" dxfId="67" priority="69" operator="equal">
      <formula>"HIDE-NO VAR"</formula>
    </cfRule>
  </conditionalFormatting>
  <conditionalFormatting sqref="J64">
    <cfRule type="cellIs" dxfId="66" priority="68" operator="equal">
      <formula>"NO VAR"</formula>
    </cfRule>
  </conditionalFormatting>
  <conditionalFormatting sqref="J64">
    <cfRule type="cellIs" dxfId="65" priority="67" operator="equal">
      <formula>"HIDE-NO VAR"</formula>
    </cfRule>
  </conditionalFormatting>
  <conditionalFormatting sqref="J64">
    <cfRule type="cellIs" dxfId="64" priority="66" operator="equal">
      <formula>"NO VAR"</formula>
    </cfRule>
  </conditionalFormatting>
  <conditionalFormatting sqref="J64">
    <cfRule type="cellIs" dxfId="63" priority="65" operator="equal">
      <formula>"NO VAR"</formula>
    </cfRule>
  </conditionalFormatting>
  <conditionalFormatting sqref="J64">
    <cfRule type="cellIs" dxfId="62" priority="64" operator="equal">
      <formula>"HIDE-NO VAR"</formula>
    </cfRule>
  </conditionalFormatting>
  <conditionalFormatting sqref="J64">
    <cfRule type="cellIs" dxfId="61" priority="63" operator="equal">
      <formula>"NO VAR"</formula>
    </cfRule>
  </conditionalFormatting>
  <conditionalFormatting sqref="J64">
    <cfRule type="cellIs" dxfId="60" priority="62" operator="equal">
      <formula>"NO VAR"</formula>
    </cfRule>
  </conditionalFormatting>
  <conditionalFormatting sqref="J64">
    <cfRule type="cellIs" dxfId="59" priority="61" operator="equal">
      <formula>"HIDE-NO VAR"</formula>
    </cfRule>
  </conditionalFormatting>
  <conditionalFormatting sqref="J64">
    <cfRule type="cellIs" dxfId="58" priority="60" operator="equal">
      <formula>"NO VAR"</formula>
    </cfRule>
  </conditionalFormatting>
  <conditionalFormatting sqref="J64">
    <cfRule type="cellIs" dxfId="57" priority="59" operator="equal">
      <formula>"NO VAR"</formula>
    </cfRule>
  </conditionalFormatting>
  <conditionalFormatting sqref="J64">
    <cfRule type="cellIs" dxfId="56" priority="58" operator="equal">
      <formula>"HIDE-NO VAR"</formula>
    </cfRule>
  </conditionalFormatting>
  <conditionalFormatting sqref="J64">
    <cfRule type="cellIs" dxfId="55" priority="57" operator="equal">
      <formula>"NO VAR"</formula>
    </cfRule>
  </conditionalFormatting>
  <conditionalFormatting sqref="J64">
    <cfRule type="cellIs" dxfId="54" priority="56" operator="equal">
      <formula>"NO VAR"</formula>
    </cfRule>
  </conditionalFormatting>
  <conditionalFormatting sqref="J64">
    <cfRule type="cellIs" dxfId="53" priority="55" operator="equal">
      <formula>"HIDE-NO VAR"</formula>
    </cfRule>
  </conditionalFormatting>
  <conditionalFormatting sqref="J64">
    <cfRule type="cellIs" dxfId="52" priority="54" operator="equal">
      <formula>"NO VAR"</formula>
    </cfRule>
  </conditionalFormatting>
  <conditionalFormatting sqref="J64">
    <cfRule type="cellIs" dxfId="51" priority="53" operator="equal">
      <formula>"NO VAR"</formula>
    </cfRule>
  </conditionalFormatting>
  <conditionalFormatting sqref="J64">
    <cfRule type="cellIs" dxfId="50" priority="52" operator="equal">
      <formula>"HIDE-NO VAR"</formula>
    </cfRule>
  </conditionalFormatting>
  <conditionalFormatting sqref="J64">
    <cfRule type="cellIs" dxfId="49" priority="51" operator="equal">
      <formula>"NO VAR"</formula>
    </cfRule>
  </conditionalFormatting>
  <conditionalFormatting sqref="J64">
    <cfRule type="cellIs" dxfId="48" priority="50" operator="equal">
      <formula>"NO VAR"</formula>
    </cfRule>
  </conditionalFormatting>
  <conditionalFormatting sqref="J64">
    <cfRule type="cellIs" dxfId="47" priority="49" operator="equal">
      <formula>"HIDE-NO VAR"</formula>
    </cfRule>
  </conditionalFormatting>
  <conditionalFormatting sqref="J64">
    <cfRule type="cellIs" dxfId="46" priority="48" operator="equal">
      <formula>"NO VAR"</formula>
    </cfRule>
  </conditionalFormatting>
  <conditionalFormatting sqref="J64">
    <cfRule type="cellIs" dxfId="45" priority="47" operator="equal">
      <formula>"NO VAR"</formula>
    </cfRule>
  </conditionalFormatting>
  <conditionalFormatting sqref="J64">
    <cfRule type="cellIs" dxfId="44" priority="46" operator="equal">
      <formula>"HIDE-NO VAR"</formula>
    </cfRule>
  </conditionalFormatting>
  <conditionalFormatting sqref="J64">
    <cfRule type="cellIs" dxfId="43" priority="45" operator="equal">
      <formula>"NO VAR"</formula>
    </cfRule>
  </conditionalFormatting>
  <conditionalFormatting sqref="J64">
    <cfRule type="cellIs" dxfId="42" priority="44" operator="equal">
      <formula>"NO VAR"</formula>
    </cfRule>
  </conditionalFormatting>
  <conditionalFormatting sqref="K64">
    <cfRule type="cellIs" dxfId="41" priority="43" operator="equal">
      <formula>"NO VAR"</formula>
    </cfRule>
  </conditionalFormatting>
  <conditionalFormatting sqref="K64">
    <cfRule type="cellIs" dxfId="40" priority="42" operator="equal">
      <formula>"HIDE-NO VAR"</formula>
    </cfRule>
  </conditionalFormatting>
  <conditionalFormatting sqref="K64">
    <cfRule type="cellIs" dxfId="39" priority="41" operator="equal">
      <formula>"ERROR "</formula>
    </cfRule>
  </conditionalFormatting>
  <conditionalFormatting sqref="K64">
    <cfRule type="cellIs" dxfId="38" priority="40" operator="equal">
      <formula>"HIDE-NO VAR"</formula>
    </cfRule>
  </conditionalFormatting>
  <conditionalFormatting sqref="K64">
    <cfRule type="cellIs" dxfId="37" priority="39" operator="equal">
      <formula>"HIDE-NO VAR"</formula>
    </cfRule>
  </conditionalFormatting>
  <conditionalFormatting sqref="K64">
    <cfRule type="cellIs" dxfId="36" priority="38" operator="equal">
      <formula>"NO VAR"</formula>
    </cfRule>
  </conditionalFormatting>
  <conditionalFormatting sqref="K64">
    <cfRule type="cellIs" dxfId="35" priority="37" operator="equal">
      <formula>"HIDE-NO VAR"</formula>
    </cfRule>
  </conditionalFormatting>
  <conditionalFormatting sqref="K64">
    <cfRule type="cellIs" dxfId="34" priority="36" operator="equal">
      <formula>"NO VAR"</formula>
    </cfRule>
  </conditionalFormatting>
  <conditionalFormatting sqref="K64">
    <cfRule type="cellIs" dxfId="33" priority="35" operator="equal">
      <formula>"HIDE-NO VAR"</formula>
    </cfRule>
  </conditionalFormatting>
  <conditionalFormatting sqref="K64">
    <cfRule type="cellIs" dxfId="32" priority="34" operator="equal">
      <formula>"NO VAR"</formula>
    </cfRule>
  </conditionalFormatting>
  <conditionalFormatting sqref="K64">
    <cfRule type="cellIs" dxfId="31" priority="33" operator="equal">
      <formula>"NO VAR"</formula>
    </cfRule>
  </conditionalFormatting>
  <conditionalFormatting sqref="K64">
    <cfRule type="cellIs" dxfId="30" priority="32" operator="equal">
      <formula>"HIDE-NO VAR"</formula>
    </cfRule>
  </conditionalFormatting>
  <conditionalFormatting sqref="K64">
    <cfRule type="cellIs" dxfId="29" priority="31" operator="equal">
      <formula>"NO VAR"</formula>
    </cfRule>
  </conditionalFormatting>
  <conditionalFormatting sqref="K64">
    <cfRule type="cellIs" dxfId="28" priority="30" operator="equal">
      <formula>"NO VAR"</formula>
    </cfRule>
  </conditionalFormatting>
  <conditionalFormatting sqref="K64">
    <cfRule type="cellIs" dxfId="27" priority="29" operator="equal">
      <formula>"HIDE-NO VAR"</formula>
    </cfRule>
  </conditionalFormatting>
  <conditionalFormatting sqref="K64">
    <cfRule type="cellIs" dxfId="26" priority="28" operator="equal">
      <formula>"NO VAR"</formula>
    </cfRule>
  </conditionalFormatting>
  <conditionalFormatting sqref="K64">
    <cfRule type="cellIs" dxfId="25" priority="27" operator="equal">
      <formula>"NO VAR"</formula>
    </cfRule>
  </conditionalFormatting>
  <conditionalFormatting sqref="K64">
    <cfRule type="cellIs" dxfId="24" priority="26" operator="equal">
      <formula>"HIDE-NO VAR"</formula>
    </cfRule>
  </conditionalFormatting>
  <conditionalFormatting sqref="K64">
    <cfRule type="cellIs" dxfId="23" priority="25" operator="equal">
      <formula>"NO VAR"</formula>
    </cfRule>
  </conditionalFormatting>
  <conditionalFormatting sqref="K64">
    <cfRule type="cellIs" dxfId="22" priority="24" operator="equal">
      <formula>"NO VAR"</formula>
    </cfRule>
  </conditionalFormatting>
  <conditionalFormatting sqref="K64">
    <cfRule type="cellIs" dxfId="21" priority="23" operator="equal">
      <formula>"HIDE-NO VAR"</formula>
    </cfRule>
  </conditionalFormatting>
  <conditionalFormatting sqref="K64">
    <cfRule type="cellIs" dxfId="20" priority="22" operator="equal">
      <formula>"NO VAR"</formula>
    </cfRule>
  </conditionalFormatting>
  <conditionalFormatting sqref="K64">
    <cfRule type="cellIs" dxfId="19" priority="21" operator="equal">
      <formula>"NO VAR"</formula>
    </cfRule>
  </conditionalFormatting>
  <conditionalFormatting sqref="K64">
    <cfRule type="cellIs" dxfId="18" priority="20" operator="equal">
      <formula>"HIDE-NO VAR"</formula>
    </cfRule>
  </conditionalFormatting>
  <conditionalFormatting sqref="K64">
    <cfRule type="cellIs" dxfId="17" priority="19" operator="equal">
      <formula>"NO VAR"</formula>
    </cfRule>
  </conditionalFormatting>
  <conditionalFormatting sqref="K64">
    <cfRule type="cellIs" dxfId="16" priority="18" operator="equal">
      <formula>"NO VAR"</formula>
    </cfRule>
  </conditionalFormatting>
  <conditionalFormatting sqref="K64">
    <cfRule type="cellIs" dxfId="15" priority="17" operator="equal">
      <formula>"HIDE-NO VAR"</formula>
    </cfRule>
  </conditionalFormatting>
  <conditionalFormatting sqref="K64">
    <cfRule type="cellIs" dxfId="14" priority="16" operator="equal">
      <formula>"NO VAR"</formula>
    </cfRule>
  </conditionalFormatting>
  <conditionalFormatting sqref="K64">
    <cfRule type="cellIs" dxfId="13" priority="15" operator="equal">
      <formula>"NO VAR"</formula>
    </cfRule>
  </conditionalFormatting>
  <conditionalFormatting sqref="K64">
    <cfRule type="cellIs" dxfId="12" priority="14" operator="equal">
      <formula>"HIDE-NO VAR"</formula>
    </cfRule>
  </conditionalFormatting>
  <conditionalFormatting sqref="K64">
    <cfRule type="cellIs" dxfId="11" priority="13" operator="equal">
      <formula>"NO VAR"</formula>
    </cfRule>
  </conditionalFormatting>
  <conditionalFormatting sqref="K64">
    <cfRule type="cellIs" dxfId="10" priority="12" operator="equal">
      <formula>"NO VAR"</formula>
    </cfRule>
  </conditionalFormatting>
  <conditionalFormatting sqref="K64">
    <cfRule type="cellIs" dxfId="9" priority="11" operator="equal">
      <formula>"HIDE-NO VAR"</formula>
    </cfRule>
  </conditionalFormatting>
  <conditionalFormatting sqref="K64">
    <cfRule type="cellIs" dxfId="8" priority="10" operator="equal">
      <formula>"NO VAR"</formula>
    </cfRule>
  </conditionalFormatting>
  <conditionalFormatting sqref="K64">
    <cfRule type="cellIs" dxfId="7" priority="9" operator="equal">
      <formula>"NO VAR"</formula>
    </cfRule>
  </conditionalFormatting>
  <conditionalFormatting sqref="K64">
    <cfRule type="cellIs" dxfId="6" priority="8" operator="equal">
      <formula>"HIDE-NO VAR"</formula>
    </cfRule>
  </conditionalFormatting>
  <conditionalFormatting sqref="K64">
    <cfRule type="cellIs" dxfId="5" priority="7" operator="equal">
      <formula>"NO VAR"</formula>
    </cfRule>
  </conditionalFormatting>
  <conditionalFormatting sqref="K64">
    <cfRule type="cellIs" dxfId="4" priority="6" operator="equal">
      <formula>"NO VAR"</formula>
    </cfRule>
  </conditionalFormatting>
  <conditionalFormatting sqref="K64">
    <cfRule type="cellIs" dxfId="3" priority="5" operator="equal">
      <formula>"HIDE-NO VAR"</formula>
    </cfRule>
  </conditionalFormatting>
  <conditionalFormatting sqref="K64">
    <cfRule type="cellIs" dxfId="2" priority="4" operator="equal">
      <formula>"NO VAR"</formula>
    </cfRule>
  </conditionalFormatting>
  <conditionalFormatting sqref="K64">
    <cfRule type="cellIs" dxfId="1" priority="3" operator="equal">
      <formula>"NO VAR"</formula>
    </cfRule>
  </conditionalFormatting>
  <conditionalFormatting sqref="K64">
    <cfRule type="cellIs" dxfId="0" priority="2" operator="equal">
      <formula>"INCORRECT LINE BEING PICKED UP"</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8" r:id="rId4" name="CommandButton2">
          <controlPr defaultSize="0" autoLine="0" r:id="rId5">
            <anchor moveWithCells="1">
              <from>
                <xdr:col>7</xdr:col>
                <xdr:colOff>19050</xdr:colOff>
                <xdr:row>5</xdr:row>
                <xdr:rowOff>123825</xdr:rowOff>
              </from>
              <to>
                <xdr:col>8</xdr:col>
                <xdr:colOff>933450</xdr:colOff>
                <xdr:row>7</xdr:row>
                <xdr:rowOff>95250</xdr:rowOff>
              </to>
            </anchor>
          </controlPr>
        </control>
      </mc:Choice>
      <mc:Fallback>
        <control shapeId="9218" r:id="rId4" name="CommandButton2"/>
      </mc:Fallback>
    </mc:AlternateContent>
    <mc:AlternateContent xmlns:mc="http://schemas.openxmlformats.org/markup-compatibility/2006">
      <mc:Choice Requires="x14">
        <control shapeId="9217" r:id="rId6" name="CommandButton1">
          <controlPr defaultSize="0" autoLine="0" r:id="rId7">
            <anchor moveWithCells="1">
              <from>
                <xdr:col>7</xdr:col>
                <xdr:colOff>19050</xdr:colOff>
                <xdr:row>2</xdr:row>
                <xdr:rowOff>257175</xdr:rowOff>
              </from>
              <to>
                <xdr:col>8</xdr:col>
                <xdr:colOff>942975</xdr:colOff>
                <xdr:row>4</xdr:row>
                <xdr:rowOff>219075</xdr:rowOff>
              </to>
            </anchor>
          </controlPr>
        </control>
      </mc:Choice>
      <mc:Fallback>
        <control shapeId="9217" r:id="rId6" name="CommandButton1"/>
      </mc:Fallback>
    </mc:AlternateContent>
    <mc:AlternateContent xmlns:mc="http://schemas.openxmlformats.org/markup-compatibility/2006">
      <mc:Choice Requires="x14">
        <control shapeId="9219" r:id="rId8" name="Button 3">
          <controlPr defaultSize="0" print="0" autoFill="0" autoPict="0" macro="[0]!Macro8">
            <anchor moveWithCells="1" sizeWithCells="1">
              <from>
                <xdr:col>9</xdr:col>
                <xdr:colOff>9525</xdr:colOff>
                <xdr:row>0</xdr:row>
                <xdr:rowOff>152400</xdr:rowOff>
              </from>
              <to>
                <xdr:col>10</xdr:col>
                <xdr:colOff>1276350</xdr:colOff>
                <xdr:row>2</xdr:row>
                <xdr:rowOff>133350</xdr:rowOff>
              </to>
            </anchor>
          </controlPr>
        </control>
      </mc:Choice>
    </mc:AlternateContent>
    <mc:AlternateContent xmlns:mc="http://schemas.openxmlformats.org/markup-compatibility/2006">
      <mc:Choice Requires="x14">
        <control shapeId="9220" r:id="rId9" name="Button 4">
          <controlPr defaultSize="0" print="0" autoFill="0" autoPict="0" macro="[0]!Macro9">
            <anchor moveWithCells="1" sizeWithCells="1">
              <from>
                <xdr:col>9</xdr:col>
                <xdr:colOff>9525</xdr:colOff>
                <xdr:row>3</xdr:row>
                <xdr:rowOff>9525</xdr:rowOff>
              </from>
              <to>
                <xdr:col>10</xdr:col>
                <xdr:colOff>1295400</xdr:colOff>
                <xdr:row>5</xdr:row>
                <xdr:rowOff>104775</xdr:rowOff>
              </to>
            </anchor>
          </controlPr>
        </control>
      </mc:Choice>
    </mc:AlternateContent>
    <mc:AlternateContent xmlns:mc="http://schemas.openxmlformats.org/markup-compatibility/2006">
      <mc:Choice Requires="x14">
        <control shapeId="9221" r:id="rId10"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May Cons Subsidies-ACCRUAL</vt:lpstr>
      <vt:lpstr>May Variance Expl-ACCRUAL</vt:lpstr>
      <vt:lpstr>May Cons Subsidies-CASH</vt:lpstr>
      <vt:lpstr>May Variance Expl-CASH</vt:lpstr>
      <vt:lpstr>'May Cons Subsidies-ACCRUAL'!Print_Area</vt:lpstr>
      <vt:lpstr>'May Cons Subsidies-CASH'!Print_Area</vt:lpstr>
      <vt:lpstr>'May Variance Expl-ACCRUAL'!Print_Area</vt:lpstr>
      <vt:lpstr>'May Variance Expl-CASH'!Print_Area</vt:lpstr>
      <vt:lpstr>'May Variance Expl-CASH'!Print_Titles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Perricelli, Robert</cp:lastModifiedBy>
  <cp:lastPrinted>2021-06-15T14:06:13Z</cp:lastPrinted>
  <dcterms:created xsi:type="dcterms:W3CDTF">2019-09-09T16:24:34Z</dcterms:created>
  <dcterms:modified xsi:type="dcterms:W3CDTF">2021-06-15T15:08:32Z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