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4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S:\BGT_Shared\2022\2022 AAG Monthly Reports\Consolidated\01-2022\MTA Consolidated Reports. pdfs\Excel\Files for Amy &amp; Joshua\"/>
    </mc:Choice>
  </mc:AlternateContent>
  <xr:revisionPtr revIDLastSave="0" documentId="13_ncr:1_{A0724231-617E-43EC-9381-A482A2415A96}" xr6:coauthVersionLast="47" xr6:coauthVersionMax="47" xr10:uidLastSave="{00000000-0000-0000-0000-000000000000}"/>
  <bookViews>
    <workbookView xWindow="3645" yWindow="465" windowWidth="21600" windowHeight="13485" xr2:uid="{00000000-000D-0000-FFFF-FFFF00000000}"/>
  </bookViews>
  <sheets>
    <sheet name="JAN-NOV Cons Subsidies-ACCRUAL" sheetId="4" r:id="rId1"/>
    <sheet name="JAN-NOV Variance Expl-ACCRUAL" sheetId="12" r:id="rId2"/>
    <sheet name="JAN-NOV Cons Subsidies-CASH" sheetId="6" r:id="rId3"/>
    <sheet name="JAN-NOV Variance Expl-CASH" sheetId="14" r:id="rId4"/>
  </sheets>
  <definedNames>
    <definedName name="_xlnm.Print_Area" localSheetId="0">'JAN-NOV Cons Subsidies-ACCRUAL'!$A$1:$J$75</definedName>
    <definedName name="_xlnm.Print_Area" localSheetId="2">'JAN-NOV Cons Subsidies-CASH'!$A$1:$U$156</definedName>
    <definedName name="_xlnm.Print_Area" localSheetId="1">'JAN-NOV Variance Expl-ACCRUAL'!$A$1:$F$82</definedName>
    <definedName name="_xlnm.Print_Area" localSheetId="3">'JAN-NOV Variance Expl-CASH'!$A$1:$F$84</definedName>
    <definedName name="_xlnm.Print_Titles" localSheetId="3">'JAN-NOV Variance Expl-CASH'!$1:$6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52" i="4" l="1"/>
  <c r="AA53" i="4" s="1"/>
  <c r="AA54" i="4" s="1"/>
  <c r="AA55" i="4" s="1"/>
  <c r="AA56" i="4" s="1"/>
  <c r="AA57" i="4" s="1"/>
  <c r="AA58" i="4" s="1"/>
  <c r="AA64" i="4" s="1"/>
  <c r="AA65" i="4" s="1"/>
  <c r="AA66" i="4" s="1"/>
  <c r="AA72" i="4" s="1"/>
  <c r="AA14" i="4"/>
  <c r="AA15" i="4" s="1"/>
  <c r="AA16" i="4" s="1"/>
  <c r="AA17" i="4" s="1"/>
  <c r="AA18" i="4" s="1"/>
  <c r="AA19" i="4" s="1"/>
  <c r="AA23" i="4" s="1"/>
  <c r="AA24" i="4" s="1"/>
  <c r="AA25" i="4" s="1"/>
  <c r="AD8" i="4"/>
  <c r="AE8" i="4" s="1"/>
  <c r="AF8" i="4" s="1"/>
  <c r="AG8" i="4" s="1"/>
  <c r="AH8" i="4" s="1"/>
  <c r="AI8" i="4" s="1"/>
  <c r="AJ8" i="4" s="1"/>
  <c r="AK8" i="4" s="1"/>
  <c r="AL8" i="4" s="1"/>
  <c r="AD7" i="4"/>
  <c r="AE7" i="4" s="1"/>
  <c r="AF7" i="4" s="1"/>
  <c r="AG7" i="4" s="1"/>
  <c r="AH7" i="4" s="1"/>
  <c r="AI7" i="4" s="1"/>
  <c r="AJ7" i="4" s="1"/>
  <c r="AK7" i="4" s="1"/>
  <c r="AL7" i="4" s="1"/>
  <c r="AM8" i="4" l="1"/>
  <c r="AN8" i="4" s="1"/>
  <c r="AO8" i="4" s="1"/>
  <c r="AP8" i="4" s="1"/>
  <c r="AM7" i="4"/>
  <c r="AN7" i="4" s="1"/>
  <c r="AO7" i="4" s="1"/>
  <c r="AP7" i="4" s="1"/>
  <c r="AC10" i="4"/>
  <c r="AA32" i="4" l="1"/>
  <c r="AA33" i="4" l="1"/>
  <c r="AA34" i="4" l="1"/>
  <c r="AA35" i="4" l="1"/>
  <c r="AA36" i="4" l="1"/>
  <c r="AA37" i="4"/>
  <c r="AA38" i="4" l="1"/>
  <c r="AA39" i="4" l="1"/>
  <c r="AA40" i="4" l="1"/>
  <c r="AA44" i="4" l="1"/>
  <c r="AA46" i="4" s="1"/>
  <c r="AA47" i="4" l="1"/>
  <c r="AA48" i="4" l="1"/>
  <c r="K26" i="4" l="1"/>
  <c r="K20" i="4"/>
  <c r="K67" i="4" l="1"/>
</calcChain>
</file>

<file path=xl/sharedStrings.xml><?xml version="1.0" encoding="utf-8"?>
<sst xmlns="http://schemas.openxmlformats.org/spreadsheetml/2006/main" count="564" uniqueCount="131">
  <si>
    <t>METROPOLITAN TRANSPORTATION AUTHORITY</t>
  </si>
  <si>
    <t>YearTotal</t>
  </si>
  <si>
    <t>May</t>
  </si>
  <si>
    <t>MMTOA, PBT, Real Estate Taxes and Other</t>
  </si>
  <si>
    <t>Metropolitan Mass Transportation Operating Assistance (MMTOA)</t>
  </si>
  <si>
    <t>Petroleum Business Tax (PBT)</t>
  </si>
  <si>
    <t xml:space="preserve">Variance </t>
  </si>
  <si>
    <t>($ in millions)</t>
  </si>
  <si>
    <t>Other MRT(b) Adjustments</t>
  </si>
  <si>
    <t>Urban Tax</t>
  </si>
  <si>
    <t>Investment Income</t>
  </si>
  <si>
    <t>Current Month</t>
  </si>
  <si>
    <t>Year-to-Date</t>
  </si>
  <si>
    <t>PMT and MTA Aid</t>
  </si>
  <si>
    <t>Payroll Mobility Tax (PMT)</t>
  </si>
  <si>
    <t>Payroll Mobility Tax Replacement Funds</t>
  </si>
  <si>
    <t>MTA Aid</t>
  </si>
  <si>
    <t>New Funding Sources</t>
  </si>
  <si>
    <t>For-Hire Vehicle (FHV) Surcharge</t>
  </si>
  <si>
    <t>Central Business District Tolling Program (CBDTP)</t>
  </si>
  <si>
    <t>SAP Support and For-Hire Vehicle Surcharge:</t>
  </si>
  <si>
    <t>Subway Action Plan Account</t>
  </si>
  <si>
    <t>General Transportation Account</t>
  </si>
  <si>
    <t>Less: Transfer to Committed to Capital</t>
  </si>
  <si>
    <t>Capital Program Funding Sources:</t>
  </si>
  <si>
    <t>Real Property Transfer Tax Surcharge (Mansion)</t>
  </si>
  <si>
    <t>Internet Marketplace Tax</t>
  </si>
  <si>
    <t>Less: Transfer to CBDTP Capital Lockbox</t>
  </si>
  <si>
    <t>State and Local Subsidies</t>
  </si>
  <si>
    <t>State Operating Assistance</t>
  </si>
  <si>
    <t>NYC and Local 18b:</t>
  </si>
  <si>
    <t>New York City</t>
  </si>
  <si>
    <t>Nassau County</t>
  </si>
  <si>
    <t>Suffolk County</t>
  </si>
  <si>
    <t>Westchester County</t>
  </si>
  <si>
    <t>Putnam County</t>
  </si>
  <si>
    <t>Dutchess County</t>
  </si>
  <si>
    <t>Orange County</t>
  </si>
  <si>
    <t>Rockland County</t>
  </si>
  <si>
    <t>Station Maintenance</t>
  </si>
  <si>
    <t>Subtotal: Taxes &amp; State and Local Subsidies</t>
  </si>
  <si>
    <t>Other Funding Agreements</t>
  </si>
  <si>
    <t>City Subsidy for MTA Bus Company</t>
  </si>
  <si>
    <t>City Subsidy for Staten Island Railway</t>
  </si>
  <si>
    <t>CDOT Subsidy for Metro-North Railroad</t>
  </si>
  <si>
    <t>Subtotal, including Other Funding Agreements</t>
  </si>
  <si>
    <t>Inter-agency Subsidy Transactions</t>
  </si>
  <si>
    <t>B&amp;T Operating Surplus Transfer</t>
  </si>
  <si>
    <t>GROSS SUBSIDIES</t>
  </si>
  <si>
    <t>New York City Transit</t>
  </si>
  <si>
    <t>Commuter Railroads</t>
  </si>
  <si>
    <t>Staten Island Railway</t>
  </si>
  <si>
    <t>MTA Bus Company</t>
  </si>
  <si>
    <t>MTA Headquarters</t>
  </si>
  <si>
    <t>TOTAL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</si>
  <si>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</si>
  <si>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</si>
  <si>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</si>
  <si>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</si>
  <si>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</si>
  <si>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</si>
  <si>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</si>
  <si>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</si>
  <si>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</si>
  <si>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</si>
  <si>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</si>
  <si>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DU</t>
  </si>
  <si>
    <t>AA</t>
  </si>
  <si>
    <t xml:space="preserve">* * * * *  DO NOT ERASE  * * * * * </t>
  </si>
  <si>
    <t>Monthly</t>
  </si>
  <si>
    <t>YTD</t>
  </si>
  <si>
    <t>Formula</t>
  </si>
  <si>
    <t>INDIRECT("'Subsidy Data - Hyperion'!"&amp;$P$8&amp;$P11)</t>
  </si>
  <si>
    <t>ACCRUALS</t>
  </si>
  <si>
    <t>ACT-CONS</t>
  </si>
  <si>
    <t>Full Year</t>
  </si>
  <si>
    <t>Subsidy Adjustments</t>
  </si>
  <si>
    <t>Consolidated Subsidies - Accrual Basis</t>
  </si>
  <si>
    <t>Consolidated Subsidies - Cash Basis</t>
  </si>
  <si>
    <t>Accrued Subsidies</t>
  </si>
  <si>
    <t>Variance
%</t>
  </si>
  <si>
    <t>Explanations</t>
  </si>
  <si>
    <t xml:space="preserve">Variance
$ </t>
  </si>
  <si>
    <t>MRT(b)-1 (Gross)</t>
  </si>
  <si>
    <t>MRT(b)-2 (Gross)</t>
  </si>
  <si>
    <t>Variance Explanations</t>
  </si>
  <si>
    <t>Cash Subsidies</t>
  </si>
  <si>
    <t xml:space="preserve">Actual </t>
  </si>
  <si>
    <t xml:space="preserve">     NYC 18b-SIR  (A/C 434201)</t>
  </si>
  <si>
    <t xml:space="preserve">     NYC 18b-TA   (A/C 434003)</t>
  </si>
  <si>
    <t xml:space="preserve">     NYC 18b-TA   (A/C 434002)</t>
  </si>
  <si>
    <t xml:space="preserve">     NYC 18b-TA  (A/C 434001)</t>
  </si>
  <si>
    <t>BUD1-CONS</t>
  </si>
  <si>
    <t>Outerborough Transportation Account (OBTA)</t>
  </si>
  <si>
    <t>Less: OBTA Projects</t>
  </si>
  <si>
    <t>See the explanation for the month.</t>
  </si>
  <si>
    <t>&gt;100%</t>
  </si>
  <si>
    <t>&gt;100</t>
  </si>
  <si>
    <t>The variances were above the budget for the month and YTD due to higher-than-expected MRT-1 cash receipts.</t>
  </si>
  <si>
    <t>Urban Tax receipts were favorable for the month and YTD due to better-than-expected real estate activity in NYC.</t>
  </si>
  <si>
    <t>Payroll Mobility Tax cash receipts were above the forecast  for the month and YTD due primarily to higher-than-expected activity.</t>
  </si>
  <si>
    <t>The cash variances for the month and YTD  were unfavorable to the budget due to lower-than-expected receipts.</t>
  </si>
  <si>
    <t>Variance was mostly timing-related. Drawdowns are related to the timing of cash obligations for MTA Bus.</t>
  </si>
  <si>
    <t>Same as the explanation for the month.</t>
  </si>
  <si>
    <t>MRT-1 transactions were above budget for the month and year-to-date due to higher-than-budgeted MRT-1 activity.</t>
  </si>
  <si>
    <t>MRT-2 transactions were above budget for the month and year-to-date due to favorable MRT-2 activity.</t>
  </si>
  <si>
    <t xml:space="preserve">The favorable variances for the month and year-to-date were primarily due to higher-than-budgeted real estate transactions in New York City. </t>
  </si>
  <si>
    <t>The favorable accrual variances for the month and year-to-date were due to the timing of booking accruals by MTA Accounting.</t>
  </si>
  <si>
    <t>Variance was due to timing of booking accruals by MTA Accounting.</t>
  </si>
  <si>
    <t>Variance was mostly timing related. Drawdowns are related to the timing of cash obligations for Staten Island Railway.</t>
  </si>
  <si>
    <t>The higher Real Property Tax Surcharge resulted in a greater transfer to CBDTP Capital Lockbox.</t>
  </si>
  <si>
    <t>Subway Action Plan transactions for the month and year-to-date were lower-than-budgeted.</t>
  </si>
  <si>
    <t>The unfavorable accrual variances for the month and year-to-date were primarily due to the timing of booking accruals by MTA Accounting.</t>
  </si>
  <si>
    <t xml:space="preserve">Real Property Transfer Tax Surcharge transactions for the month and YTD  were favorable to the budget.
</t>
  </si>
  <si>
    <t>The favorable Real Property Tax Surcharge resulted in a greater transfer to CBDTP Capital Lockbox.</t>
  </si>
  <si>
    <t>The unfavorable month and year-to-date variances were primarily due to timing.</t>
  </si>
  <si>
    <t>The favorable month and year-to-date variances were attributable to the timing of transfers.</t>
  </si>
  <si>
    <t>The cash variances were favorable to the forecast for the month and YTD due to higher-than-expected activity.</t>
  </si>
  <si>
    <t>The favorable month and YTD variances were primarily due to timing of receipt of payment.</t>
  </si>
  <si>
    <t>The unfavorable variance for the month and YTD were primarily due to timing.</t>
  </si>
  <si>
    <t>February Financial Plan - 2022 Adopted Budget</t>
  </si>
  <si>
    <t>Jan 2022</t>
  </si>
  <si>
    <t xml:space="preserve">Adopted </t>
  </si>
  <si>
    <t xml:space="preserve">Budget  </t>
  </si>
  <si>
    <t>Month of Jan 2022</t>
  </si>
  <si>
    <t xml:space="preserve">HIDE </t>
  </si>
  <si>
    <t>&gt; 100%</t>
  </si>
  <si>
    <t>Year-to-Date Jan 2022</t>
  </si>
  <si>
    <t>Jan 2022 Monthly</t>
  </si>
  <si>
    <t>Jan 2022 Year-to-Date</t>
  </si>
  <si>
    <t>Variance was due to receipt of CRRSAA, which offset MTA Bus expenses and reduced City subsidy requirement.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</si>
</sst>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&quot;$&quot;* #,##0.000_);_(&quot;$&quot;* \(#,##0.000\);_(&quot;$&quot;* &quot;-&quot;??_);_(@_)"/>
    <numFmt numFmtId="166" formatCode="_(* #,##0.0_);_(* \(#,##0.0\);_(* &quot;-&quot;?_);_(@_)"/>
    <numFmt numFmtId="167" formatCode="0.0%"/>
    <numFmt numFmtId="168" formatCode="_(* #,##0.0_);_(* \(#,##0.0\);_(* &quot;-&quot;??_);_(@_)"/>
    <numFmt numFmtId="169" formatCode="&quot;$&quot;#,##0.0_);\(&quot;$&quot;#,##0.0\)"/>
    <numFmt numFmtId="170" formatCode="#,##0.0_);\(#,##0.0\)"/>
    <numFmt numFmtId="171" formatCode="_(* &quot;$&quot;#,##0.0_);_(* \(&quot;$&quot;#,##0.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 tint="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 tint="0.499984740745262"/>
      <name val="Calibri"/>
      <family val="2"/>
      <scheme val="minor"/>
    </font>
    <font>
      <sz val="22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9.9978637043366805E-2"/>
        <bgColor indexed="64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8">
    <xf numFmtId="0" fontId="0" fillId="0" borderId="0" xfId="0"/>
    <xf numFmtId="0" fontId="6" fillId="0" borderId="0" xfId="0" applyFont="1"/>
    <xf numFmtId="0" fontId="2" fillId="0" borderId="0" xfId="0" applyFont="1" applyAlignment="1">
      <alignment vertical="center"/>
    </xf>
    <xf numFmtId="0" fontId="0" fillId="0" borderId="0" xfId="0" applyBorder="1"/>
    <xf numFmtId="0" fontId="0" fillId="0" borderId="1" xfId="0" applyBorder="1"/>
    <xf numFmtId="0" fontId="11" fillId="0" borderId="0" xfId="0" applyFont="1" applyAlignment="1">
      <alignment horizontal="right"/>
    </xf>
    <xf numFmtId="0" fontId="0" fillId="4" borderId="0" xfId="0" applyFill="1"/>
    <xf numFmtId="0" fontId="2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43" fontId="0" fillId="4" borderId="10" xfId="0" quotePrefix="1" applyNumberFormat="1" applyFill="1" applyBorder="1" applyAlignment="1"/>
    <xf numFmtId="43" fontId="0" fillId="4" borderId="11" xfId="0" quotePrefix="1" applyNumberFormat="1" applyFill="1" applyBorder="1" applyAlignment="1"/>
    <xf numFmtId="43" fontId="0" fillId="4" borderId="12" xfId="0" quotePrefix="1" applyNumberFormat="1" applyFill="1" applyBorder="1" applyAlignment="1"/>
    <xf numFmtId="43" fontId="0" fillId="4" borderId="0" xfId="0" quotePrefix="1" applyNumberFormat="1" applyFill="1" applyBorder="1" applyAlignment="1"/>
    <xf numFmtId="0" fontId="4" fillId="4" borderId="0" xfId="0" applyFont="1" applyFill="1"/>
    <xf numFmtId="0" fontId="12" fillId="4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165" fontId="0" fillId="0" borderId="0" xfId="0" applyNumberFormat="1"/>
    <xf numFmtId="0" fontId="16" fillId="0" borderId="0" xfId="0" applyFont="1"/>
    <xf numFmtId="0" fontId="14" fillId="0" borderId="0" xfId="0" applyFont="1"/>
    <xf numFmtId="44" fontId="14" fillId="0" borderId="0" xfId="0" applyNumberFormat="1" applyFont="1"/>
    <xf numFmtId="0" fontId="17" fillId="0" borderId="0" xfId="0" applyFont="1"/>
    <xf numFmtId="0" fontId="5" fillId="0" borderId="0" xfId="0" applyFont="1" applyAlignment="1">
      <alignment vertical="center"/>
    </xf>
    <xf numFmtId="0" fontId="6" fillId="0" borderId="13" xfId="0" applyFont="1" applyBorder="1"/>
    <xf numFmtId="0" fontId="6" fillId="0" borderId="2" xfId="0" applyFont="1" applyBorder="1"/>
    <xf numFmtId="0" fontId="6" fillId="0" borderId="2" xfId="0" applyFont="1" applyFill="1" applyBorder="1"/>
    <xf numFmtId="0" fontId="6" fillId="6" borderId="7" xfId="0" applyFont="1" applyFill="1" applyBorder="1"/>
    <xf numFmtId="0" fontId="6" fillId="0" borderId="5" xfId="0" applyFont="1" applyBorder="1"/>
    <xf numFmtId="0" fontId="6" fillId="0" borderId="0" xfId="0" applyFont="1" applyBorder="1"/>
    <xf numFmtId="0" fontId="7" fillId="2" borderId="7" xfId="0" applyFont="1" applyFill="1" applyBorder="1" applyAlignment="1">
      <alignment horizontal="right"/>
    </xf>
    <xf numFmtId="0" fontId="6" fillId="6" borderId="8" xfId="0" applyFont="1" applyFill="1" applyBorder="1"/>
    <xf numFmtId="0" fontId="7" fillId="2" borderId="3" xfId="0" applyFont="1" applyFill="1" applyBorder="1" applyAlignment="1">
      <alignment horizontal="right"/>
    </xf>
    <xf numFmtId="0" fontId="7" fillId="2" borderId="9" xfId="0" applyFont="1" applyFill="1" applyBorder="1" applyAlignment="1">
      <alignment horizontal="right"/>
    </xf>
    <xf numFmtId="0" fontId="6" fillId="0" borderId="7" xfId="0" applyFont="1" applyBorder="1"/>
    <xf numFmtId="0" fontId="6" fillId="6" borderId="0" xfId="0" applyFont="1" applyFill="1" applyBorder="1"/>
    <xf numFmtId="0" fontId="21" fillId="0" borderId="0" xfId="0" applyFont="1" applyBorder="1"/>
    <xf numFmtId="0" fontId="6" fillId="0" borderId="8" xfId="0" applyFont="1" applyBorder="1"/>
    <xf numFmtId="0" fontId="6" fillId="0" borderId="0" xfId="0" applyFont="1" applyBorder="1" applyAlignment="1">
      <alignment horizontal="left" indent="2"/>
    </xf>
    <xf numFmtId="43" fontId="6" fillId="0" borderId="8" xfId="0" applyNumberFormat="1" applyFont="1" applyBorder="1"/>
    <xf numFmtId="0" fontId="6" fillId="0" borderId="0" xfId="0" applyFont="1" applyBorder="1" applyAlignment="1">
      <alignment horizontal="left" indent="4"/>
    </xf>
    <xf numFmtId="0" fontId="22" fillId="0" borderId="5" xfId="0" applyFont="1" applyBorder="1"/>
    <xf numFmtId="0" fontId="22" fillId="0" borderId="0" xfId="0" applyFont="1" applyBorder="1"/>
    <xf numFmtId="43" fontId="6" fillId="0" borderId="8" xfId="1" applyFont="1" applyBorder="1"/>
    <xf numFmtId="43" fontId="6" fillId="6" borderId="0" xfId="1" applyFont="1" applyFill="1" applyBorder="1"/>
    <xf numFmtId="0" fontId="7" fillId="0" borderId="0" xfId="0" applyFont="1" applyBorder="1" applyAlignment="1">
      <alignment horizontal="left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6" fillId="0" borderId="0" xfId="0" applyFont="1" applyBorder="1" applyAlignment="1">
      <alignment horizontal="left" indent="1"/>
    </xf>
    <xf numFmtId="0" fontId="7" fillId="0" borderId="0" xfId="0" applyFont="1" applyBorder="1" applyAlignment="1">
      <alignment horizontal="left" indent="1"/>
    </xf>
    <xf numFmtId="0" fontId="22" fillId="0" borderId="0" xfId="0" applyFont="1" applyBorder="1" applyAlignment="1">
      <alignment horizontal="left" indent="3"/>
    </xf>
    <xf numFmtId="0" fontId="7" fillId="2" borderId="13" xfId="0" applyFont="1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0" fontId="7" fillId="2" borderId="19" xfId="0" applyFont="1" applyFill="1" applyBorder="1" applyAlignment="1">
      <alignment horizontal="right"/>
    </xf>
    <xf numFmtId="0" fontId="6" fillId="0" borderId="16" xfId="0" applyFont="1" applyBorder="1"/>
    <xf numFmtId="0" fontId="6" fillId="0" borderId="3" xfId="0" applyFont="1" applyBorder="1"/>
    <xf numFmtId="0" fontId="6" fillId="0" borderId="18" xfId="0" applyFont="1" applyBorder="1"/>
    <xf numFmtId="0" fontId="6" fillId="0" borderId="1" xfId="0" applyFont="1" applyBorder="1"/>
    <xf numFmtId="164" fontId="6" fillId="0" borderId="1" xfId="1" applyNumberFormat="1" applyFont="1" applyBorder="1"/>
    <xf numFmtId="164" fontId="6" fillId="0" borderId="0" xfId="0" applyNumberFormat="1" applyFont="1"/>
    <xf numFmtId="165" fontId="6" fillId="0" borderId="5" xfId="0" applyNumberFormat="1" applyFont="1" applyBorder="1"/>
    <xf numFmtId="165" fontId="6" fillId="0" borderId="0" xfId="0" applyNumberFormat="1" applyFont="1" applyBorder="1"/>
    <xf numFmtId="165" fontId="6" fillId="0" borderId="0" xfId="0" applyNumberFormat="1" applyFont="1"/>
    <xf numFmtId="165" fontId="6" fillId="0" borderId="18" xfId="0" applyNumberFormat="1" applyFont="1" applyBorder="1"/>
    <xf numFmtId="165" fontId="6" fillId="0" borderId="1" xfId="0" applyNumberFormat="1" applyFont="1" applyBorder="1"/>
    <xf numFmtId="164" fontId="6" fillId="0" borderId="5" xfId="1" applyNumberFormat="1" applyFont="1" applyBorder="1"/>
    <xf numFmtId="164" fontId="6" fillId="0" borderId="18" xfId="1" applyNumberFormat="1" applyFont="1" applyBorder="1"/>
    <xf numFmtId="165" fontId="6" fillId="0" borderId="0" xfId="0" applyNumberFormat="1" applyFont="1" applyBorder="1" applyAlignment="1">
      <alignment horizontal="left" indent="4"/>
    </xf>
    <xf numFmtId="165" fontId="22" fillId="0" borderId="5" xfId="0" applyNumberFormat="1" applyFont="1" applyBorder="1"/>
    <xf numFmtId="165" fontId="22" fillId="0" borderId="0" xfId="0" applyNumberFormat="1" applyFont="1" applyBorder="1"/>
    <xf numFmtId="165" fontId="22" fillId="0" borderId="0" xfId="0" applyNumberFormat="1" applyFont="1"/>
    <xf numFmtId="165" fontId="6" fillId="0" borderId="5" xfId="1" applyNumberFormat="1" applyFont="1" applyBorder="1"/>
    <xf numFmtId="165" fontId="6" fillId="0" borderId="18" xfId="1" applyNumberFormat="1" applyFont="1" applyBorder="1"/>
    <xf numFmtId="165" fontId="6" fillId="0" borderId="1" xfId="1" applyNumberFormat="1" applyFont="1" applyBorder="1"/>
    <xf numFmtId="165" fontId="7" fillId="0" borderId="10" xfId="0" applyNumberFormat="1" applyFont="1" applyBorder="1" applyAlignment="1">
      <alignment vertical="center"/>
    </xf>
    <xf numFmtId="165" fontId="7" fillId="0" borderId="11" xfId="0" applyNumberFormat="1" applyFont="1" applyBorder="1" applyAlignment="1">
      <alignment vertical="center"/>
    </xf>
    <xf numFmtId="165" fontId="7" fillId="0" borderId="0" xfId="0" applyNumberFormat="1" applyFont="1" applyAlignment="1">
      <alignment vertic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0" fillId="0" borderId="0" xfId="0" applyFont="1"/>
    <xf numFmtId="0" fontId="20" fillId="0" borderId="13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20" fillId="0" borderId="2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7" fillId="0" borderId="0" xfId="0" applyFont="1" applyBorder="1"/>
    <xf numFmtId="165" fontId="6" fillId="0" borderId="0" xfId="0" applyNumberFormat="1" applyFont="1" applyBorder="1" applyAlignment="1">
      <alignment horizontal="left"/>
    </xf>
    <xf numFmtId="0" fontId="7" fillId="0" borderId="11" xfId="0" applyNumberFormat="1" applyFont="1" applyBorder="1" applyAlignment="1">
      <alignment vertical="center"/>
    </xf>
    <xf numFmtId="0" fontId="15" fillId="0" borderId="0" xfId="0" applyFont="1" applyAlignment="1"/>
    <xf numFmtId="17" fontId="9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0" fillId="0" borderId="22" xfId="0" applyBorder="1"/>
    <xf numFmtId="0" fontId="0" fillId="0" borderId="27" xfId="0" applyBorder="1"/>
    <xf numFmtId="0" fontId="0" fillId="0" borderId="22" xfId="0" applyBorder="1" applyAlignment="1">
      <alignment vertical="top"/>
    </xf>
    <xf numFmtId="167" fontId="0" fillId="9" borderId="0" xfId="3" applyNumberFormat="1" applyFont="1" applyFill="1" applyBorder="1" applyAlignment="1">
      <alignment horizontal="center" vertical="top"/>
    </xf>
    <xf numFmtId="0" fontId="26" fillId="0" borderId="27" xfId="0" applyFont="1" applyBorder="1" applyAlignment="1">
      <alignment horizontal="left" vertical="top" wrapText="1"/>
    </xf>
    <xf numFmtId="0" fontId="26" fillId="0" borderId="27" xfId="0" applyFont="1" applyBorder="1" applyAlignment="1">
      <alignment vertical="top" wrapText="1"/>
    </xf>
    <xf numFmtId="0" fontId="26" fillId="0" borderId="27" xfId="0" applyFont="1" applyBorder="1" applyAlignment="1">
      <alignment wrapText="1"/>
    </xf>
    <xf numFmtId="0" fontId="0" fillId="0" borderId="28" xfId="0" applyBorder="1" applyAlignment="1">
      <alignment vertical="top"/>
    </xf>
    <xf numFmtId="0" fontId="0" fillId="0" borderId="29" xfId="0" applyBorder="1" applyAlignment="1">
      <alignment vertical="top"/>
    </xf>
    <xf numFmtId="0" fontId="26" fillId="0" borderId="30" xfId="0" applyFont="1" applyBorder="1" applyAlignment="1">
      <alignment vertical="top"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167" fontId="14" fillId="0" borderId="5" xfId="3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32" xfId="0" applyBorder="1" applyAlignment="1">
      <alignment vertical="top"/>
    </xf>
    <xf numFmtId="0" fontId="0" fillId="0" borderId="32" xfId="0" applyBorder="1"/>
    <xf numFmtId="0" fontId="0" fillId="0" borderId="31" xfId="0" applyBorder="1"/>
    <xf numFmtId="168" fontId="6" fillId="0" borderId="8" xfId="0" applyNumberFormat="1" applyFont="1" applyBorder="1"/>
    <xf numFmtId="168" fontId="6" fillId="6" borderId="0" xfId="0" applyNumberFormat="1" applyFont="1" applyFill="1" applyBorder="1"/>
    <xf numFmtId="168" fontId="22" fillId="0" borderId="8" xfId="1" applyNumberFormat="1" applyFont="1" applyBorder="1"/>
    <xf numFmtId="168" fontId="22" fillId="6" borderId="0" xfId="1" applyNumberFormat="1" applyFont="1" applyFill="1" applyBorder="1"/>
    <xf numFmtId="169" fontId="7" fillId="7" borderId="8" xfId="2" applyNumberFormat="1" applyFont="1" applyFill="1" applyBorder="1"/>
    <xf numFmtId="169" fontId="6" fillId="6" borderId="0" xfId="0" applyNumberFormat="1" applyFont="1" applyFill="1" applyBorder="1"/>
    <xf numFmtId="169" fontId="6" fillId="0" borderId="8" xfId="0" applyNumberFormat="1" applyFont="1" applyBorder="1"/>
    <xf numFmtId="169" fontId="7" fillId="6" borderId="8" xfId="2" applyNumberFormat="1" applyFont="1" applyFill="1" applyBorder="1"/>
    <xf numFmtId="169" fontId="7" fillId="6" borderId="6" xfId="0" applyNumberFormat="1" applyFont="1" applyFill="1" applyBorder="1" applyAlignment="1">
      <alignment vertical="center"/>
    </xf>
    <xf numFmtId="169" fontId="7" fillId="6" borderId="6" xfId="2" applyNumberFormat="1" applyFont="1" applyFill="1" applyBorder="1" applyAlignment="1">
      <alignment vertical="center"/>
    </xf>
    <xf numFmtId="169" fontId="7" fillId="6" borderId="11" xfId="0" applyNumberFormat="1" applyFont="1" applyFill="1" applyBorder="1" applyAlignment="1">
      <alignment vertical="center"/>
    </xf>
    <xf numFmtId="170" fontId="14" fillId="0" borderId="0" xfId="0" applyNumberFormat="1" applyFont="1" applyBorder="1" applyAlignment="1">
      <alignment vertical="top"/>
    </xf>
    <xf numFmtId="170" fontId="0" fillId="0" borderId="0" xfId="0" applyNumberFormat="1" applyBorder="1" applyAlignment="1">
      <alignment vertical="top"/>
    </xf>
    <xf numFmtId="170" fontId="0" fillId="0" borderId="0" xfId="0" applyNumberFormat="1" applyBorder="1"/>
    <xf numFmtId="170" fontId="14" fillId="0" borderId="5" xfId="1" applyNumberFormat="1" applyFont="1" applyBorder="1" applyAlignment="1">
      <alignment horizontal="right" vertical="top"/>
    </xf>
    <xf numFmtId="170" fontId="14" fillId="0" borderId="5" xfId="1" applyNumberFormat="1" applyFont="1" applyBorder="1" applyAlignment="1">
      <alignment vertical="top"/>
    </xf>
    <xf numFmtId="170" fontId="14" fillId="0" borderId="1" xfId="0" applyNumberFormat="1" applyFont="1" applyBorder="1" applyAlignment="1">
      <alignment vertical="top"/>
    </xf>
    <xf numFmtId="170" fontId="0" fillId="0" borderId="1" xfId="0" applyNumberFormat="1" applyBorder="1" applyAlignment="1">
      <alignment vertical="top"/>
    </xf>
    <xf numFmtId="170" fontId="0" fillId="0" borderId="1" xfId="0" applyNumberFormat="1" applyBorder="1"/>
    <xf numFmtId="168" fontId="6" fillId="0" borderId="5" xfId="1" quotePrefix="1" applyNumberFormat="1" applyFont="1" applyBorder="1" applyAlignment="1"/>
    <xf numFmtId="168" fontId="6" fillId="0" borderId="18" xfId="1" quotePrefix="1" applyNumberFormat="1" applyFont="1" applyBorder="1" applyAlignment="1"/>
    <xf numFmtId="168" fontId="6" fillId="0" borderId="1" xfId="1" applyNumberFormat="1" applyFont="1" applyBorder="1"/>
    <xf numFmtId="168" fontId="6" fillId="0" borderId="5" xfId="1" applyNumberFormat="1" applyFont="1" applyBorder="1"/>
    <xf numFmtId="168" fontId="6" fillId="0" borderId="18" xfId="1" applyNumberFormat="1" applyFont="1" applyBorder="1"/>
    <xf numFmtId="168" fontId="22" fillId="0" borderId="5" xfId="1" applyNumberFormat="1" applyFont="1" applyBorder="1"/>
    <xf numFmtId="168" fontId="22" fillId="0" borderId="18" xfId="1" applyNumberFormat="1" applyFont="1" applyBorder="1"/>
    <xf numFmtId="168" fontId="22" fillId="0" borderId="1" xfId="1" applyNumberFormat="1" applyFont="1" applyBorder="1"/>
    <xf numFmtId="168" fontId="6" fillId="0" borderId="5" xfId="0" applyNumberFormat="1" applyFont="1" applyBorder="1"/>
    <xf numFmtId="168" fontId="6" fillId="0" borderId="18" xfId="0" applyNumberFormat="1" applyFont="1" applyBorder="1"/>
    <xf numFmtId="168" fontId="6" fillId="0" borderId="1" xfId="0" applyNumberFormat="1" applyFont="1" applyBorder="1"/>
    <xf numFmtId="168" fontId="22" fillId="4" borderId="5" xfId="1" applyNumberFormat="1" applyFont="1" applyFill="1" applyBorder="1"/>
    <xf numFmtId="168" fontId="22" fillId="4" borderId="18" xfId="1" applyNumberFormat="1" applyFont="1" applyFill="1" applyBorder="1"/>
    <xf numFmtId="171" fontId="7" fillId="7" borderId="5" xfId="2" applyNumberFormat="1" applyFont="1" applyFill="1" applyBorder="1"/>
    <xf numFmtId="171" fontId="7" fillId="7" borderId="18" xfId="2" applyNumberFormat="1" applyFont="1" applyFill="1" applyBorder="1"/>
    <xf numFmtId="171" fontId="7" fillId="7" borderId="1" xfId="2" applyNumberFormat="1" applyFont="1" applyFill="1" applyBorder="1"/>
    <xf numFmtId="171" fontId="6" fillId="0" borderId="5" xfId="0" applyNumberFormat="1" applyFont="1" applyBorder="1"/>
    <xf numFmtId="171" fontId="6" fillId="0" borderId="18" xfId="0" applyNumberFormat="1" applyFont="1" applyBorder="1"/>
    <xf numFmtId="171" fontId="6" fillId="0" borderId="1" xfId="0" applyNumberFormat="1" applyFont="1" applyBorder="1"/>
    <xf numFmtId="171" fontId="7" fillId="6" borderId="10" xfId="0" applyNumberFormat="1" applyFont="1" applyFill="1" applyBorder="1" applyAlignment="1">
      <alignment vertical="center"/>
    </xf>
    <xf numFmtId="171" fontId="7" fillId="6" borderId="15" xfId="0" applyNumberFormat="1" applyFont="1" applyFill="1" applyBorder="1" applyAlignment="1">
      <alignment vertical="center"/>
    </xf>
    <xf numFmtId="171" fontId="7" fillId="6" borderId="12" xfId="2" applyNumberFormat="1" applyFont="1" applyFill="1" applyBorder="1" applyAlignment="1">
      <alignment vertical="center"/>
    </xf>
    <xf numFmtId="171" fontId="7" fillId="6" borderId="5" xfId="2" applyNumberFormat="1" applyFont="1" applyFill="1" applyBorder="1"/>
    <xf numFmtId="171" fontId="7" fillId="6" borderId="18" xfId="2" applyNumberFormat="1" applyFont="1" applyFill="1" applyBorder="1"/>
    <xf numFmtId="171" fontId="7" fillId="6" borderId="1" xfId="2" applyNumberFormat="1" applyFont="1" applyFill="1" applyBorder="1"/>
    <xf numFmtId="168" fontId="14" fillId="0" borderId="5" xfId="1" applyNumberFormat="1" applyFont="1" applyBorder="1" applyAlignment="1">
      <alignment vertical="top"/>
    </xf>
    <xf numFmtId="170" fontId="0" fillId="0" borderId="32" xfId="0" applyNumberFormat="1" applyBorder="1" applyAlignment="1">
      <alignment vertical="top"/>
    </xf>
    <xf numFmtId="170" fontId="0" fillId="0" borderId="31" xfId="0" applyNumberFormat="1" applyBorder="1" applyAlignment="1">
      <alignment vertical="top"/>
    </xf>
    <xf numFmtId="170" fontId="0" fillId="0" borderId="32" xfId="0" applyNumberFormat="1" applyBorder="1"/>
    <xf numFmtId="170" fontId="0" fillId="0" borderId="31" xfId="0" applyNumberFormat="1" applyBorder="1"/>
    <xf numFmtId="168" fontId="22" fillId="0" borderId="5" xfId="1" quotePrefix="1" applyNumberFormat="1" applyFont="1" applyBorder="1" applyAlignment="1"/>
    <xf numFmtId="168" fontId="22" fillId="0" borderId="18" xfId="1" quotePrefix="1" applyNumberFormat="1" applyFont="1" applyBorder="1" applyAlignment="1"/>
    <xf numFmtId="0" fontId="13" fillId="4" borderId="0" xfId="0" applyFont="1" applyFill="1" applyAlignment="1">
      <alignment horizontal="center"/>
    </xf>
    <xf numFmtId="0" fontId="2" fillId="4" borderId="12" xfId="0" applyFont="1" applyFill="1" applyBorder="1" applyAlignment="1">
      <alignment horizontal="center"/>
    </xf>
    <xf numFmtId="168" fontId="6" fillId="0" borderId="8" xfId="1" applyNumberFormat="1" applyFont="1" applyBorder="1"/>
    <xf numFmtId="0" fontId="6" fillId="6" borderId="5" xfId="0" applyFont="1" applyFill="1" applyBorder="1"/>
    <xf numFmtId="0" fontId="22" fillId="6" borderId="0" xfId="0" applyFont="1" applyFill="1" applyBorder="1" applyAlignment="1">
      <alignment horizontal="left" indent="2"/>
    </xf>
    <xf numFmtId="0" fontId="22" fillId="6" borderId="0" xfId="0" applyFont="1" applyFill="1" applyBorder="1"/>
    <xf numFmtId="168" fontId="22" fillId="6" borderId="8" xfId="0" applyNumberFormat="1" applyFont="1" applyFill="1" applyBorder="1"/>
    <xf numFmtId="168" fontId="22" fillId="6" borderId="0" xfId="0" applyNumberFormat="1" applyFont="1" applyFill="1" applyBorder="1"/>
    <xf numFmtId="165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171" fontId="7" fillId="0" borderId="0" xfId="0" applyNumberFormat="1" applyFont="1" applyFill="1" applyBorder="1" applyAlignment="1">
      <alignment vertical="center"/>
    </xf>
    <xf numFmtId="171" fontId="7" fillId="0" borderId="0" xfId="2" applyNumberFormat="1" applyFont="1" applyFill="1" applyBorder="1" applyAlignment="1">
      <alignment vertical="center"/>
    </xf>
    <xf numFmtId="165" fontId="6" fillId="0" borderId="0" xfId="0" applyNumberFormat="1" applyFont="1" applyFill="1"/>
    <xf numFmtId="165" fontId="7" fillId="0" borderId="0" xfId="0" applyNumberFormat="1" applyFont="1" applyFill="1" applyAlignment="1">
      <alignment vertical="center"/>
    </xf>
    <xf numFmtId="0" fontId="17" fillId="6" borderId="0" xfId="0" applyFont="1" applyFill="1" applyBorder="1" applyAlignment="1">
      <alignment horizontal="left" indent="2"/>
    </xf>
    <xf numFmtId="165" fontId="22" fillId="4" borderId="0" xfId="0" applyNumberFormat="1" applyFont="1" applyFill="1" applyBorder="1"/>
    <xf numFmtId="168" fontId="22" fillId="4" borderId="1" xfId="1" applyNumberFormat="1" applyFont="1" applyFill="1" applyBorder="1"/>
    <xf numFmtId="168" fontId="6" fillId="0" borderId="8" xfId="0" applyNumberFormat="1" applyFont="1" applyFill="1" applyBorder="1"/>
    <xf numFmtId="0" fontId="0" fillId="0" borderId="22" xfId="0" applyFill="1" applyBorder="1" applyAlignment="1">
      <alignment vertical="top"/>
    </xf>
    <xf numFmtId="170" fontId="14" fillId="0" borderId="5" xfId="1" applyNumberFormat="1" applyFont="1" applyFill="1" applyBorder="1" applyAlignment="1">
      <alignment vertical="top"/>
    </xf>
    <xf numFmtId="170" fontId="0" fillId="0" borderId="1" xfId="0" applyNumberFormat="1" applyFill="1" applyBorder="1" applyAlignment="1">
      <alignment vertical="top"/>
    </xf>
    <xf numFmtId="167" fontId="14" fillId="0" borderId="5" xfId="3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vertical="top"/>
    </xf>
    <xf numFmtId="0" fontId="26" fillId="0" borderId="27" xfId="0" applyFont="1" applyFill="1" applyBorder="1" applyAlignment="1">
      <alignment vertical="top" wrapText="1"/>
    </xf>
    <xf numFmtId="170" fontId="14" fillId="0" borderId="32" xfId="1" applyNumberFormat="1" applyFont="1" applyBorder="1" applyAlignment="1">
      <alignment vertical="top"/>
    </xf>
    <xf numFmtId="167" fontId="14" fillId="0" borderId="32" xfId="3" applyNumberFormat="1" applyFont="1" applyBorder="1" applyAlignment="1">
      <alignment horizontal="right" vertical="top"/>
    </xf>
    <xf numFmtId="168" fontId="6" fillId="0" borderId="0" xfId="1" quotePrefix="1" applyNumberFormat="1" applyFont="1" applyBorder="1" applyAlignment="1"/>
    <xf numFmtId="43" fontId="6" fillId="0" borderId="5" xfId="1" applyFont="1" applyBorder="1"/>
    <xf numFmtId="43" fontId="6" fillId="0" borderId="0" xfId="1" applyFont="1" applyBorder="1" applyAlignment="1">
      <alignment horizontal="left" indent="2"/>
    </xf>
    <xf numFmtId="43" fontId="6" fillId="0" borderId="0" xfId="1" applyFont="1" applyBorder="1"/>
    <xf numFmtId="43" fontId="7" fillId="7" borderId="5" xfId="1" applyFont="1" applyFill="1" applyBorder="1"/>
    <xf numFmtId="43" fontId="7" fillId="7" borderId="18" xfId="1" applyFont="1" applyFill="1" applyBorder="1"/>
    <xf numFmtId="43" fontId="7" fillId="7" borderId="1" xfId="1" applyFont="1" applyFill="1" applyBorder="1"/>
    <xf numFmtId="43" fontId="6" fillId="0" borderId="0" xfId="1" applyFont="1"/>
    <xf numFmtId="0" fontId="13" fillId="4" borderId="0" xfId="0" applyFont="1" applyFill="1" applyAlignment="1">
      <alignment horizont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7" fillId="0" borderId="7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7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7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9" fillId="6" borderId="1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7" fillId="8" borderId="23" xfId="0" applyFont="1" applyFill="1" applyBorder="1" applyAlignment="1">
      <alignment horizontal="left" vertical="center" wrapText="1"/>
    </xf>
    <xf numFmtId="0" fontId="27" fillId="8" borderId="24" xfId="0" applyFont="1" applyFill="1" applyBorder="1" applyAlignment="1">
      <alignment horizontal="left" vertical="center" wrapText="1"/>
    </xf>
    <xf numFmtId="166" fontId="27" fillId="8" borderId="25" xfId="0" applyNumberFormat="1" applyFont="1" applyFill="1" applyBorder="1" applyAlignment="1">
      <alignment horizontal="center" vertical="center" wrapText="1"/>
    </xf>
    <xf numFmtId="166" fontId="27" fillId="8" borderId="26" xfId="0" applyNumberFormat="1" applyFont="1" applyFill="1" applyBorder="1" applyAlignment="1">
      <alignment horizontal="center" vertical="center" wrapText="1"/>
    </xf>
    <xf numFmtId="166" fontId="27" fillId="8" borderId="14" xfId="0" applyNumberFormat="1" applyFont="1" applyFill="1" applyBorder="1" applyAlignment="1">
      <alignment horizontal="center" vertical="center" wrapText="1"/>
    </xf>
    <xf numFmtId="166" fontId="27" fillId="8" borderId="4" xfId="0" applyNumberFormat="1" applyFont="1" applyFill="1" applyBorder="1" applyAlignment="1">
      <alignment horizontal="center" vertical="center" wrapText="1"/>
    </xf>
    <xf numFmtId="0" fontId="27" fillId="8" borderId="25" xfId="0" applyFont="1" applyFill="1" applyBorder="1" applyAlignment="1">
      <alignment horizontal="center" vertical="center" wrapText="1"/>
    </xf>
    <xf numFmtId="0" fontId="27" fillId="8" borderId="26" xfId="0" applyFont="1" applyFill="1" applyBorder="1" applyAlignment="1">
      <alignment horizontal="center" vertical="center" wrapText="1"/>
    </xf>
    <xf numFmtId="0" fontId="27" fillId="8" borderId="14" xfId="0" applyFont="1" applyFill="1" applyBorder="1" applyAlignment="1">
      <alignment horizontal="center" vertical="center" wrapText="1"/>
    </xf>
    <xf numFmtId="0" fontId="27" fillId="8" borderId="4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/>
    </xf>
    <xf numFmtId="170" fontId="0" fillId="0" borderId="13" xfId="0" applyNumberFormat="1" applyBorder="1" applyAlignment="1">
      <alignment horizontal="center"/>
    </xf>
    <xf numFmtId="170" fontId="0" fillId="0" borderId="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7" fillId="8" borderId="33" xfId="0" applyFont="1" applyFill="1" applyBorder="1" applyAlignment="1">
      <alignment horizontal="left" vertical="center" wrapText="1"/>
    </xf>
    <xf numFmtId="0" fontId="27" fillId="8" borderId="34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170" fontId="0" fillId="0" borderId="2" xfId="0" applyNumberFormat="1" applyBorder="1" applyAlignment="1">
      <alignment horizontal="center"/>
    </xf>
    <xf numFmtId="17" fontId="10" fillId="0" borderId="0" xfId="0" applyNumberFormat="1" applyFont="1" applyBorder="1" applyAlignment="1">
      <alignment horizontal="center"/>
    </xf>
    <xf numFmtId="170" fontId="27" fillId="8" borderId="25" xfId="0" applyNumberFormat="1" applyFont="1" applyFill="1" applyBorder="1" applyAlignment="1">
      <alignment horizontal="center" vertical="center" wrapText="1"/>
    </xf>
    <xf numFmtId="170" fontId="27" fillId="8" borderId="26" xfId="0" applyNumberFormat="1" applyFont="1" applyFill="1" applyBorder="1" applyAlignment="1">
      <alignment horizontal="center" vertical="center" wrapText="1"/>
    </xf>
    <xf numFmtId="170" fontId="27" fillId="8" borderId="14" xfId="0" applyNumberFormat="1" applyFont="1" applyFill="1" applyBorder="1" applyAlignment="1">
      <alignment horizontal="center" vertical="center" wrapText="1"/>
    </xf>
    <xf numFmtId="170" fontId="27" fillId="8" borderId="4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13"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C1"/>
      <color rgb="FFE2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342900</xdr:colOff>
          <xdr:row>0</xdr:row>
          <xdr:rowOff>266700</xdr:rowOff>
        </xdr:from>
        <xdr:to>
          <xdr:col>16</xdr:col>
          <xdr:colOff>361950</xdr:colOff>
          <xdr:row>3</xdr:row>
          <xdr:rowOff>85725</xdr:rowOff>
        </xdr:to>
        <xdr:sp macro="" textlink="">
          <xdr:nvSpPr>
            <xdr:cNvPr id="12291" name="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352425</xdr:colOff>
          <xdr:row>4</xdr:row>
          <xdr:rowOff>95250</xdr:rowOff>
        </xdr:from>
        <xdr:to>
          <xdr:col>16</xdr:col>
          <xdr:colOff>381000</xdr:colOff>
          <xdr:row>7</xdr:row>
          <xdr:rowOff>133350</xdr:rowOff>
        </xdr:to>
        <xdr:sp macro="" textlink="">
          <xdr:nvSpPr>
            <xdr:cNvPr id="12292" name="Butto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0</xdr:row>
          <xdr:rowOff>133350</xdr:rowOff>
        </xdr:from>
        <xdr:to>
          <xdr:col>10</xdr:col>
          <xdr:colOff>266700</xdr:colOff>
          <xdr:row>2</xdr:row>
          <xdr:rowOff>19050</xdr:rowOff>
        </xdr:to>
        <xdr:sp macro="" textlink="">
          <xdr:nvSpPr>
            <xdr:cNvPr id="4097" name="CommandButton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</xdr:row>
          <xdr:rowOff>190500</xdr:rowOff>
        </xdr:from>
        <xdr:to>
          <xdr:col>10</xdr:col>
          <xdr:colOff>257175</xdr:colOff>
          <xdr:row>5</xdr:row>
          <xdr:rowOff>47625</xdr:rowOff>
        </xdr:to>
        <xdr:sp macro="" textlink="">
          <xdr:nvSpPr>
            <xdr:cNvPr id="4098" name="CommandButton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0</xdr:row>
          <xdr:rowOff>295275</xdr:rowOff>
        </xdr:from>
        <xdr:to>
          <xdr:col>26</xdr:col>
          <xdr:colOff>0</xdr:colOff>
          <xdr:row>3</xdr:row>
          <xdr:rowOff>9525</xdr:rowOff>
        </xdr:to>
        <xdr:sp macro="" textlink="">
          <xdr:nvSpPr>
            <xdr:cNvPr id="17413" name="Button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2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28575</xdr:colOff>
          <xdr:row>4</xdr:row>
          <xdr:rowOff>38100</xdr:rowOff>
        </xdr:from>
        <xdr:to>
          <xdr:col>26</xdr:col>
          <xdr:colOff>0</xdr:colOff>
          <xdr:row>7</xdr:row>
          <xdr:rowOff>9525</xdr:rowOff>
        </xdr:to>
        <xdr:sp macro="" textlink="">
          <xdr:nvSpPr>
            <xdr:cNvPr id="17414" name="Button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2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</xdr:row>
          <xdr:rowOff>257175</xdr:rowOff>
        </xdr:from>
        <xdr:to>
          <xdr:col>8</xdr:col>
          <xdr:colOff>942975</xdr:colOff>
          <xdr:row>4</xdr:row>
          <xdr:rowOff>219075</xdr:rowOff>
        </xdr:to>
        <xdr:sp macro="" textlink="">
          <xdr:nvSpPr>
            <xdr:cNvPr id="9217" name="CommandButton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</xdr:row>
          <xdr:rowOff>123825</xdr:rowOff>
        </xdr:from>
        <xdr:to>
          <xdr:col>8</xdr:col>
          <xdr:colOff>933450</xdr:colOff>
          <xdr:row>7</xdr:row>
          <xdr:rowOff>95250</xdr:rowOff>
        </xdr:to>
        <xdr:sp macro="" textlink="">
          <xdr:nvSpPr>
            <xdr:cNvPr id="9218" name="CommandButton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0</xdr:row>
          <xdr:rowOff>171450</xdr:rowOff>
        </xdr:from>
        <xdr:to>
          <xdr:col>8</xdr:col>
          <xdr:colOff>962025</xdr:colOff>
          <xdr:row>2</xdr:row>
          <xdr:rowOff>95250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3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PRINT ALL PAGES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Custom 6">
      <a:dk1>
        <a:srgbClr val="000000"/>
      </a:dk1>
      <a:lt1>
        <a:sysClr val="window" lastClr="FFFFFF"/>
      </a:lt1>
      <a:dk2>
        <a:srgbClr val="EAEAEA"/>
      </a:dk2>
      <a:lt2>
        <a:srgbClr val="DDDDDD"/>
      </a:lt2>
      <a:accent1>
        <a:srgbClr val="418AB3"/>
      </a:accent1>
      <a:accent2>
        <a:srgbClr val="CCFFCC"/>
      </a:accent2>
      <a:accent3>
        <a:srgbClr val="FFFFCC"/>
      </a:accent3>
      <a:accent4>
        <a:srgbClr val="FFCCFF"/>
      </a:accent4>
      <a:accent5>
        <a:srgbClr val="FEF3CD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4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9.9978637043366805E-2"/>
  </sheetPr>
  <dimension ref="A1:AP78"/>
  <sheetViews>
    <sheetView tabSelected="1" zoomScale="80" zoomScaleNormal="80" workbookViewId="0">
      <selection sqref="A1:K1"/>
    </sheetView>
  </sheetViews>
  <sheetFormatPr defaultRowHeight="15" x14ac:dyDescent="0.25"/>
  <cols>
    <col min="1" max="1" width="0.85546875" customWidth="1"/>
    <col min="2" max="2" width="72.5703125" customWidth="1"/>
    <col min="3" max="3" width="0.85546875" customWidth="1"/>
    <col min="4" max="5" width="14.7109375" customWidth="1"/>
    <col min="6" max="6" width="15" customWidth="1"/>
    <col min="7" max="7" width="5.140625" customWidth="1"/>
    <col min="8" max="9" width="16.85546875" customWidth="1"/>
    <col min="10" max="10" width="16" customWidth="1"/>
    <col min="11" max="11" width="0.85546875" customWidth="1"/>
    <col min="12" max="13" width="13.140625" customWidth="1"/>
    <col min="27" max="27" width="7.42578125" customWidth="1"/>
    <col min="28" max="28" width="12.140625" customWidth="1"/>
    <col min="29" max="30" width="9.140625" customWidth="1"/>
  </cols>
  <sheetData>
    <row r="1" spans="1:42" ht="25.5" customHeight="1" x14ac:dyDescent="0.45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AA1" s="6"/>
      <c r="AB1" s="161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6"/>
    </row>
    <row r="2" spans="1:42" ht="22.5" customHeight="1" x14ac:dyDescent="0.4">
      <c r="A2" s="215" t="s">
        <v>120</v>
      </c>
      <c r="B2" s="215"/>
      <c r="C2" s="215"/>
      <c r="D2" s="215"/>
      <c r="E2" s="215"/>
      <c r="F2" s="215"/>
      <c r="G2" s="215"/>
      <c r="H2" s="215"/>
      <c r="I2" s="215"/>
      <c r="J2" s="215"/>
      <c r="K2" s="88"/>
      <c r="AA2" s="195" t="s">
        <v>68</v>
      </c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</row>
    <row r="3" spans="1:42" ht="22.5" customHeight="1" x14ac:dyDescent="0.4">
      <c r="A3" s="207" t="s">
        <v>77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AA3" s="6"/>
      <c r="AB3" s="7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2" ht="21" customHeight="1" x14ac:dyDescent="0.35">
      <c r="A4" s="208" t="s">
        <v>121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AA4" s="6"/>
      <c r="AB4" s="8"/>
      <c r="AC4" s="196" t="s">
        <v>73</v>
      </c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8"/>
    </row>
    <row r="5" spans="1:42" ht="21" x14ac:dyDescent="0.35">
      <c r="A5" s="210" t="s">
        <v>7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AA5" s="6"/>
      <c r="AB5" s="8"/>
      <c r="AC5" s="199" t="s">
        <v>69</v>
      </c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1"/>
      <c r="AO5" s="162" t="s">
        <v>75</v>
      </c>
      <c r="AP5" s="9" t="s">
        <v>70</v>
      </c>
    </row>
    <row r="6" spans="1:42" ht="17.25" customHeight="1" x14ac:dyDescent="0.25">
      <c r="AA6" s="6"/>
      <c r="AB6" s="8"/>
      <c r="AC6" s="7" t="s">
        <v>55</v>
      </c>
      <c r="AD6" s="7" t="s">
        <v>56</v>
      </c>
      <c r="AE6" s="7" t="s">
        <v>57</v>
      </c>
      <c r="AF6" s="7" t="s">
        <v>58</v>
      </c>
      <c r="AG6" s="7" t="s">
        <v>2</v>
      </c>
      <c r="AH6" s="7" t="s">
        <v>59</v>
      </c>
      <c r="AI6" s="7" t="s">
        <v>60</v>
      </c>
      <c r="AJ6" s="7" t="s">
        <v>61</v>
      </c>
      <c r="AK6" s="7" t="s">
        <v>62</v>
      </c>
      <c r="AL6" s="7" t="s">
        <v>63</v>
      </c>
      <c r="AM6" s="7" t="s">
        <v>64</v>
      </c>
      <c r="AN6" s="7" t="s">
        <v>65</v>
      </c>
      <c r="AO6" s="7" t="s">
        <v>1</v>
      </c>
      <c r="AP6" s="7" t="s">
        <v>70</v>
      </c>
    </row>
    <row r="7" spans="1:42" ht="17.25" customHeight="1" x14ac:dyDescent="0.3">
      <c r="AA7" s="6"/>
      <c r="AB7" s="7" t="s">
        <v>92</v>
      </c>
      <c r="AC7" s="17" t="s">
        <v>66</v>
      </c>
      <c r="AD7" s="10" t="str">
        <f>IF(RIGHT(AC7)="Z",CHAR(CODE(LEFT(AC7))+1),LEFT(AC7))&amp;IF(RIGHT(AC7)&lt;&gt;"Z",CHAR(CODE(RIGHT(AC7))+1),CHAR(65))</f>
        <v>DV</v>
      </c>
      <c r="AE7" s="10" t="str">
        <f t="shared" ref="AE7:AP8" si="0">IF(RIGHT(AD7)="Z",CHAR(CODE(LEFT(AD7))+1),LEFT(AD7))&amp;IF(RIGHT(AD7)&lt;&gt;"Z",CHAR(CODE(RIGHT(AD7))+1),CHAR(65))</f>
        <v>DW</v>
      </c>
      <c r="AF7" s="10" t="str">
        <f t="shared" si="0"/>
        <v>DX</v>
      </c>
      <c r="AG7" s="10" t="str">
        <f t="shared" si="0"/>
        <v>DY</v>
      </c>
      <c r="AH7" s="10" t="str">
        <f t="shared" si="0"/>
        <v>DZ</v>
      </c>
      <c r="AI7" s="10" t="str">
        <f t="shared" si="0"/>
        <v>EA</v>
      </c>
      <c r="AJ7" s="10" t="str">
        <f t="shared" si="0"/>
        <v>EB</v>
      </c>
      <c r="AK7" s="10" t="str">
        <f t="shared" si="0"/>
        <v>EC</v>
      </c>
      <c r="AL7" s="10" t="str">
        <f t="shared" si="0"/>
        <v>ED</v>
      </c>
      <c r="AM7" s="10" t="str">
        <f t="shared" si="0"/>
        <v>EE</v>
      </c>
      <c r="AN7" s="10" t="str">
        <f t="shared" si="0"/>
        <v>EF</v>
      </c>
      <c r="AO7" s="10" t="str">
        <f t="shared" si="0"/>
        <v>EG</v>
      </c>
      <c r="AP7" s="10" t="str">
        <f t="shared" si="0"/>
        <v>EH</v>
      </c>
    </row>
    <row r="8" spans="1:42" s="20" customFormat="1" ht="20.25" customHeight="1" x14ac:dyDescent="0.3">
      <c r="A8" s="24"/>
      <c r="B8" s="25"/>
      <c r="C8" s="26"/>
      <c r="D8" s="212" t="s">
        <v>11</v>
      </c>
      <c r="E8" s="213"/>
      <c r="F8" s="213"/>
      <c r="G8" s="27"/>
      <c r="H8" s="212" t="s">
        <v>12</v>
      </c>
      <c r="I8" s="213"/>
      <c r="J8" s="214"/>
      <c r="AA8" s="6"/>
      <c r="AB8" s="7" t="s">
        <v>74</v>
      </c>
      <c r="AC8" s="17" t="s">
        <v>67</v>
      </c>
      <c r="AD8" s="10" t="str">
        <f>IF(RIGHT(AC8)="Z",CHAR(CODE(LEFT(AC8))+1),LEFT(AC8))&amp;IF(RIGHT(AC8)&lt;&gt;"Z",CHAR(CODE(RIGHT(AC8))+1),CHAR(65))</f>
        <v>AB</v>
      </c>
      <c r="AE8" s="10" t="str">
        <f t="shared" si="0"/>
        <v>AC</v>
      </c>
      <c r="AF8" s="10" t="str">
        <f t="shared" si="0"/>
        <v>AD</v>
      </c>
      <c r="AG8" s="10" t="str">
        <f t="shared" si="0"/>
        <v>AE</v>
      </c>
      <c r="AH8" s="10" t="str">
        <f t="shared" si="0"/>
        <v>AF</v>
      </c>
      <c r="AI8" s="10" t="str">
        <f t="shared" si="0"/>
        <v>AG</v>
      </c>
      <c r="AJ8" s="10" t="str">
        <f t="shared" si="0"/>
        <v>AH</v>
      </c>
      <c r="AK8" s="10" t="str">
        <f t="shared" si="0"/>
        <v>AI</v>
      </c>
      <c r="AL8" s="10" t="str">
        <f t="shared" si="0"/>
        <v>AJ</v>
      </c>
      <c r="AM8" s="10" t="str">
        <f t="shared" si="0"/>
        <v>AK</v>
      </c>
      <c r="AN8" s="10" t="str">
        <f t="shared" si="0"/>
        <v>AL</v>
      </c>
      <c r="AO8" s="10" t="str">
        <f t="shared" si="0"/>
        <v>AM</v>
      </c>
      <c r="AP8" s="10" t="str">
        <f t="shared" si="0"/>
        <v>AN</v>
      </c>
    </row>
    <row r="9" spans="1:42" s="20" customFormat="1" ht="17.25" customHeight="1" x14ac:dyDescent="0.3">
      <c r="A9" s="28"/>
      <c r="B9" s="29"/>
      <c r="C9" s="29"/>
      <c r="D9" s="30" t="s">
        <v>122</v>
      </c>
      <c r="E9" s="202" t="s">
        <v>87</v>
      </c>
      <c r="F9" s="204" t="s">
        <v>6</v>
      </c>
      <c r="G9" s="31"/>
      <c r="H9" s="32" t="s">
        <v>122</v>
      </c>
      <c r="I9" s="202" t="s">
        <v>87</v>
      </c>
      <c r="J9" s="202" t="s">
        <v>6</v>
      </c>
      <c r="AA9" s="6"/>
      <c r="AB9" s="7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2" s="20" customFormat="1" ht="14.25" customHeight="1" x14ac:dyDescent="0.3">
      <c r="A10" s="28"/>
      <c r="B10" s="29"/>
      <c r="C10" s="29"/>
      <c r="D10" s="33" t="s">
        <v>123</v>
      </c>
      <c r="E10" s="203"/>
      <c r="F10" s="205"/>
      <c r="G10" s="31"/>
      <c r="H10" s="33" t="s">
        <v>123</v>
      </c>
      <c r="I10" s="203"/>
      <c r="J10" s="203"/>
      <c r="AA10" s="6"/>
      <c r="AB10" s="7" t="s">
        <v>71</v>
      </c>
      <c r="AC10" s="11" t="e">
        <f ca="1">IF(LEFT(#REF!,3)=$AC$6,INDIRECT("'Subsidy Data - Hyperion'!"&amp;$AC$7&amp;$AA13),IF(LEFT(#REF!,3)=$AD$6,INDIRECT("'Subsidy Data - Hyperion'!"&amp;$AD$7&amp;$AA13),IF(LEFT(#REF!,3)=$AE$6,INDIRECT("'Subsidy Data - Hyperion'!"&amp;$AE$7&amp;$AA13),IF(LEFT(#REF!,3)=$AF$6,INDIRECT("'Subsidy Data - Hyperion'!"&amp;$AF$7&amp;$AA13),IF(LEFT(#REF!,3)=$AG$6,INDIRECT("'Subsidy Data - Hyperion'!"&amp;$AG$7&amp;$AA13),IF(LEFT(#REF!,3)=$AH$6,INDIRECT("'Subsidy Data - Hyperion'!"&amp;$AH$7&amp;$AA13),IF(LEFT(#REF!,3)=$AI$6,INDIRECT("'Subsidy Data - Hyperion'!"&amp;$AI$7&amp;$AA13),IF(LEFT(#REF!,3)=$AJ$6,INDIRECT("'Subsidy Data - Hyperion'!"&amp;$AJ$7&amp;$AA13),IF(LEFT(#REF!,3)=$AK$6,INDIRECT("'Subsidy Data - Hyperion'!"&amp;$AK$7&amp;$AA13),IF(LEFT(#REF!,3)=$AL$6,INDIRECT("'Subsidy Data - Hyperion'!"&amp;$AL$7&amp;$AA13),IF(LEFT(#REF!,3)=$AM$6,INDIRECT("'Subsidy Data - Hyperion'!"&amp;$AM$7&amp;$AA13),INDIRECT("'Subsidy Data - Hyperion'!"&amp;$AN$7&amp;$AA13))))))))))))</f>
        <v>#REF!</v>
      </c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3"/>
    </row>
    <row r="11" spans="1:42" s="20" customFormat="1" ht="17.25" customHeight="1" x14ac:dyDescent="0.3">
      <c r="A11" s="28"/>
      <c r="B11" s="29"/>
      <c r="C11" s="29"/>
      <c r="D11" s="34"/>
      <c r="E11" s="34"/>
      <c r="F11" s="34"/>
      <c r="G11" s="35"/>
      <c r="H11" s="34"/>
      <c r="I11" s="34"/>
      <c r="J11" s="34"/>
      <c r="AA11" s="6"/>
      <c r="AB11" s="7"/>
      <c r="AC11" s="6" t="s">
        <v>72</v>
      </c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2" s="20" customFormat="1" ht="17.25" customHeight="1" x14ac:dyDescent="0.3">
      <c r="A12" s="28"/>
      <c r="B12" s="36" t="s">
        <v>3</v>
      </c>
      <c r="C12" s="29"/>
      <c r="D12" s="37"/>
      <c r="E12" s="37"/>
      <c r="F12" s="37"/>
      <c r="G12" s="35"/>
      <c r="H12" s="37"/>
      <c r="I12" s="37"/>
      <c r="J12" s="37"/>
      <c r="AA12" s="6"/>
      <c r="AB12" s="14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1:42" s="20" customFormat="1" ht="17.25" customHeight="1" x14ac:dyDescent="0.3">
      <c r="A13" s="28"/>
      <c r="B13" s="48" t="s">
        <v>4</v>
      </c>
      <c r="C13" s="29"/>
      <c r="D13" s="110">
        <v>0</v>
      </c>
      <c r="E13" s="110">
        <v>0</v>
      </c>
      <c r="F13" s="110">
        <v>0</v>
      </c>
      <c r="G13" s="111"/>
      <c r="H13" s="163">
        <v>0</v>
      </c>
      <c r="I13" s="163">
        <v>0</v>
      </c>
      <c r="J13" s="110">
        <v>0</v>
      </c>
      <c r="AA13" s="8">
        <v>148</v>
      </c>
      <c r="AB13" s="14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s="20" customFormat="1" ht="17.25" customHeight="1" x14ac:dyDescent="0.3">
      <c r="A14" s="28"/>
      <c r="B14" s="48" t="s">
        <v>5</v>
      </c>
      <c r="C14" s="29"/>
      <c r="D14" s="110">
        <v>60.919877733734801</v>
      </c>
      <c r="E14" s="110">
        <v>0</v>
      </c>
      <c r="F14" s="110">
        <v>-60.919877733734801</v>
      </c>
      <c r="G14" s="111"/>
      <c r="H14" s="163">
        <v>60.919877733734801</v>
      </c>
      <c r="I14" s="163">
        <v>0</v>
      </c>
      <c r="J14" s="110">
        <v>-60.919877733734801</v>
      </c>
      <c r="AA14" s="8">
        <f>AA13+1</f>
        <v>149</v>
      </c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1:42" s="20" customFormat="1" ht="17.25" customHeight="1" x14ac:dyDescent="0.3">
      <c r="A15" s="28"/>
      <c r="B15" s="48" t="s">
        <v>83</v>
      </c>
      <c r="C15" s="29"/>
      <c r="D15" s="110">
        <v>32.994208421189242</v>
      </c>
      <c r="E15" s="110">
        <v>53.011021039999996</v>
      </c>
      <c r="F15" s="110">
        <v>20.016812618810754</v>
      </c>
      <c r="G15" s="111"/>
      <c r="H15" s="163">
        <v>32.994208421189242</v>
      </c>
      <c r="I15" s="163">
        <v>53.011021039999996</v>
      </c>
      <c r="J15" s="110">
        <v>20.016812618810754</v>
      </c>
      <c r="AA15" s="8">
        <f>AA14+13</f>
        <v>162</v>
      </c>
      <c r="AB15" s="6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</row>
    <row r="16" spans="1:42" s="20" customFormat="1" ht="17.25" customHeight="1" x14ac:dyDescent="0.3">
      <c r="A16" s="28"/>
      <c r="B16" s="48" t="s">
        <v>84</v>
      </c>
      <c r="C16" s="29"/>
      <c r="D16" s="110">
        <v>19.230650291476071</v>
      </c>
      <c r="E16" s="110">
        <v>21.476147869999995</v>
      </c>
      <c r="F16" s="110">
        <v>2.2454975785239242</v>
      </c>
      <c r="G16" s="111"/>
      <c r="H16" s="163">
        <v>19.230650291476071</v>
      </c>
      <c r="I16" s="163">
        <v>21.476147869999995</v>
      </c>
      <c r="J16" s="110">
        <v>2.2454975785239242</v>
      </c>
      <c r="AA16" s="8">
        <f>AA15+15</f>
        <v>177</v>
      </c>
      <c r="AB16" s="14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s="20" customFormat="1" ht="17.25" customHeight="1" x14ac:dyDescent="0.3">
      <c r="A17" s="28"/>
      <c r="B17" s="48" t="s">
        <v>8</v>
      </c>
      <c r="C17" s="29"/>
      <c r="D17" s="110">
        <v>0</v>
      </c>
      <c r="E17" s="110">
        <v>0</v>
      </c>
      <c r="F17" s="110">
        <v>0</v>
      </c>
      <c r="G17" s="111"/>
      <c r="H17" s="163">
        <v>0</v>
      </c>
      <c r="I17" s="163">
        <v>0</v>
      </c>
      <c r="J17" s="110">
        <v>0</v>
      </c>
      <c r="AA17" s="8">
        <f>AA16+6</f>
        <v>183</v>
      </c>
      <c r="AB17" s="14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s="20" customFormat="1" ht="17.25" customHeight="1" x14ac:dyDescent="0.3">
      <c r="A18" s="28"/>
      <c r="B18" s="48" t="s">
        <v>9</v>
      </c>
      <c r="C18" s="29"/>
      <c r="D18" s="110">
        <v>38.509021540397512</v>
      </c>
      <c r="E18" s="110">
        <v>87.218680499999991</v>
      </c>
      <c r="F18" s="110">
        <v>48.709658959602478</v>
      </c>
      <c r="G18" s="111"/>
      <c r="H18" s="163">
        <v>38.509021540397512</v>
      </c>
      <c r="I18" s="163">
        <v>87.218680499999991</v>
      </c>
      <c r="J18" s="110">
        <v>48.709658959602478</v>
      </c>
      <c r="AA18" s="8">
        <f>AA17+5</f>
        <v>188</v>
      </c>
      <c r="AB18" s="14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s="20" customFormat="1" ht="17.25" customHeight="1" x14ac:dyDescent="0.3">
      <c r="A19" s="28"/>
      <c r="B19" s="48" t="s">
        <v>10</v>
      </c>
      <c r="C19" s="29"/>
      <c r="D19" s="110">
        <v>0</v>
      </c>
      <c r="E19" s="110">
        <v>0</v>
      </c>
      <c r="F19" s="110">
        <v>0</v>
      </c>
      <c r="G19" s="111"/>
      <c r="H19" s="163">
        <v>0</v>
      </c>
      <c r="I19" s="163">
        <v>0</v>
      </c>
      <c r="J19" s="110">
        <v>0</v>
      </c>
      <c r="AA19" s="8">
        <f>AA18+22</f>
        <v>210</v>
      </c>
      <c r="AB19" s="14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s="20" customFormat="1" ht="17.25" customHeight="1" x14ac:dyDescent="0.3">
      <c r="A20" s="28"/>
      <c r="B20" s="29"/>
      <c r="C20" s="29"/>
      <c r="D20" s="114">
        <v>151.65375798679761</v>
      </c>
      <c r="E20" s="114">
        <v>161.70584940999998</v>
      </c>
      <c r="F20" s="114">
        <v>10.05209142320237</v>
      </c>
      <c r="G20" s="115"/>
      <c r="H20" s="114">
        <v>151.65375798679761</v>
      </c>
      <c r="I20" s="114">
        <v>161.70584940999998</v>
      </c>
      <c r="J20" s="114">
        <v>10.05209142320237</v>
      </c>
      <c r="K20" s="21">
        <f>SUM(D20:J20)</f>
        <v>646.82339763999983</v>
      </c>
      <c r="AA20" s="8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s="20" customFormat="1" ht="17.25" customHeight="1" x14ac:dyDescent="0.3">
      <c r="A21" s="28"/>
      <c r="B21" s="29"/>
      <c r="C21" s="29"/>
      <c r="D21" s="37"/>
      <c r="E21" s="37"/>
      <c r="F21" s="39"/>
      <c r="G21" s="35"/>
      <c r="H21" s="37"/>
      <c r="I21" s="37"/>
      <c r="J21" s="39"/>
      <c r="AA21" s="8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s="20" customFormat="1" ht="17.25" customHeight="1" x14ac:dyDescent="0.3">
      <c r="A22" s="28"/>
      <c r="B22" s="36" t="s">
        <v>13</v>
      </c>
      <c r="C22" s="29"/>
      <c r="D22" s="37"/>
      <c r="E22" s="37"/>
      <c r="F22" s="39"/>
      <c r="G22" s="35"/>
      <c r="H22" s="37"/>
      <c r="I22" s="37"/>
      <c r="J22" s="39"/>
      <c r="AA22" s="8"/>
      <c r="AB22" s="14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s="20" customFormat="1" ht="17.25" customHeight="1" x14ac:dyDescent="0.3">
      <c r="A23" s="28"/>
      <c r="B23" s="48" t="s">
        <v>14</v>
      </c>
      <c r="C23" s="29"/>
      <c r="D23" s="110">
        <v>40.226206703860143</v>
      </c>
      <c r="E23" s="110">
        <v>41.671982569999997</v>
      </c>
      <c r="F23" s="110">
        <v>1.4457758661398543</v>
      </c>
      <c r="G23" s="111"/>
      <c r="H23" s="110">
        <v>40.226206703860143</v>
      </c>
      <c r="I23" s="110">
        <v>41.671982569999997</v>
      </c>
      <c r="J23" s="110">
        <v>1.4457758661398543</v>
      </c>
      <c r="AA23" s="8">
        <f>AA19+3</f>
        <v>213</v>
      </c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s="20" customFormat="1" ht="17.25" customHeight="1" x14ac:dyDescent="0.3">
      <c r="A24" s="28"/>
      <c r="B24" s="48" t="s">
        <v>15</v>
      </c>
      <c r="C24" s="29"/>
      <c r="D24" s="110">
        <v>0</v>
      </c>
      <c r="E24" s="110">
        <v>0</v>
      </c>
      <c r="F24" s="110">
        <v>0</v>
      </c>
      <c r="G24" s="111"/>
      <c r="H24" s="110">
        <v>0</v>
      </c>
      <c r="I24" s="110">
        <v>0</v>
      </c>
      <c r="J24" s="110">
        <v>0</v>
      </c>
      <c r="AA24" s="8">
        <f>AA23+1</f>
        <v>214</v>
      </c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s="20" customFormat="1" ht="17.25" customHeight="1" x14ac:dyDescent="0.3">
      <c r="A25" s="28"/>
      <c r="B25" s="48" t="s">
        <v>16</v>
      </c>
      <c r="C25" s="29"/>
      <c r="D25" s="110">
        <v>0</v>
      </c>
      <c r="E25" s="110">
        <v>0</v>
      </c>
      <c r="F25" s="110">
        <v>0</v>
      </c>
      <c r="G25" s="111"/>
      <c r="H25" s="110">
        <v>0</v>
      </c>
      <c r="I25" s="110">
        <v>0</v>
      </c>
      <c r="J25" s="110">
        <v>0</v>
      </c>
      <c r="AA25" s="8">
        <f>AA24+1</f>
        <v>215</v>
      </c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s="20" customFormat="1" ht="17.25" customHeight="1" x14ac:dyDescent="0.3">
      <c r="A26" s="28"/>
      <c r="B26" s="29"/>
      <c r="C26" s="29"/>
      <c r="D26" s="114">
        <v>40.226206703860143</v>
      </c>
      <c r="E26" s="114">
        <v>41.671982569999997</v>
      </c>
      <c r="F26" s="114">
        <v>1.4457758661398543</v>
      </c>
      <c r="G26" s="115"/>
      <c r="H26" s="114">
        <v>40.226206703860143</v>
      </c>
      <c r="I26" s="114">
        <v>41.671982569999997</v>
      </c>
      <c r="J26" s="114">
        <v>1.4457758661398543</v>
      </c>
      <c r="K26" s="21">
        <f>SUM(D26:J26)</f>
        <v>166.68793027999999</v>
      </c>
      <c r="AA26" s="8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s="20" customFormat="1" ht="17.25" customHeight="1" x14ac:dyDescent="0.3">
      <c r="A27" s="28"/>
      <c r="B27" s="29"/>
      <c r="C27" s="29"/>
      <c r="D27" s="37"/>
      <c r="E27" s="37"/>
      <c r="F27" s="39"/>
      <c r="G27" s="35"/>
      <c r="H27" s="37"/>
      <c r="I27" s="37"/>
      <c r="J27" s="39"/>
      <c r="AA27" s="8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s="20" customFormat="1" ht="17.25" customHeight="1" x14ac:dyDescent="0.3">
      <c r="A28" s="28"/>
      <c r="B28" s="36" t="s">
        <v>17</v>
      </c>
      <c r="C28" s="29"/>
      <c r="D28" s="37"/>
      <c r="E28" s="37"/>
      <c r="F28" s="39"/>
      <c r="G28" s="35"/>
      <c r="H28" s="37"/>
      <c r="I28" s="37"/>
      <c r="J28" s="39"/>
      <c r="AA28" s="8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s="20" customFormat="1" ht="17.25" customHeight="1" x14ac:dyDescent="0.3">
      <c r="A29" s="28"/>
      <c r="B29" s="49" t="s">
        <v>20</v>
      </c>
      <c r="C29" s="29"/>
      <c r="D29" s="37"/>
      <c r="E29" s="37"/>
      <c r="F29" s="39"/>
      <c r="G29" s="35"/>
      <c r="H29" s="37"/>
      <c r="I29" s="37"/>
      <c r="J29" s="39"/>
      <c r="AA29" s="8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s="20" customFormat="1" ht="17.25" customHeight="1" x14ac:dyDescent="0.3">
      <c r="A30" s="28"/>
      <c r="B30" s="38" t="s">
        <v>18</v>
      </c>
      <c r="C30" s="29"/>
      <c r="D30" s="110">
        <v>30.956869875779368</v>
      </c>
      <c r="E30" s="110">
        <v>26.80100405</v>
      </c>
      <c r="F30" s="110">
        <v>-4.1558658257793688</v>
      </c>
      <c r="G30" s="111"/>
      <c r="H30" s="110">
        <v>30.956869875779368</v>
      </c>
      <c r="I30" s="110">
        <v>26.80100405</v>
      </c>
      <c r="J30" s="110">
        <v>-4.1558658257793688</v>
      </c>
      <c r="AA30" s="8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s="22" customFormat="1" ht="17.25" customHeight="1" x14ac:dyDescent="0.3">
      <c r="A31" s="41"/>
      <c r="B31" s="50" t="s">
        <v>21</v>
      </c>
      <c r="C31" s="42"/>
      <c r="D31" s="112">
        <v>29.515775635779367</v>
      </c>
      <c r="E31" s="112">
        <v>26.80100405</v>
      </c>
      <c r="F31" s="112">
        <v>-2.7147715857793671</v>
      </c>
      <c r="G31" s="113"/>
      <c r="H31" s="112">
        <v>29.515775635779367</v>
      </c>
      <c r="I31" s="112">
        <v>26.80100405</v>
      </c>
      <c r="J31" s="112">
        <v>-2.7147715857793671</v>
      </c>
      <c r="AA31" s="8">
        <v>222</v>
      </c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</row>
    <row r="32" spans="1:42" s="22" customFormat="1" ht="17.25" customHeight="1" x14ac:dyDescent="0.3">
      <c r="A32" s="41"/>
      <c r="B32" s="50" t="s">
        <v>93</v>
      </c>
      <c r="C32" s="42"/>
      <c r="D32" s="112">
        <v>0</v>
      </c>
      <c r="E32" s="112">
        <v>0</v>
      </c>
      <c r="F32" s="112">
        <v>0</v>
      </c>
      <c r="G32" s="113"/>
      <c r="H32" s="112">
        <v>0</v>
      </c>
      <c r="I32" s="112">
        <v>0</v>
      </c>
      <c r="J32" s="112">
        <v>0</v>
      </c>
      <c r="AA32" s="8">
        <f>AA31+1</f>
        <v>223</v>
      </c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</row>
    <row r="33" spans="1:42" s="22" customFormat="1" ht="17.25" customHeight="1" x14ac:dyDescent="0.3">
      <c r="A33" s="41"/>
      <c r="B33" s="50" t="s">
        <v>94</v>
      </c>
      <c r="C33" s="42"/>
      <c r="D33" s="112">
        <v>0</v>
      </c>
      <c r="E33" s="112">
        <v>0</v>
      </c>
      <c r="F33" s="112">
        <v>0</v>
      </c>
      <c r="G33" s="113"/>
      <c r="H33" s="112">
        <v>0</v>
      </c>
      <c r="I33" s="112">
        <v>0</v>
      </c>
      <c r="J33" s="112">
        <v>0</v>
      </c>
      <c r="AA33" s="8">
        <f>AA32+1</f>
        <v>224</v>
      </c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</row>
    <row r="34" spans="1:42" s="22" customFormat="1" ht="17.25" customHeight="1" x14ac:dyDescent="0.3">
      <c r="A34" s="41"/>
      <c r="B34" s="50" t="s">
        <v>22</v>
      </c>
      <c r="C34" s="42"/>
      <c r="D34" s="112">
        <v>1.44109424</v>
      </c>
      <c r="E34" s="112">
        <v>0</v>
      </c>
      <c r="F34" s="112">
        <v>-1.44109424</v>
      </c>
      <c r="G34" s="113"/>
      <c r="H34" s="112">
        <v>1.44109424</v>
      </c>
      <c r="I34" s="112">
        <v>0</v>
      </c>
      <c r="J34" s="112">
        <v>-1.44109424</v>
      </c>
      <c r="AA34" s="8">
        <f>AA33+1</f>
        <v>225</v>
      </c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</row>
    <row r="35" spans="1:42" s="22" customFormat="1" ht="17.25" customHeight="1" x14ac:dyDescent="0.3">
      <c r="A35" s="41"/>
      <c r="B35" s="50" t="s">
        <v>23</v>
      </c>
      <c r="C35" s="42"/>
      <c r="D35" s="112">
        <v>0</v>
      </c>
      <c r="E35" s="112">
        <v>0</v>
      </c>
      <c r="F35" s="112">
        <v>0</v>
      </c>
      <c r="G35" s="113"/>
      <c r="H35" s="112">
        <v>0</v>
      </c>
      <c r="I35" s="112">
        <v>0</v>
      </c>
      <c r="J35" s="112">
        <v>0</v>
      </c>
      <c r="AA35" s="8">
        <f>AA34+1</f>
        <v>226</v>
      </c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</row>
    <row r="36" spans="1:42" s="20" customFormat="1" ht="17.25" customHeight="1" x14ac:dyDescent="0.3">
      <c r="A36" s="28"/>
      <c r="B36" s="49" t="s">
        <v>24</v>
      </c>
      <c r="C36" s="29"/>
      <c r="D36" s="110">
        <v>3.7373739779014414</v>
      </c>
      <c r="E36" s="110">
        <v>3.7373739799999939</v>
      </c>
      <c r="F36" s="110">
        <v>2.0985488902169891E-9</v>
      </c>
      <c r="G36" s="111"/>
      <c r="H36" s="110">
        <v>3.7373739779014414</v>
      </c>
      <c r="I36" s="110">
        <v>3.7373739799999939</v>
      </c>
      <c r="J36" s="110">
        <v>2.0985488902169891E-9</v>
      </c>
      <c r="AA36" s="8">
        <f>AA35+1</f>
        <v>227</v>
      </c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s="20" customFormat="1" ht="17.25" customHeight="1" x14ac:dyDescent="0.3">
      <c r="A37" s="28"/>
      <c r="B37" s="50" t="s">
        <v>19</v>
      </c>
      <c r="C37" s="42"/>
      <c r="D37" s="112">
        <v>0</v>
      </c>
      <c r="E37" s="112">
        <v>0</v>
      </c>
      <c r="F37" s="112">
        <v>0</v>
      </c>
      <c r="G37" s="113"/>
      <c r="H37" s="112">
        <v>0</v>
      </c>
      <c r="I37" s="112">
        <v>0</v>
      </c>
      <c r="J37" s="112">
        <v>0</v>
      </c>
      <c r="AA37" s="8">
        <f>AA35+2</f>
        <v>228</v>
      </c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s="20" customFormat="1" ht="17.25" customHeight="1" x14ac:dyDescent="0.3">
      <c r="A38" s="28"/>
      <c r="B38" s="50" t="s">
        <v>25</v>
      </c>
      <c r="C38" s="42"/>
      <c r="D38" s="112">
        <v>25.606605014023113</v>
      </c>
      <c r="E38" s="112">
        <v>38.402666069999995</v>
      </c>
      <c r="F38" s="112">
        <v>12.796061055976882</v>
      </c>
      <c r="G38" s="113"/>
      <c r="H38" s="112">
        <v>25.606605014023113</v>
      </c>
      <c r="I38" s="112">
        <v>38.402666069999995</v>
      </c>
      <c r="J38" s="112">
        <v>12.796061055976882</v>
      </c>
      <c r="AA38" s="8">
        <f>AA37+1</f>
        <v>229</v>
      </c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s="20" customFormat="1" ht="17.25" customHeight="1" x14ac:dyDescent="0.3">
      <c r="A39" s="28"/>
      <c r="B39" s="50" t="s">
        <v>26</v>
      </c>
      <c r="C39" s="42"/>
      <c r="D39" s="112">
        <v>26.589350000000003</v>
      </c>
      <c r="E39" s="112">
        <v>26.933333329999996</v>
      </c>
      <c r="F39" s="112">
        <v>0.34398332999999326</v>
      </c>
      <c r="G39" s="113"/>
      <c r="H39" s="112">
        <v>26.589350000000003</v>
      </c>
      <c r="I39" s="112">
        <v>26.933333329999996</v>
      </c>
      <c r="J39" s="112">
        <v>0.34398332999999326</v>
      </c>
      <c r="AA39" s="8">
        <f>AA38+1</f>
        <v>230</v>
      </c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s="20" customFormat="1" ht="17.25" customHeight="1" x14ac:dyDescent="0.3">
      <c r="A40" s="28"/>
      <c r="B40" s="50" t="s">
        <v>27</v>
      </c>
      <c r="C40" s="42"/>
      <c r="D40" s="112">
        <v>-48.458581036121672</v>
      </c>
      <c r="E40" s="112">
        <v>-61.598625419999998</v>
      </c>
      <c r="F40" s="112">
        <v>-13.140044383878326</v>
      </c>
      <c r="G40" s="113"/>
      <c r="H40" s="112">
        <v>-48.458581036121672</v>
      </c>
      <c r="I40" s="112">
        <v>-61.598625419999998</v>
      </c>
      <c r="J40" s="112">
        <v>-13.140044383878326</v>
      </c>
      <c r="AA40" s="8">
        <f>AA39+1</f>
        <v>231</v>
      </c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s="20" customFormat="1" ht="17.25" customHeight="1" x14ac:dyDescent="0.3">
      <c r="A41" s="28"/>
      <c r="B41" s="38"/>
      <c r="C41" s="29"/>
      <c r="D41" s="114">
        <v>34.69424385368081</v>
      </c>
      <c r="E41" s="114">
        <v>30.538378029999993</v>
      </c>
      <c r="F41" s="114">
        <v>-4.1558658236808199</v>
      </c>
      <c r="G41" s="115"/>
      <c r="H41" s="114">
        <v>34.69424385368081</v>
      </c>
      <c r="I41" s="114">
        <v>30.538378029999993</v>
      </c>
      <c r="J41" s="114">
        <v>-4.1558658236808199</v>
      </c>
      <c r="AA41" s="8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s="20" customFormat="1" ht="17.25" customHeight="1" x14ac:dyDescent="0.3">
      <c r="A42" s="28"/>
      <c r="B42" s="38"/>
      <c r="C42" s="29"/>
      <c r="D42" s="43"/>
      <c r="E42" s="43"/>
      <c r="F42" s="43"/>
      <c r="G42" s="44"/>
      <c r="H42" s="43"/>
      <c r="I42" s="43"/>
      <c r="J42" s="43">
        <v>0</v>
      </c>
      <c r="AA42" s="8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s="20" customFormat="1" ht="17.25" customHeight="1" x14ac:dyDescent="0.3">
      <c r="A43" s="28"/>
      <c r="B43" s="36" t="s">
        <v>28</v>
      </c>
      <c r="C43" s="29"/>
      <c r="D43" s="37"/>
      <c r="E43" s="37"/>
      <c r="F43" s="39"/>
      <c r="G43" s="35"/>
      <c r="H43" s="37"/>
      <c r="I43" s="37"/>
      <c r="J43" s="39">
        <v>0</v>
      </c>
      <c r="AA43" s="8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s="20" customFormat="1" ht="17.25" customHeight="1" x14ac:dyDescent="0.3">
      <c r="A44" s="28"/>
      <c r="B44" s="48" t="s">
        <v>29</v>
      </c>
      <c r="C44" s="29"/>
      <c r="D44" s="110">
        <v>0</v>
      </c>
      <c r="E44" s="110">
        <v>0</v>
      </c>
      <c r="F44" s="110">
        <v>0</v>
      </c>
      <c r="G44" s="111"/>
      <c r="H44" s="110">
        <v>0</v>
      </c>
      <c r="I44" s="110">
        <v>0</v>
      </c>
      <c r="J44" s="110">
        <v>0</v>
      </c>
      <c r="AA44" s="8">
        <f>AA40+3</f>
        <v>234</v>
      </c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1:42" s="20" customFormat="1" ht="17.25" customHeight="1" x14ac:dyDescent="0.3">
      <c r="A45" s="28"/>
      <c r="B45" s="48" t="s">
        <v>30</v>
      </c>
      <c r="C45" s="29"/>
      <c r="D45" s="110"/>
      <c r="E45" s="110"/>
      <c r="F45" s="110"/>
      <c r="G45" s="111"/>
      <c r="H45" s="110"/>
      <c r="I45" s="110"/>
      <c r="J45" s="110">
        <v>0</v>
      </c>
      <c r="AA45" s="8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1:42" s="20" customFormat="1" ht="17.25" customHeight="1" x14ac:dyDescent="0.3">
      <c r="A46" s="164"/>
      <c r="B46" s="165" t="s">
        <v>91</v>
      </c>
      <c r="C46" s="166"/>
      <c r="D46" s="167">
        <v>0</v>
      </c>
      <c r="E46" s="167">
        <v>0</v>
      </c>
      <c r="F46" s="167">
        <v>0</v>
      </c>
      <c r="G46" s="168"/>
      <c r="H46" s="167">
        <v>0</v>
      </c>
      <c r="I46" s="167">
        <v>0</v>
      </c>
      <c r="J46" s="167">
        <v>0</v>
      </c>
      <c r="AA46" s="16">
        <f>AA44+1</f>
        <v>235</v>
      </c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</row>
    <row r="47" spans="1:42" s="20" customFormat="1" ht="17.25" customHeight="1" x14ac:dyDescent="0.3">
      <c r="A47" s="164"/>
      <c r="B47" s="165" t="s">
        <v>90</v>
      </c>
      <c r="C47" s="166"/>
      <c r="D47" s="167">
        <v>0</v>
      </c>
      <c r="E47" s="167">
        <v>0</v>
      </c>
      <c r="F47" s="167">
        <v>0</v>
      </c>
      <c r="G47" s="168"/>
      <c r="H47" s="167">
        <v>0</v>
      </c>
      <c r="I47" s="167">
        <v>0</v>
      </c>
      <c r="J47" s="167">
        <v>0</v>
      </c>
      <c r="AA47" s="16">
        <f>AA46+1</f>
        <v>236</v>
      </c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</row>
    <row r="48" spans="1:42" s="20" customFormat="1" ht="17.25" customHeight="1" x14ac:dyDescent="0.3">
      <c r="A48" s="164"/>
      <c r="B48" s="165" t="s">
        <v>89</v>
      </c>
      <c r="C48" s="166"/>
      <c r="D48" s="167">
        <v>0</v>
      </c>
      <c r="E48" s="167">
        <v>0</v>
      </c>
      <c r="F48" s="167">
        <v>0</v>
      </c>
      <c r="G48" s="168"/>
      <c r="H48" s="167">
        <v>0</v>
      </c>
      <c r="I48" s="167">
        <v>0</v>
      </c>
      <c r="J48" s="167">
        <v>0</v>
      </c>
      <c r="AA48" s="16">
        <f>AA47+1</f>
        <v>237</v>
      </c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</row>
    <row r="49" spans="1:42" s="20" customFormat="1" ht="17.25" customHeight="1" x14ac:dyDescent="0.3">
      <c r="A49" s="164"/>
      <c r="B49" s="165" t="s">
        <v>88</v>
      </c>
      <c r="C49" s="166"/>
      <c r="D49" s="167">
        <v>0</v>
      </c>
      <c r="E49" s="167">
        <v>0</v>
      </c>
      <c r="F49" s="167">
        <v>0</v>
      </c>
      <c r="G49" s="168"/>
      <c r="H49" s="167">
        <v>0</v>
      </c>
      <c r="I49" s="167">
        <v>0</v>
      </c>
      <c r="J49" s="167">
        <v>0</v>
      </c>
      <c r="AA49" s="16">
        <v>245</v>
      </c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</row>
    <row r="50" spans="1:42" s="20" customFormat="1" ht="17.25" customHeight="1" x14ac:dyDescent="0.3">
      <c r="A50" s="28"/>
      <c r="B50" s="38" t="s">
        <v>31</v>
      </c>
      <c r="C50" s="29"/>
      <c r="D50" s="110">
        <v>0</v>
      </c>
      <c r="E50" s="110">
        <v>0</v>
      </c>
      <c r="F50" s="110">
        <v>0</v>
      </c>
      <c r="G50" s="111"/>
      <c r="H50" s="110">
        <v>0</v>
      </c>
      <c r="I50" s="110">
        <v>0</v>
      </c>
      <c r="J50" s="110">
        <v>0</v>
      </c>
      <c r="AA50" s="8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</row>
    <row r="51" spans="1:42" s="20" customFormat="1" ht="17.25" customHeight="1" x14ac:dyDescent="0.3">
      <c r="A51" s="28"/>
      <c r="B51" s="38" t="s">
        <v>32</v>
      </c>
      <c r="C51" s="29"/>
      <c r="D51" s="110">
        <v>0</v>
      </c>
      <c r="E51" s="110">
        <v>2.8959479999999997</v>
      </c>
      <c r="F51" s="110">
        <v>2.8959479999999997</v>
      </c>
      <c r="G51" s="111"/>
      <c r="H51" s="110">
        <v>0</v>
      </c>
      <c r="I51" s="110">
        <v>2.8959479999999997</v>
      </c>
      <c r="J51" s="110">
        <v>2.8959479999999997</v>
      </c>
      <c r="AA51" s="8">
        <v>238</v>
      </c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 spans="1:42" s="20" customFormat="1" ht="17.25" customHeight="1" x14ac:dyDescent="0.3">
      <c r="A52" s="28"/>
      <c r="B52" s="38" t="s">
        <v>33</v>
      </c>
      <c r="C52" s="29"/>
      <c r="D52" s="110">
        <v>0</v>
      </c>
      <c r="E52" s="110">
        <v>0</v>
      </c>
      <c r="F52" s="110">
        <v>0</v>
      </c>
      <c r="G52" s="111"/>
      <c r="H52" s="110">
        <v>0</v>
      </c>
      <c r="I52" s="110">
        <v>0</v>
      </c>
      <c r="J52" s="110">
        <v>0</v>
      </c>
      <c r="AA52" s="8">
        <f t="shared" ref="AA52:AA57" si="1">AA51+1</f>
        <v>239</v>
      </c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</row>
    <row r="53" spans="1:42" s="20" customFormat="1" ht="17.25" customHeight="1" x14ac:dyDescent="0.3">
      <c r="A53" s="28"/>
      <c r="B53" s="38" t="s">
        <v>34</v>
      </c>
      <c r="C53" s="29"/>
      <c r="D53" s="110">
        <v>0</v>
      </c>
      <c r="E53" s="110">
        <v>0</v>
      </c>
      <c r="F53" s="110">
        <v>0</v>
      </c>
      <c r="G53" s="111"/>
      <c r="H53" s="110">
        <v>0</v>
      </c>
      <c r="I53" s="110">
        <v>0</v>
      </c>
      <c r="J53" s="110">
        <v>0</v>
      </c>
      <c r="AA53" s="8">
        <f t="shared" si="1"/>
        <v>240</v>
      </c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</row>
    <row r="54" spans="1:42" s="20" customFormat="1" ht="17.25" customHeight="1" x14ac:dyDescent="0.3">
      <c r="A54" s="28"/>
      <c r="B54" s="38" t="s">
        <v>35</v>
      </c>
      <c r="C54" s="29"/>
      <c r="D54" s="110">
        <v>0</v>
      </c>
      <c r="E54" s="110">
        <v>9.5069000000000001E-2</v>
      </c>
      <c r="F54" s="110">
        <v>9.5069000000000001E-2</v>
      </c>
      <c r="G54" s="111"/>
      <c r="H54" s="110">
        <v>0</v>
      </c>
      <c r="I54" s="110">
        <v>9.5069000000000001E-2</v>
      </c>
      <c r="J54" s="110">
        <v>9.5069000000000001E-2</v>
      </c>
      <c r="AA54" s="8">
        <f t="shared" si="1"/>
        <v>241</v>
      </c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 spans="1:42" s="20" customFormat="1" ht="17.25" customHeight="1" x14ac:dyDescent="0.3">
      <c r="A55" s="28"/>
      <c r="B55" s="38" t="s">
        <v>36</v>
      </c>
      <c r="C55" s="29"/>
      <c r="D55" s="110">
        <v>0</v>
      </c>
      <c r="E55" s="110">
        <v>9.5069000000000001E-2</v>
      </c>
      <c r="F55" s="110">
        <v>9.5069000000000001E-2</v>
      </c>
      <c r="G55" s="111"/>
      <c r="H55" s="110">
        <v>0</v>
      </c>
      <c r="I55" s="110">
        <v>9.5069000000000001E-2</v>
      </c>
      <c r="J55" s="110">
        <v>9.5069000000000001E-2</v>
      </c>
      <c r="AA55" s="8">
        <f t="shared" si="1"/>
        <v>242</v>
      </c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</row>
    <row r="56" spans="1:42" s="20" customFormat="1" ht="17.25" customHeight="1" x14ac:dyDescent="0.3">
      <c r="A56" s="28"/>
      <c r="B56" s="38" t="s">
        <v>37</v>
      </c>
      <c r="C56" s="29"/>
      <c r="D56" s="110">
        <v>0</v>
      </c>
      <c r="E56" s="110">
        <v>0</v>
      </c>
      <c r="F56" s="110">
        <v>0</v>
      </c>
      <c r="G56" s="111"/>
      <c r="H56" s="110">
        <v>0</v>
      </c>
      <c r="I56" s="110">
        <v>0</v>
      </c>
      <c r="J56" s="110">
        <v>0</v>
      </c>
      <c r="AA56" s="8">
        <f t="shared" si="1"/>
        <v>243</v>
      </c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</row>
    <row r="57" spans="1:42" s="20" customFormat="1" ht="17.25" customHeight="1" x14ac:dyDescent="0.3">
      <c r="A57" s="28"/>
      <c r="B57" s="38" t="s">
        <v>38</v>
      </c>
      <c r="C57" s="29"/>
      <c r="D57" s="110">
        <v>0</v>
      </c>
      <c r="E57" s="110">
        <v>1.4626E-2</v>
      </c>
      <c r="F57" s="110">
        <v>1.4626E-2</v>
      </c>
      <c r="G57" s="111"/>
      <c r="H57" s="110">
        <v>0</v>
      </c>
      <c r="I57" s="110">
        <v>1.4626E-2</v>
      </c>
      <c r="J57" s="110">
        <v>1.4626E-2</v>
      </c>
      <c r="AA57" s="8">
        <f t="shared" si="1"/>
        <v>244</v>
      </c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</row>
    <row r="58" spans="1:42" s="20" customFormat="1" ht="17.25" customHeight="1" x14ac:dyDescent="0.3">
      <c r="A58" s="28"/>
      <c r="B58" s="48" t="s">
        <v>39</v>
      </c>
      <c r="C58" s="29"/>
      <c r="D58" s="110">
        <v>14.852581527079984</v>
      </c>
      <c r="E58" s="110">
        <v>14.879135</v>
      </c>
      <c r="F58" s="110">
        <v>2.6553472920015864E-2</v>
      </c>
      <c r="G58" s="111"/>
      <c r="H58" s="110">
        <v>14.852581527079984</v>
      </c>
      <c r="I58" s="110">
        <v>14.879135</v>
      </c>
      <c r="J58" s="110">
        <v>2.6553472920015864E-2</v>
      </c>
      <c r="AA58" s="8">
        <f>AA57+3</f>
        <v>247</v>
      </c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</row>
    <row r="59" spans="1:42" s="20" customFormat="1" ht="17.25" customHeight="1" x14ac:dyDescent="0.3">
      <c r="A59" s="28"/>
      <c r="B59" s="40"/>
      <c r="C59" s="29"/>
      <c r="D59" s="114">
        <v>14.852581527079984</v>
      </c>
      <c r="E59" s="114">
        <v>17.979846999999999</v>
      </c>
      <c r="F59" s="114">
        <v>3.1272654729200156</v>
      </c>
      <c r="G59" s="115"/>
      <c r="H59" s="114">
        <v>14.852581527079984</v>
      </c>
      <c r="I59" s="114">
        <v>17.979846999999999</v>
      </c>
      <c r="J59" s="114">
        <v>3.1272654729200156</v>
      </c>
      <c r="AA59" s="8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 spans="1:42" s="20" customFormat="1" ht="17.25" customHeight="1" x14ac:dyDescent="0.3">
      <c r="A60" s="28"/>
      <c r="B60" s="40"/>
      <c r="C60" s="29"/>
      <c r="D60" s="116"/>
      <c r="E60" s="116"/>
      <c r="F60" s="116"/>
      <c r="G60" s="115"/>
      <c r="H60" s="116"/>
      <c r="I60" s="116"/>
      <c r="J60" s="116"/>
      <c r="AA60" s="8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 spans="1:42" s="20" customFormat="1" ht="17.25" customHeight="1" x14ac:dyDescent="0.3">
      <c r="A61" s="28"/>
      <c r="B61" s="45" t="s">
        <v>40</v>
      </c>
      <c r="C61" s="29"/>
      <c r="D61" s="117">
        <v>241.42679007141857</v>
      </c>
      <c r="E61" s="117">
        <v>251.89605700999999</v>
      </c>
      <c r="F61" s="117">
        <v>10.469266938581427</v>
      </c>
      <c r="G61" s="115"/>
      <c r="H61" s="117">
        <v>241.42679007141857</v>
      </c>
      <c r="I61" s="117">
        <v>251.89605700999999</v>
      </c>
      <c r="J61" s="117">
        <v>10.469266938581427</v>
      </c>
      <c r="AA61" s="8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</row>
    <row r="62" spans="1:42" s="20" customFormat="1" ht="17.25" customHeight="1" x14ac:dyDescent="0.3">
      <c r="A62" s="28"/>
      <c r="B62" s="40"/>
      <c r="C62" s="29"/>
      <c r="D62" s="37"/>
      <c r="E62" s="37"/>
      <c r="F62" s="39"/>
      <c r="G62" s="35"/>
      <c r="H62" s="37"/>
      <c r="I62" s="37"/>
      <c r="J62" s="39"/>
      <c r="AA62" s="8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</row>
    <row r="63" spans="1:42" s="20" customFormat="1" ht="17.25" customHeight="1" x14ac:dyDescent="0.3">
      <c r="A63" s="28"/>
      <c r="B63" s="36" t="s">
        <v>41</v>
      </c>
      <c r="C63" s="29"/>
      <c r="D63" s="37"/>
      <c r="E63" s="37"/>
      <c r="F63" s="39"/>
      <c r="G63" s="35"/>
      <c r="H63" s="37"/>
      <c r="I63" s="37"/>
      <c r="J63" s="39"/>
      <c r="AA63" s="8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</row>
    <row r="64" spans="1:42" s="20" customFormat="1" ht="17.25" customHeight="1" x14ac:dyDescent="0.3">
      <c r="A64" s="28"/>
      <c r="B64" s="48" t="s">
        <v>42</v>
      </c>
      <c r="C64" s="29"/>
      <c r="D64" s="110">
        <v>85.293736084209073</v>
      </c>
      <c r="E64" s="110">
        <v>5.3219232099999996</v>
      </c>
      <c r="F64" s="110">
        <v>-79.971812874209078</v>
      </c>
      <c r="G64" s="111"/>
      <c r="H64" s="110">
        <v>85.293736084209073</v>
      </c>
      <c r="I64" s="110">
        <v>5.3219232099999996</v>
      </c>
      <c r="J64" s="110">
        <v>-79.971812874209078</v>
      </c>
      <c r="AA64" s="8">
        <f>AA58+8</f>
        <v>255</v>
      </c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</row>
    <row r="65" spans="1:42" s="20" customFormat="1" ht="17.25" customHeight="1" x14ac:dyDescent="0.3">
      <c r="A65" s="28"/>
      <c r="B65" s="48" t="s">
        <v>43</v>
      </c>
      <c r="C65" s="29"/>
      <c r="D65" s="110">
        <v>10.406999943780633</v>
      </c>
      <c r="E65" s="110">
        <v>0.4013002</v>
      </c>
      <c r="F65" s="110">
        <v>-10.005699743780633</v>
      </c>
      <c r="G65" s="111"/>
      <c r="H65" s="110">
        <v>10.406999943780633</v>
      </c>
      <c r="I65" s="110">
        <v>0.4013002</v>
      </c>
      <c r="J65" s="110">
        <v>-10.005699743780633</v>
      </c>
      <c r="AA65" s="8">
        <f>AA64+1</f>
        <v>256</v>
      </c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</row>
    <row r="66" spans="1:42" s="20" customFormat="1" ht="17.25" customHeight="1" x14ac:dyDescent="0.3">
      <c r="A66" s="28"/>
      <c r="B66" s="48" t="s">
        <v>44</v>
      </c>
      <c r="C66" s="29"/>
      <c r="D66" s="110">
        <v>21.95898046891902</v>
      </c>
      <c r="E66" s="110">
        <v>19.231541480000001</v>
      </c>
      <c r="F66" s="110">
        <v>-2.7274389889190189</v>
      </c>
      <c r="G66" s="111"/>
      <c r="H66" s="110">
        <v>21.95898046891902</v>
      </c>
      <c r="I66" s="110">
        <v>19.231541480000001</v>
      </c>
      <c r="J66" s="110">
        <v>-2.7274389889190189</v>
      </c>
      <c r="AA66" s="8">
        <f>AA65+1</f>
        <v>257</v>
      </c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</row>
    <row r="67" spans="1:42" s="20" customFormat="1" ht="17.25" customHeight="1" x14ac:dyDescent="0.3">
      <c r="A67" s="28"/>
      <c r="B67" s="40"/>
      <c r="C67" s="29"/>
      <c r="D67" s="114">
        <v>117.65971649690873</v>
      </c>
      <c r="E67" s="114">
        <v>24.95476489</v>
      </c>
      <c r="F67" s="114">
        <v>-92.704951606908736</v>
      </c>
      <c r="G67" s="115"/>
      <c r="H67" s="114">
        <v>117.65971649690873</v>
      </c>
      <c r="I67" s="114">
        <v>24.95476489</v>
      </c>
      <c r="J67" s="114">
        <v>-92.704951606908736</v>
      </c>
      <c r="K67" s="21">
        <f>SUM(D67:J67)</f>
        <v>99.819059559999971</v>
      </c>
      <c r="AA67" s="8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</row>
    <row r="68" spans="1:42" s="20" customFormat="1" ht="17.25" customHeight="1" x14ac:dyDescent="0.3">
      <c r="A68" s="28"/>
      <c r="B68" s="40"/>
      <c r="C68" s="29"/>
      <c r="D68" s="116"/>
      <c r="E68" s="116"/>
      <c r="F68" s="116"/>
      <c r="G68" s="115"/>
      <c r="H68" s="116"/>
      <c r="I68" s="116"/>
      <c r="J68" s="116"/>
      <c r="AA68" s="8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</row>
    <row r="69" spans="1:42" s="20" customFormat="1" ht="17.25" customHeight="1" x14ac:dyDescent="0.3">
      <c r="A69" s="28"/>
      <c r="B69" s="45" t="s">
        <v>45</v>
      </c>
      <c r="C69" s="29"/>
      <c r="D69" s="117">
        <v>359.08650656832731</v>
      </c>
      <c r="E69" s="117">
        <v>276.85082189999997</v>
      </c>
      <c r="F69" s="117">
        <v>-82.235684668327337</v>
      </c>
      <c r="G69" s="115"/>
      <c r="H69" s="117">
        <v>359.08650656832731</v>
      </c>
      <c r="I69" s="117">
        <v>276.85082189999997</v>
      </c>
      <c r="J69" s="117">
        <v>-82.235684668327337</v>
      </c>
      <c r="AA69" s="8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</row>
    <row r="70" spans="1:42" s="20" customFormat="1" ht="17.25" customHeight="1" x14ac:dyDescent="0.3">
      <c r="A70" s="28"/>
      <c r="B70" s="40"/>
      <c r="C70" s="29"/>
      <c r="D70" s="37"/>
      <c r="E70" s="37"/>
      <c r="F70" s="39"/>
      <c r="G70" s="35"/>
      <c r="H70" s="37"/>
      <c r="I70" s="37"/>
      <c r="J70" s="39"/>
      <c r="AA70" s="8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</row>
    <row r="71" spans="1:42" s="20" customFormat="1" ht="17.25" customHeight="1" x14ac:dyDescent="0.3">
      <c r="A71" s="28"/>
      <c r="B71" s="36" t="s">
        <v>46</v>
      </c>
      <c r="C71" s="29"/>
      <c r="D71" s="37"/>
      <c r="E71" s="37"/>
      <c r="F71" s="39"/>
      <c r="G71" s="35"/>
      <c r="H71" s="37"/>
      <c r="I71" s="37"/>
      <c r="J71" s="39"/>
      <c r="AA71" s="8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</row>
    <row r="72" spans="1:42" s="20" customFormat="1" ht="17.25" customHeight="1" x14ac:dyDescent="0.3">
      <c r="A72" s="28"/>
      <c r="B72" s="48" t="s">
        <v>47</v>
      </c>
      <c r="C72" s="29"/>
      <c r="D72" s="110">
        <v>69.524101473666676</v>
      </c>
      <c r="E72" s="178">
        <v>75.275499179999969</v>
      </c>
      <c r="F72" s="110">
        <v>5.7513977063332931</v>
      </c>
      <c r="G72" s="111"/>
      <c r="H72" s="110">
        <v>69.524101473666676</v>
      </c>
      <c r="I72" s="178">
        <v>75.275499179999969</v>
      </c>
      <c r="J72" s="110">
        <v>5.7513977063332931</v>
      </c>
      <c r="AA72" s="8">
        <f>AA66+5</f>
        <v>262</v>
      </c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</row>
    <row r="73" spans="1:42" s="20" customFormat="1" ht="17.25" customHeight="1" x14ac:dyDescent="0.3">
      <c r="A73" s="28"/>
      <c r="B73" s="29"/>
      <c r="C73" s="29"/>
      <c r="D73" s="114">
        <v>69.524101473666676</v>
      </c>
      <c r="E73" s="114">
        <v>75.275499179999969</v>
      </c>
      <c r="F73" s="114">
        <v>5.7513977063332931</v>
      </c>
      <c r="G73" s="115"/>
      <c r="H73" s="114">
        <v>69.524101473666676</v>
      </c>
      <c r="I73" s="114">
        <v>75.275499179999969</v>
      </c>
      <c r="J73" s="114">
        <v>5.7513977063332931</v>
      </c>
      <c r="AA73" s="8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</row>
    <row r="74" spans="1:42" s="20" customFormat="1" ht="17.25" customHeight="1" x14ac:dyDescent="0.3">
      <c r="A74" s="28"/>
      <c r="B74" s="29"/>
      <c r="C74" s="29"/>
      <c r="D74" s="116"/>
      <c r="E74" s="116"/>
      <c r="F74" s="116"/>
      <c r="G74" s="115"/>
      <c r="H74" s="116"/>
      <c r="I74" s="116"/>
      <c r="J74" s="116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</row>
    <row r="75" spans="1:42" s="23" customFormat="1" ht="18" customHeight="1" x14ac:dyDescent="0.25">
      <c r="A75" s="46"/>
      <c r="B75" s="47" t="s">
        <v>48</v>
      </c>
      <c r="C75" s="47"/>
      <c r="D75" s="118">
        <v>428.610608041994</v>
      </c>
      <c r="E75" s="118">
        <v>352.12632107999991</v>
      </c>
      <c r="F75" s="119">
        <v>-76.484286961994087</v>
      </c>
      <c r="G75" s="120"/>
      <c r="H75" s="118">
        <v>428.610608041994</v>
      </c>
      <c r="I75" s="118">
        <v>352.12632107999991</v>
      </c>
      <c r="J75" s="119">
        <v>-76.484286961994087</v>
      </c>
      <c r="K75" s="20"/>
      <c r="L75" s="20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ht="18.7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</row>
    <row r="78" spans="1:42" x14ac:dyDescent="0.25">
      <c r="H78" s="5"/>
    </row>
  </sheetData>
  <mergeCells count="14">
    <mergeCell ref="A1:K1"/>
    <mergeCell ref="A3:K3"/>
    <mergeCell ref="A4:K4"/>
    <mergeCell ref="A5:K5"/>
    <mergeCell ref="D8:F8"/>
    <mergeCell ref="H8:J8"/>
    <mergeCell ref="A2:J2"/>
    <mergeCell ref="AA2:AP2"/>
    <mergeCell ref="AC4:AP4"/>
    <mergeCell ref="AC5:AN5"/>
    <mergeCell ref="E9:E10"/>
    <mergeCell ref="F9:F10"/>
    <mergeCell ref="I9:I10"/>
    <mergeCell ref="J9:J10"/>
  </mergeCells>
  <printOptions horizontalCentered="1"/>
  <pageMargins left="0.7" right="0.7" top="0.75" bottom="0.75" header="0.3" footer="0.3"/>
  <pageSetup scale="5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Button 3">
              <controlPr defaultSize="0" print="0" autoFill="0" autoPict="0" macro="[0]!Macro1">
                <anchor moveWithCells="1" sizeWithCells="1">
                  <from>
                    <xdr:col>12</xdr:col>
                    <xdr:colOff>342900</xdr:colOff>
                    <xdr:row>0</xdr:row>
                    <xdr:rowOff>266700</xdr:rowOff>
                  </from>
                  <to>
                    <xdr:col>16</xdr:col>
                    <xdr:colOff>361950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4">
              <controlPr defaultSize="0" print="0" autoFill="0" autoPict="0" macro="[0]!Macro4">
                <anchor moveWithCells="1" sizeWithCells="1">
                  <from>
                    <xdr:col>12</xdr:col>
                    <xdr:colOff>352425</xdr:colOff>
                    <xdr:row>4</xdr:row>
                    <xdr:rowOff>95250</xdr:rowOff>
                  </from>
                  <to>
                    <xdr:col>16</xdr:col>
                    <xdr:colOff>381000</xdr:colOff>
                    <xdr:row>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theme="5"/>
  </sheetPr>
  <dimension ref="A1:N82"/>
  <sheetViews>
    <sheetView zoomScale="80" zoomScaleNormal="80" workbookViewId="0">
      <selection sqref="A1:F1"/>
    </sheetView>
  </sheetViews>
  <sheetFormatPr defaultRowHeight="15" x14ac:dyDescent="0.25"/>
  <cols>
    <col min="1" max="1" width="66.140625" customWidth="1"/>
    <col min="2" max="2" width="11.28515625" customWidth="1"/>
    <col min="3" max="3" width="2.28515625" customWidth="1"/>
    <col min="4" max="4" width="10.7109375" customWidth="1"/>
    <col min="5" max="5" width="2.5703125" customWidth="1"/>
    <col min="6" max="6" width="103.5703125" customWidth="1"/>
    <col min="7" max="7" width="3.7109375" customWidth="1"/>
  </cols>
  <sheetData>
    <row r="1" spans="1:6" ht="28.5" x14ac:dyDescent="0.45">
      <c r="A1" s="206" t="s">
        <v>0</v>
      </c>
      <c r="B1" s="206"/>
      <c r="C1" s="206"/>
      <c r="D1" s="206"/>
      <c r="E1" s="206"/>
      <c r="F1" s="206"/>
    </row>
    <row r="2" spans="1:6" ht="21.75" customHeight="1" x14ac:dyDescent="0.4">
      <c r="A2" s="215" t="s">
        <v>120</v>
      </c>
      <c r="B2" s="215"/>
      <c r="C2" s="215"/>
      <c r="D2" s="215"/>
      <c r="E2" s="215"/>
      <c r="F2" s="215"/>
    </row>
    <row r="3" spans="1:6" ht="19.5" customHeight="1" x14ac:dyDescent="0.4">
      <c r="A3" s="207" t="s">
        <v>77</v>
      </c>
      <c r="B3" s="207"/>
      <c r="C3" s="207"/>
      <c r="D3" s="207"/>
      <c r="E3" s="207"/>
      <c r="F3" s="207"/>
    </row>
    <row r="4" spans="1:6" ht="22.5" customHeight="1" x14ac:dyDescent="0.35">
      <c r="A4" s="209" t="s">
        <v>85</v>
      </c>
      <c r="B4" s="209"/>
      <c r="C4" s="209"/>
      <c r="D4" s="209"/>
      <c r="E4" s="209"/>
      <c r="F4" s="209"/>
    </row>
    <row r="5" spans="1:6" ht="12.75" customHeight="1" x14ac:dyDescent="0.25">
      <c r="A5" s="232" t="s">
        <v>7</v>
      </c>
      <c r="B5" s="232"/>
      <c r="C5" s="232"/>
      <c r="D5" s="232"/>
      <c r="E5" s="232"/>
      <c r="F5" s="232"/>
    </row>
    <row r="6" spans="1:6" ht="8.25" customHeight="1" x14ac:dyDescent="0.25">
      <c r="A6" s="232"/>
      <c r="B6" s="232"/>
      <c r="C6" s="232"/>
      <c r="D6" s="232"/>
      <c r="E6" s="232"/>
      <c r="F6" s="232"/>
    </row>
    <row r="7" spans="1:6" ht="21" customHeight="1" x14ac:dyDescent="0.35">
      <c r="A7" s="208" t="s">
        <v>124</v>
      </c>
      <c r="B7" s="208"/>
      <c r="C7" s="208"/>
      <c r="D7" s="208"/>
      <c r="E7" s="208"/>
      <c r="F7" s="208"/>
    </row>
    <row r="8" spans="1:6" ht="6" customHeight="1" thickBot="1" x14ac:dyDescent="0.3"/>
    <row r="9" spans="1:6" ht="17.25" customHeight="1" x14ac:dyDescent="0.25">
      <c r="A9" s="233" t="s">
        <v>79</v>
      </c>
      <c r="B9" s="218" t="s">
        <v>82</v>
      </c>
      <c r="C9" s="219"/>
      <c r="D9" s="222" t="s">
        <v>80</v>
      </c>
      <c r="E9" s="223"/>
      <c r="F9" s="226" t="s">
        <v>81</v>
      </c>
    </row>
    <row r="10" spans="1:6" ht="17.25" customHeight="1" x14ac:dyDescent="0.25">
      <c r="A10" s="234"/>
      <c r="B10" s="220"/>
      <c r="C10" s="221"/>
      <c r="D10" s="224"/>
      <c r="E10" s="225"/>
      <c r="F10" s="227"/>
    </row>
    <row r="11" spans="1:6" ht="7.5" customHeight="1" x14ac:dyDescent="0.25">
      <c r="A11" s="91"/>
      <c r="B11" s="228"/>
      <c r="C11" s="229"/>
      <c r="D11" s="230"/>
      <c r="E11" s="231"/>
      <c r="F11" s="92"/>
    </row>
    <row r="12" spans="1:6" s="90" customFormat="1" ht="30" hidden="1" customHeight="1" x14ac:dyDescent="0.25">
      <c r="A12" s="93" t="s">
        <v>4</v>
      </c>
      <c r="B12" s="124">
        <v>0</v>
      </c>
      <c r="C12" s="126"/>
      <c r="D12" s="104" t="s">
        <v>125</v>
      </c>
      <c r="E12" s="105"/>
      <c r="F12" s="95"/>
    </row>
    <row r="13" spans="1:6" s="90" customFormat="1" ht="30" customHeight="1" x14ac:dyDescent="0.25">
      <c r="A13" s="93" t="s">
        <v>5</v>
      </c>
      <c r="B13" s="124">
        <v>-60.919877733734801</v>
      </c>
      <c r="C13" s="126"/>
      <c r="D13" s="104">
        <v>-1</v>
      </c>
      <c r="E13" s="105"/>
      <c r="F13" s="95" t="s">
        <v>112</v>
      </c>
    </row>
    <row r="14" spans="1:6" s="90" customFormat="1" ht="30" customHeight="1" x14ac:dyDescent="0.25">
      <c r="A14" s="93" t="s">
        <v>83</v>
      </c>
      <c r="B14" s="124">
        <v>20.016812618810754</v>
      </c>
      <c r="C14" s="126"/>
      <c r="D14" s="104">
        <v>0.60667655254174058</v>
      </c>
      <c r="E14" s="105"/>
      <c r="F14" s="95" t="s">
        <v>104</v>
      </c>
    </row>
    <row r="15" spans="1:6" s="90" customFormat="1" ht="30" customHeight="1" x14ac:dyDescent="0.25">
      <c r="A15" s="93" t="s">
        <v>84</v>
      </c>
      <c r="B15" s="124">
        <v>2.2454975785239242</v>
      </c>
      <c r="C15" s="126"/>
      <c r="D15" s="104">
        <v>0.11676659626633813</v>
      </c>
      <c r="E15" s="105"/>
      <c r="F15" s="95" t="s">
        <v>105</v>
      </c>
    </row>
    <row r="16" spans="1:6" s="90" customFormat="1" ht="30" hidden="1" customHeight="1" x14ac:dyDescent="0.25">
      <c r="A16" s="93" t="s">
        <v>8</v>
      </c>
      <c r="B16" s="124">
        <v>0</v>
      </c>
      <c r="C16" s="126"/>
      <c r="D16" s="104" t="s">
        <v>125</v>
      </c>
      <c r="E16" s="105"/>
      <c r="F16" s="95"/>
    </row>
    <row r="17" spans="1:8" s="90" customFormat="1" ht="30" customHeight="1" x14ac:dyDescent="0.25">
      <c r="A17" s="93" t="s">
        <v>9</v>
      </c>
      <c r="B17" s="124">
        <v>48.709658959602478</v>
      </c>
      <c r="C17" s="126"/>
      <c r="D17" s="104" t="s">
        <v>126</v>
      </c>
      <c r="E17" s="105"/>
      <c r="F17" s="95" t="s">
        <v>106</v>
      </c>
    </row>
    <row r="18" spans="1:8" s="90" customFormat="1" ht="30" customHeight="1" x14ac:dyDescent="0.25">
      <c r="A18" s="93" t="s">
        <v>14</v>
      </c>
      <c r="B18" s="124">
        <v>1.4457758661398543</v>
      </c>
      <c r="C18" s="126"/>
      <c r="D18" s="104">
        <v>3.5941143463599723E-2</v>
      </c>
      <c r="E18" s="105"/>
      <c r="F18" s="95" t="s">
        <v>107</v>
      </c>
    </row>
    <row r="19" spans="1:8" s="90" customFormat="1" ht="30" hidden="1" customHeight="1" x14ac:dyDescent="0.25">
      <c r="A19" s="93" t="s">
        <v>15</v>
      </c>
      <c r="B19" s="124">
        <v>0</v>
      </c>
      <c r="C19" s="126"/>
      <c r="D19" s="104" t="s">
        <v>125</v>
      </c>
      <c r="E19" s="105"/>
      <c r="F19" s="95"/>
    </row>
    <row r="20" spans="1:8" s="90" customFormat="1" ht="30" hidden="1" customHeight="1" x14ac:dyDescent="0.25">
      <c r="A20" s="93" t="s">
        <v>16</v>
      </c>
      <c r="B20" s="124">
        <v>0</v>
      </c>
      <c r="C20" s="126"/>
      <c r="D20" s="104" t="s">
        <v>125</v>
      </c>
      <c r="E20" s="105"/>
      <c r="F20" s="95"/>
    </row>
    <row r="21" spans="1:8" s="90" customFormat="1" ht="30" customHeight="1" x14ac:dyDescent="0.25">
      <c r="A21" s="93" t="s">
        <v>21</v>
      </c>
      <c r="B21" s="125">
        <v>-2.7147715857793671</v>
      </c>
      <c r="C21" s="126"/>
      <c r="D21" s="104">
        <v>-9.1976969173342318E-2</v>
      </c>
      <c r="E21" s="105"/>
      <c r="F21" s="95" t="s">
        <v>111</v>
      </c>
    </row>
    <row r="22" spans="1:8" s="90" customFormat="1" ht="30" hidden="1" customHeight="1" x14ac:dyDescent="0.25">
      <c r="A22" s="93" t="s">
        <v>93</v>
      </c>
      <c r="B22" s="125">
        <v>0</v>
      </c>
      <c r="C22" s="126"/>
      <c r="D22" s="104" t="s">
        <v>125</v>
      </c>
      <c r="E22" s="105"/>
      <c r="F22" s="95"/>
    </row>
    <row r="23" spans="1:8" s="90" customFormat="1" ht="30" hidden="1" customHeight="1" x14ac:dyDescent="0.25">
      <c r="A23" s="93" t="s">
        <v>94</v>
      </c>
      <c r="B23" s="125">
        <v>0</v>
      </c>
      <c r="C23" s="126"/>
      <c r="D23" s="104" t="s">
        <v>125</v>
      </c>
      <c r="E23" s="105"/>
      <c r="F23" s="95"/>
      <c r="H23" s="94"/>
    </row>
    <row r="24" spans="1:8" s="90" customFormat="1" ht="30" hidden="1" customHeight="1" x14ac:dyDescent="0.25">
      <c r="A24" s="93" t="s">
        <v>22</v>
      </c>
      <c r="B24" s="125">
        <v>-1.44109424</v>
      </c>
      <c r="C24" s="126"/>
      <c r="D24" s="104">
        <v>-1</v>
      </c>
      <c r="E24" s="105"/>
      <c r="F24" s="95"/>
    </row>
    <row r="25" spans="1:8" s="90" customFormat="1" ht="30" hidden="1" customHeight="1" x14ac:dyDescent="0.25">
      <c r="A25" s="93" t="s">
        <v>23</v>
      </c>
      <c r="B25" s="125">
        <v>0</v>
      </c>
      <c r="C25" s="126"/>
      <c r="D25" s="104" t="s">
        <v>125</v>
      </c>
      <c r="E25" s="105"/>
      <c r="F25" s="95"/>
    </row>
    <row r="26" spans="1:8" s="90" customFormat="1" ht="30" hidden="1" customHeight="1" x14ac:dyDescent="0.25">
      <c r="A26" s="93" t="s">
        <v>19</v>
      </c>
      <c r="B26" s="125">
        <v>0</v>
      </c>
      <c r="C26" s="126"/>
      <c r="D26" s="104" t="s">
        <v>125</v>
      </c>
      <c r="E26" s="105"/>
      <c r="F26" s="95"/>
    </row>
    <row r="27" spans="1:8" s="90" customFormat="1" ht="30" customHeight="1" x14ac:dyDescent="0.25">
      <c r="A27" s="93" t="s">
        <v>25</v>
      </c>
      <c r="B27" s="125">
        <v>12.796061055976882</v>
      </c>
      <c r="C27" s="126"/>
      <c r="D27" s="104">
        <v>0.49971720378274631</v>
      </c>
      <c r="E27" s="105"/>
      <c r="F27" s="95" t="s">
        <v>113</v>
      </c>
    </row>
    <row r="28" spans="1:8" s="90" customFormat="1" ht="33" hidden="1" customHeight="1" x14ac:dyDescent="0.25">
      <c r="A28" s="93" t="s">
        <v>26</v>
      </c>
      <c r="B28" s="125">
        <v>0.34398332999999326</v>
      </c>
      <c r="C28" s="126"/>
      <c r="D28" s="104">
        <v>1.2936883752329155E-2</v>
      </c>
      <c r="E28" s="105"/>
      <c r="F28" s="95"/>
    </row>
    <row r="29" spans="1:8" s="90" customFormat="1" ht="31.5" customHeight="1" x14ac:dyDescent="0.25">
      <c r="A29" s="93" t="s">
        <v>27</v>
      </c>
      <c r="B29" s="125">
        <v>-13.140044383878326</v>
      </c>
      <c r="C29" s="126"/>
      <c r="D29" s="104">
        <v>0.27116032089514885</v>
      </c>
      <c r="E29" s="105"/>
      <c r="F29" s="95" t="s">
        <v>114</v>
      </c>
    </row>
    <row r="30" spans="1:8" s="90" customFormat="1" ht="30" hidden="1" customHeight="1" x14ac:dyDescent="0.25">
      <c r="A30" s="93" t="s">
        <v>29</v>
      </c>
      <c r="B30" s="125">
        <v>0</v>
      </c>
      <c r="C30" s="127"/>
      <c r="D30" s="104" t="s">
        <v>125</v>
      </c>
      <c r="E30" s="105"/>
      <c r="F30" s="96"/>
    </row>
    <row r="31" spans="1:8" s="90" customFormat="1" ht="30" hidden="1" customHeight="1" x14ac:dyDescent="0.25">
      <c r="A31" s="93" t="s">
        <v>31</v>
      </c>
      <c r="B31" s="125">
        <v>0</v>
      </c>
      <c r="C31" s="127"/>
      <c r="D31" s="104" t="s">
        <v>125</v>
      </c>
      <c r="E31" s="105"/>
      <c r="F31" s="96"/>
    </row>
    <row r="32" spans="1:8" s="90" customFormat="1" ht="30" customHeight="1" x14ac:dyDescent="0.25">
      <c r="A32" s="93" t="s">
        <v>32</v>
      </c>
      <c r="B32" s="125">
        <v>2.8959479999999997</v>
      </c>
      <c r="C32" s="127"/>
      <c r="D32" s="104" t="s">
        <v>96</v>
      </c>
      <c r="E32" s="105"/>
      <c r="F32" s="96" t="s">
        <v>108</v>
      </c>
    </row>
    <row r="33" spans="1:14" s="90" customFormat="1" ht="30" hidden="1" customHeight="1" x14ac:dyDescent="0.25">
      <c r="A33" s="93" t="s">
        <v>33</v>
      </c>
      <c r="B33" s="125">
        <v>0</v>
      </c>
      <c r="C33" s="127"/>
      <c r="D33" s="104" t="s">
        <v>125</v>
      </c>
      <c r="E33" s="105"/>
      <c r="F33" s="96"/>
    </row>
    <row r="34" spans="1:14" s="90" customFormat="1" ht="30" hidden="1" customHeight="1" x14ac:dyDescent="0.25">
      <c r="A34" s="93" t="s">
        <v>34</v>
      </c>
      <c r="B34" s="125">
        <v>0</v>
      </c>
      <c r="C34" s="127"/>
      <c r="D34" s="104" t="s">
        <v>125</v>
      </c>
      <c r="E34" s="105"/>
      <c r="F34" s="96"/>
    </row>
    <row r="35" spans="1:14" s="90" customFormat="1" ht="30" customHeight="1" x14ac:dyDescent="0.25">
      <c r="A35" s="93" t="s">
        <v>35</v>
      </c>
      <c r="B35" s="125">
        <v>9.5069000000000001E-2</v>
      </c>
      <c r="C35" s="127"/>
      <c r="D35" s="104" t="s">
        <v>96</v>
      </c>
      <c r="E35" s="105"/>
      <c r="F35" s="96" t="s">
        <v>108</v>
      </c>
    </row>
    <row r="36" spans="1:14" ht="30" customHeight="1" x14ac:dyDescent="0.25">
      <c r="A36" s="93" t="s">
        <v>36</v>
      </c>
      <c r="B36" s="125">
        <v>9.5069000000000001E-2</v>
      </c>
      <c r="C36" s="128"/>
      <c r="D36" s="104" t="s">
        <v>96</v>
      </c>
      <c r="E36" s="4"/>
      <c r="F36" s="96" t="s">
        <v>108</v>
      </c>
    </row>
    <row r="37" spans="1:14" ht="30" hidden="1" customHeight="1" x14ac:dyDescent="0.25">
      <c r="A37" s="93" t="s">
        <v>37</v>
      </c>
      <c r="B37" s="125">
        <v>0</v>
      </c>
      <c r="C37" s="128"/>
      <c r="D37" s="104" t="s">
        <v>125</v>
      </c>
      <c r="E37" s="4"/>
      <c r="F37" s="96"/>
    </row>
    <row r="38" spans="1:14" ht="30" hidden="1" customHeight="1" x14ac:dyDescent="0.25">
      <c r="A38" s="93" t="s">
        <v>38</v>
      </c>
      <c r="B38" s="125">
        <v>1.4626E-2</v>
      </c>
      <c r="C38" s="128"/>
      <c r="D38" s="104" t="s">
        <v>125</v>
      </c>
      <c r="E38" s="4"/>
      <c r="F38" s="96"/>
    </row>
    <row r="39" spans="1:14" ht="30" hidden="1" customHeight="1" x14ac:dyDescent="0.25">
      <c r="A39" s="93" t="s">
        <v>39</v>
      </c>
      <c r="B39" s="125">
        <v>2.6553472920015864E-2</v>
      </c>
      <c r="C39" s="128"/>
      <c r="D39" s="104">
        <v>1.7878018626999097E-3</v>
      </c>
      <c r="E39" s="4"/>
      <c r="F39" s="96"/>
    </row>
    <row r="40" spans="1:14" ht="30" customHeight="1" x14ac:dyDescent="0.25">
      <c r="A40" s="93" t="s">
        <v>42</v>
      </c>
      <c r="B40" s="125">
        <v>-79.971812874209078</v>
      </c>
      <c r="C40" s="127"/>
      <c r="D40" s="104">
        <v>-0.9376047591027582</v>
      </c>
      <c r="E40" s="105"/>
      <c r="F40" s="96" t="s">
        <v>130</v>
      </c>
      <c r="G40" s="90"/>
      <c r="H40" s="90"/>
      <c r="I40" s="90"/>
      <c r="J40" s="90"/>
      <c r="K40" s="90"/>
      <c r="L40" s="90"/>
      <c r="M40" s="90"/>
      <c r="N40" s="90"/>
    </row>
    <row r="41" spans="1:14" ht="30" customHeight="1" x14ac:dyDescent="0.25">
      <c r="A41" s="93" t="s">
        <v>43</v>
      </c>
      <c r="B41" s="125">
        <v>-10.005699743780633</v>
      </c>
      <c r="C41" s="127"/>
      <c r="D41" s="104">
        <v>-0.9614393963517005</v>
      </c>
      <c r="E41" s="105"/>
      <c r="F41" s="96" t="s">
        <v>109</v>
      </c>
      <c r="G41" s="90"/>
      <c r="H41" s="90"/>
      <c r="I41" s="90"/>
      <c r="J41" s="90"/>
      <c r="K41" s="90"/>
      <c r="L41" s="90"/>
      <c r="M41" s="90"/>
      <c r="N41" s="90"/>
    </row>
    <row r="42" spans="1:14" ht="30" customHeight="1" x14ac:dyDescent="0.25">
      <c r="A42" s="93" t="s">
        <v>44</v>
      </c>
      <c r="B42" s="125">
        <v>-2.7274389889190189</v>
      </c>
      <c r="C42" s="127"/>
      <c r="D42" s="104">
        <v>-0.12420608473965655</v>
      </c>
      <c r="E42" s="105"/>
      <c r="F42" s="96" t="s">
        <v>115</v>
      </c>
      <c r="G42" s="90"/>
      <c r="H42" s="90"/>
      <c r="I42" s="90"/>
      <c r="J42" s="90"/>
      <c r="K42" s="90"/>
      <c r="L42" s="90"/>
      <c r="M42" s="90"/>
      <c r="N42" s="90"/>
    </row>
    <row r="43" spans="1:14" ht="30" customHeight="1" thickBot="1" x14ac:dyDescent="0.3">
      <c r="A43" s="98" t="s">
        <v>47</v>
      </c>
      <c r="B43" s="185">
        <v>5.7513977063332931</v>
      </c>
      <c r="C43" s="156"/>
      <c r="D43" s="186">
        <v>8.2725236060932392E-2</v>
      </c>
      <c r="E43" s="106"/>
      <c r="F43" s="100" t="s">
        <v>116</v>
      </c>
      <c r="G43" s="90"/>
      <c r="H43" s="90"/>
      <c r="I43" s="90"/>
      <c r="J43" s="90"/>
      <c r="K43" s="90"/>
      <c r="L43" s="90"/>
      <c r="M43" s="90"/>
      <c r="N43" s="90"/>
    </row>
    <row r="44" spans="1:14" ht="4.5" hidden="1" customHeight="1" thickBot="1" x14ac:dyDescent="0.3">
      <c r="A44" s="98"/>
      <c r="B44" s="155"/>
      <c r="C44" s="156"/>
      <c r="D44" s="107"/>
      <c r="E44" s="106"/>
      <c r="F44" s="100"/>
      <c r="G44" s="90"/>
      <c r="H44" s="90"/>
      <c r="I44" s="90"/>
      <c r="J44" s="90"/>
      <c r="K44" s="90"/>
      <c r="L44" s="90"/>
      <c r="M44" s="90"/>
      <c r="N44" s="90"/>
    </row>
    <row r="45" spans="1:14" ht="30" customHeight="1" x14ac:dyDescent="0.35">
      <c r="A45" s="208" t="s">
        <v>127</v>
      </c>
      <c r="B45" s="208"/>
      <c r="C45" s="208"/>
      <c r="D45" s="208"/>
      <c r="E45" s="208"/>
      <c r="F45" s="208"/>
    </row>
    <row r="46" spans="1:14" ht="12" customHeight="1" thickBot="1" x14ac:dyDescent="0.3"/>
    <row r="47" spans="1:14" ht="16.5" customHeight="1" x14ac:dyDescent="0.25">
      <c r="A47" s="216" t="s">
        <v>79</v>
      </c>
      <c r="B47" s="218" t="s">
        <v>82</v>
      </c>
      <c r="C47" s="219">
        <v>0</v>
      </c>
      <c r="D47" s="222" t="s">
        <v>80</v>
      </c>
      <c r="E47" s="223">
        <v>0</v>
      </c>
      <c r="F47" s="226" t="s">
        <v>81</v>
      </c>
    </row>
    <row r="48" spans="1:14" ht="16.5" customHeight="1" x14ac:dyDescent="0.25">
      <c r="A48" s="217"/>
      <c r="B48" s="220"/>
      <c r="C48" s="221"/>
      <c r="D48" s="224"/>
      <c r="E48" s="225"/>
      <c r="F48" s="227"/>
    </row>
    <row r="49" spans="1:6" ht="15.75" customHeight="1" x14ac:dyDescent="0.25">
      <c r="A49" s="91"/>
      <c r="B49" s="228"/>
      <c r="C49" s="229"/>
      <c r="D49" s="230"/>
      <c r="E49" s="231"/>
      <c r="F49" s="92"/>
    </row>
    <row r="50" spans="1:6" s="90" customFormat="1" ht="30" hidden="1" customHeight="1" x14ac:dyDescent="0.25">
      <c r="A50" s="93" t="s">
        <v>4</v>
      </c>
      <c r="B50" s="124">
        <v>0</v>
      </c>
      <c r="C50" s="126"/>
      <c r="D50" s="104">
        <v>0</v>
      </c>
      <c r="E50" s="105"/>
      <c r="F50" s="95" t="s">
        <v>95</v>
      </c>
    </row>
    <row r="51" spans="1:6" s="90" customFormat="1" ht="30" customHeight="1" x14ac:dyDescent="0.25">
      <c r="A51" s="93" t="s">
        <v>5</v>
      </c>
      <c r="B51" s="124">
        <v>-60.919877733734801</v>
      </c>
      <c r="C51" s="126"/>
      <c r="D51" s="104">
        <v>-1</v>
      </c>
      <c r="E51" s="105"/>
      <c r="F51" s="95" t="s">
        <v>95</v>
      </c>
    </row>
    <row r="52" spans="1:6" s="90" customFormat="1" ht="30" customHeight="1" x14ac:dyDescent="0.25">
      <c r="A52" s="93" t="s">
        <v>83</v>
      </c>
      <c r="B52" s="124">
        <v>20.016812618810754</v>
      </c>
      <c r="C52" s="126"/>
      <c r="D52" s="104">
        <v>0.60667655254174058</v>
      </c>
      <c r="E52" s="105"/>
      <c r="F52" s="95" t="s">
        <v>95</v>
      </c>
    </row>
    <row r="53" spans="1:6" s="90" customFormat="1" ht="30" customHeight="1" x14ac:dyDescent="0.25">
      <c r="A53" s="93" t="s">
        <v>84</v>
      </c>
      <c r="B53" s="124">
        <v>2.2454975785239242</v>
      </c>
      <c r="C53" s="126"/>
      <c r="D53" s="104">
        <v>0.11676659626633813</v>
      </c>
      <c r="E53" s="105"/>
      <c r="F53" s="95" t="s">
        <v>95</v>
      </c>
    </row>
    <row r="54" spans="1:6" s="90" customFormat="1" ht="30" hidden="1" customHeight="1" x14ac:dyDescent="0.25">
      <c r="A54" s="93" t="s">
        <v>8</v>
      </c>
      <c r="B54" s="124">
        <v>0</v>
      </c>
      <c r="C54" s="126"/>
      <c r="D54" s="104" t="s">
        <v>125</v>
      </c>
      <c r="E54" s="105"/>
      <c r="F54" s="95"/>
    </row>
    <row r="55" spans="1:6" s="90" customFormat="1" ht="30" customHeight="1" x14ac:dyDescent="0.25">
      <c r="A55" s="93" t="s">
        <v>9</v>
      </c>
      <c r="B55" s="124">
        <v>48.709658959602478</v>
      </c>
      <c r="C55" s="126"/>
      <c r="D55" s="104" t="s">
        <v>126</v>
      </c>
      <c r="E55" s="105"/>
      <c r="F55" s="95" t="s">
        <v>95</v>
      </c>
    </row>
    <row r="56" spans="1:6" s="90" customFormat="1" ht="30" customHeight="1" x14ac:dyDescent="0.25">
      <c r="A56" s="93" t="s">
        <v>14</v>
      </c>
      <c r="B56" s="124">
        <v>1.4457758661398543</v>
      </c>
      <c r="C56" s="126"/>
      <c r="D56" s="104">
        <v>3.5941143463599723E-2</v>
      </c>
      <c r="E56" s="105"/>
      <c r="F56" s="95" t="s">
        <v>95</v>
      </c>
    </row>
    <row r="57" spans="1:6" s="90" customFormat="1" ht="30" hidden="1" customHeight="1" x14ac:dyDescent="0.25">
      <c r="A57" s="93" t="s">
        <v>15</v>
      </c>
      <c r="B57" s="124">
        <v>0</v>
      </c>
      <c r="C57" s="126"/>
      <c r="D57" s="104" t="s">
        <v>125</v>
      </c>
      <c r="E57" s="105"/>
      <c r="F57" s="95" t="s">
        <v>95</v>
      </c>
    </row>
    <row r="58" spans="1:6" s="90" customFormat="1" ht="30" hidden="1" customHeight="1" x14ac:dyDescent="0.25">
      <c r="A58" s="93" t="s">
        <v>16</v>
      </c>
      <c r="B58" s="124">
        <v>0</v>
      </c>
      <c r="C58" s="126"/>
      <c r="D58" s="104" t="s">
        <v>125</v>
      </c>
      <c r="E58" s="105"/>
      <c r="F58" s="95" t="s">
        <v>95</v>
      </c>
    </row>
    <row r="59" spans="1:6" s="90" customFormat="1" ht="30" customHeight="1" x14ac:dyDescent="0.25">
      <c r="A59" s="93" t="s">
        <v>21</v>
      </c>
      <c r="B59" s="125">
        <v>-2.7147715857793671</v>
      </c>
      <c r="C59" s="126"/>
      <c r="D59" s="104">
        <v>-9.1976969173342318E-2</v>
      </c>
      <c r="E59" s="105"/>
      <c r="F59" s="95" t="s">
        <v>95</v>
      </c>
    </row>
    <row r="60" spans="1:6" s="90" customFormat="1" ht="30" hidden="1" customHeight="1" x14ac:dyDescent="0.25">
      <c r="A60" s="93" t="s">
        <v>93</v>
      </c>
      <c r="B60" s="125">
        <v>0</v>
      </c>
      <c r="C60" s="126"/>
      <c r="D60" s="104" t="s">
        <v>125</v>
      </c>
      <c r="E60" s="105"/>
      <c r="F60" s="95"/>
    </row>
    <row r="61" spans="1:6" s="90" customFormat="1" ht="30" hidden="1" customHeight="1" x14ac:dyDescent="0.25">
      <c r="A61" s="93" t="s">
        <v>94</v>
      </c>
      <c r="B61" s="125">
        <v>0</v>
      </c>
      <c r="C61" s="126"/>
      <c r="D61" s="104" t="s">
        <v>125</v>
      </c>
      <c r="E61" s="105"/>
      <c r="F61" s="95"/>
    </row>
    <row r="62" spans="1:6" s="90" customFormat="1" ht="30" hidden="1" customHeight="1" x14ac:dyDescent="0.25">
      <c r="A62" s="93" t="s">
        <v>22</v>
      </c>
      <c r="B62" s="125">
        <v>-1.44109424</v>
      </c>
      <c r="C62" s="126"/>
      <c r="D62" s="104">
        <v>-1</v>
      </c>
      <c r="E62" s="105"/>
      <c r="F62" s="95"/>
    </row>
    <row r="63" spans="1:6" s="90" customFormat="1" ht="30" hidden="1" customHeight="1" x14ac:dyDescent="0.25">
      <c r="A63" s="93" t="s">
        <v>23</v>
      </c>
      <c r="B63" s="125">
        <v>0</v>
      </c>
      <c r="C63" s="126"/>
      <c r="D63" s="104" t="s">
        <v>125</v>
      </c>
      <c r="E63" s="105"/>
      <c r="F63" s="95"/>
    </row>
    <row r="64" spans="1:6" s="90" customFormat="1" ht="30" hidden="1" customHeight="1" x14ac:dyDescent="0.25">
      <c r="A64" s="93" t="s">
        <v>19</v>
      </c>
      <c r="B64" s="125">
        <v>0</v>
      </c>
      <c r="C64" s="126"/>
      <c r="D64" s="104" t="s">
        <v>125</v>
      </c>
      <c r="E64" s="105"/>
      <c r="F64" s="95"/>
    </row>
    <row r="65" spans="1:14" s="90" customFormat="1" ht="30" customHeight="1" x14ac:dyDescent="0.25">
      <c r="A65" s="93" t="s">
        <v>25</v>
      </c>
      <c r="B65" s="125">
        <v>12.796061055976882</v>
      </c>
      <c r="C65" s="126"/>
      <c r="D65" s="104">
        <v>0.49971720378274631</v>
      </c>
      <c r="E65" s="105"/>
      <c r="F65" s="95" t="s">
        <v>95</v>
      </c>
    </row>
    <row r="66" spans="1:14" s="90" customFormat="1" ht="30" hidden="1" customHeight="1" x14ac:dyDescent="0.25">
      <c r="A66" s="93" t="s">
        <v>26</v>
      </c>
      <c r="B66" s="125">
        <v>0.34398332999999326</v>
      </c>
      <c r="C66" s="126"/>
      <c r="D66" s="104">
        <v>1.2936883752329155E-2</v>
      </c>
      <c r="E66" s="105"/>
      <c r="F66" s="95" t="s">
        <v>95</v>
      </c>
    </row>
    <row r="67" spans="1:14" s="90" customFormat="1" ht="30" customHeight="1" x14ac:dyDescent="0.25">
      <c r="A67" s="93" t="s">
        <v>27</v>
      </c>
      <c r="B67" s="125">
        <v>-13.140044383878326</v>
      </c>
      <c r="C67" s="126"/>
      <c r="D67" s="104">
        <v>0.27116032089514885</v>
      </c>
      <c r="E67" s="105"/>
      <c r="F67" s="95" t="s">
        <v>95</v>
      </c>
    </row>
    <row r="68" spans="1:14" s="90" customFormat="1" ht="30" hidden="1" customHeight="1" x14ac:dyDescent="0.25">
      <c r="A68" s="93" t="s">
        <v>29</v>
      </c>
      <c r="B68" s="125">
        <v>0</v>
      </c>
      <c r="C68" s="127"/>
      <c r="D68" s="104" t="s">
        <v>125</v>
      </c>
      <c r="E68" s="105"/>
      <c r="F68" s="96" t="s">
        <v>95</v>
      </c>
    </row>
    <row r="69" spans="1:14" s="90" customFormat="1" ht="30" hidden="1" customHeight="1" x14ac:dyDescent="0.25">
      <c r="A69" s="93" t="s">
        <v>31</v>
      </c>
      <c r="B69" s="125">
        <v>0</v>
      </c>
      <c r="C69" s="127"/>
      <c r="D69" s="104" t="s">
        <v>125</v>
      </c>
      <c r="E69" s="105"/>
      <c r="F69" s="96" t="s">
        <v>95</v>
      </c>
    </row>
    <row r="70" spans="1:14" s="90" customFormat="1" ht="30" customHeight="1" x14ac:dyDescent="0.25">
      <c r="A70" s="93" t="s">
        <v>32</v>
      </c>
      <c r="B70" s="125">
        <v>2.8959479999999997</v>
      </c>
      <c r="C70" s="127"/>
      <c r="D70" s="104" t="s">
        <v>96</v>
      </c>
      <c r="E70" s="105"/>
      <c r="F70" s="96" t="s">
        <v>95</v>
      </c>
    </row>
    <row r="71" spans="1:14" s="90" customFormat="1" ht="30" hidden="1" customHeight="1" x14ac:dyDescent="0.25">
      <c r="A71" s="93" t="s">
        <v>33</v>
      </c>
      <c r="B71" s="125">
        <v>0</v>
      </c>
      <c r="C71" s="127"/>
      <c r="D71" s="104" t="s">
        <v>125</v>
      </c>
      <c r="E71" s="105"/>
      <c r="F71" s="96" t="s">
        <v>95</v>
      </c>
    </row>
    <row r="72" spans="1:14" s="90" customFormat="1" ht="30" hidden="1" customHeight="1" x14ac:dyDescent="0.25">
      <c r="A72" s="93" t="s">
        <v>34</v>
      </c>
      <c r="B72" s="125">
        <v>0</v>
      </c>
      <c r="C72" s="127"/>
      <c r="D72" s="104" t="s">
        <v>96</v>
      </c>
      <c r="E72" s="105"/>
      <c r="F72" s="96" t="s">
        <v>95</v>
      </c>
    </row>
    <row r="73" spans="1:14" s="90" customFormat="1" ht="30" customHeight="1" x14ac:dyDescent="0.25">
      <c r="A73" s="93" t="s">
        <v>35</v>
      </c>
      <c r="B73" s="125">
        <v>9.5069000000000001E-2</v>
      </c>
      <c r="C73" s="127"/>
      <c r="D73" s="104" t="s">
        <v>96</v>
      </c>
      <c r="E73" s="105"/>
      <c r="F73" s="96" t="s">
        <v>95</v>
      </c>
    </row>
    <row r="74" spans="1:14" ht="30" customHeight="1" x14ac:dyDescent="0.25">
      <c r="A74" s="93" t="s">
        <v>36</v>
      </c>
      <c r="B74" s="125">
        <v>9.5069000000000001E-2</v>
      </c>
      <c r="C74" s="128"/>
      <c r="D74" s="104" t="s">
        <v>96</v>
      </c>
      <c r="E74" s="4"/>
      <c r="F74" s="96" t="s">
        <v>95</v>
      </c>
    </row>
    <row r="75" spans="1:14" ht="30" hidden="1" customHeight="1" x14ac:dyDescent="0.25">
      <c r="A75" s="93" t="s">
        <v>37</v>
      </c>
      <c r="B75" s="125">
        <v>0</v>
      </c>
      <c r="C75" s="128"/>
      <c r="D75" s="104" t="s">
        <v>125</v>
      </c>
      <c r="E75" s="4"/>
      <c r="F75" s="96" t="s">
        <v>95</v>
      </c>
    </row>
    <row r="76" spans="1:14" ht="30" hidden="1" customHeight="1" x14ac:dyDescent="0.25">
      <c r="A76" s="93" t="s">
        <v>38</v>
      </c>
      <c r="B76" s="125">
        <v>1.4626E-2</v>
      </c>
      <c r="C76" s="128"/>
      <c r="D76" s="104" t="s">
        <v>125</v>
      </c>
      <c r="E76" s="4"/>
      <c r="F76" s="96" t="s">
        <v>95</v>
      </c>
    </row>
    <row r="77" spans="1:14" ht="30" hidden="1" customHeight="1" x14ac:dyDescent="0.25">
      <c r="A77" s="93" t="s">
        <v>39</v>
      </c>
      <c r="B77" s="125">
        <v>2.6553472920015864E-2</v>
      </c>
      <c r="C77" s="128"/>
      <c r="D77" s="104">
        <v>1.7878018626999097E-3</v>
      </c>
      <c r="E77" s="4"/>
      <c r="F77" s="96" t="s">
        <v>95</v>
      </c>
    </row>
    <row r="78" spans="1:14" ht="30" customHeight="1" x14ac:dyDescent="0.25">
      <c r="A78" s="93" t="s">
        <v>42</v>
      </c>
      <c r="B78" s="125">
        <v>-79.971812874209078</v>
      </c>
      <c r="C78" s="127"/>
      <c r="D78" s="104">
        <v>-0.9376047591027582</v>
      </c>
      <c r="E78" s="105"/>
      <c r="F78" s="96" t="s">
        <v>95</v>
      </c>
      <c r="G78" s="90"/>
      <c r="H78" s="90"/>
      <c r="I78" s="90"/>
      <c r="J78" s="90"/>
      <c r="K78" s="90"/>
      <c r="L78" s="90"/>
      <c r="M78" s="90"/>
      <c r="N78" s="90"/>
    </row>
    <row r="79" spans="1:14" ht="30" customHeight="1" x14ac:dyDescent="0.25">
      <c r="A79" s="93" t="s">
        <v>43</v>
      </c>
      <c r="B79" s="125">
        <v>-10.005699743780633</v>
      </c>
      <c r="C79" s="127"/>
      <c r="D79" s="104">
        <v>-0.9614393963517005</v>
      </c>
      <c r="E79" s="105"/>
      <c r="F79" s="96" t="s">
        <v>95</v>
      </c>
      <c r="G79" s="90"/>
      <c r="H79" s="90"/>
      <c r="I79" s="90"/>
      <c r="J79" s="90"/>
      <c r="K79" s="90"/>
      <c r="L79" s="90"/>
      <c r="M79" s="90"/>
      <c r="N79" s="90"/>
    </row>
    <row r="80" spans="1:14" ht="30" customHeight="1" x14ac:dyDescent="0.25">
      <c r="A80" s="93" t="s">
        <v>44</v>
      </c>
      <c r="B80" s="125">
        <v>-2.7274389889190189</v>
      </c>
      <c r="C80" s="127"/>
      <c r="D80" s="104">
        <v>-0.12420608473965655</v>
      </c>
      <c r="E80" s="105"/>
      <c r="F80" s="96" t="s">
        <v>95</v>
      </c>
      <c r="G80" s="90"/>
      <c r="H80" s="90"/>
      <c r="I80" s="90"/>
      <c r="J80" s="90"/>
      <c r="K80" s="90"/>
      <c r="L80" s="90"/>
      <c r="M80" s="90"/>
      <c r="N80" s="90"/>
    </row>
    <row r="81" spans="1:14" ht="29.25" customHeight="1" x14ac:dyDescent="0.25">
      <c r="A81" s="93" t="s">
        <v>47</v>
      </c>
      <c r="B81" s="125">
        <v>5.7513977063332931</v>
      </c>
      <c r="C81" s="127"/>
      <c r="D81" s="104">
        <v>8.2725236060932392E-2</v>
      </c>
      <c r="E81" s="105"/>
      <c r="F81" s="96" t="s">
        <v>95</v>
      </c>
      <c r="G81" s="90"/>
      <c r="H81" s="90"/>
      <c r="I81" s="90"/>
      <c r="J81" s="90"/>
      <c r="K81" s="90"/>
      <c r="L81" s="90"/>
      <c r="M81" s="90"/>
      <c r="N81" s="90"/>
    </row>
    <row r="82" spans="1:14" ht="6" customHeight="1" thickBot="1" x14ac:dyDescent="0.3">
      <c r="A82" s="101"/>
      <c r="B82" s="157"/>
      <c r="C82" s="158"/>
      <c r="D82" s="108"/>
      <c r="E82" s="109"/>
      <c r="F82" s="103"/>
    </row>
  </sheetData>
  <mergeCells count="20">
    <mergeCell ref="A6:F6"/>
    <mergeCell ref="A45:F45"/>
    <mergeCell ref="B11:C11"/>
    <mergeCell ref="D11:E11"/>
    <mergeCell ref="A7:F7"/>
    <mergeCell ref="A9:A10"/>
    <mergeCell ref="B9:C10"/>
    <mergeCell ref="D9:E10"/>
    <mergeCell ref="F9:F10"/>
    <mergeCell ref="A1:F1"/>
    <mergeCell ref="A4:F4"/>
    <mergeCell ref="A2:F2"/>
    <mergeCell ref="A3:F3"/>
    <mergeCell ref="A5:F5"/>
    <mergeCell ref="A47:A48"/>
    <mergeCell ref="B47:C48"/>
    <mergeCell ref="D47:E48"/>
    <mergeCell ref="F47:F48"/>
    <mergeCell ref="B49:C49"/>
    <mergeCell ref="D49:E49"/>
  </mergeCells>
  <conditionalFormatting sqref="A9:B9 D9 A10">
    <cfRule type="cellIs" dxfId="112" priority="2655" operator="equal">
      <formula>"Hide No Variance"</formula>
    </cfRule>
  </conditionalFormatting>
  <conditionalFormatting sqref="B12:B13 B50:B56 B16:B18">
    <cfRule type="cellIs" dxfId="111" priority="2653" operator="equal">
      <formula>"HIDE "</formula>
    </cfRule>
  </conditionalFormatting>
  <conditionalFormatting sqref="B19:B20">
    <cfRule type="cellIs" dxfId="110" priority="2460" operator="equal">
      <formula>"HIDE "</formula>
    </cfRule>
  </conditionalFormatting>
  <conditionalFormatting sqref="B81">
    <cfRule type="cellIs" dxfId="109" priority="246" operator="equal">
      <formula>"HIDE "</formula>
    </cfRule>
  </conditionalFormatting>
  <conditionalFormatting sqref="D12:D13 D50:D62 D26:D28 D64:D66 D16:D24 D68:D81 D30:D44">
    <cfRule type="cellIs" dxfId="108" priority="245" operator="equal">
      <formula>"HIDE "</formula>
    </cfRule>
  </conditionalFormatting>
  <conditionalFormatting sqref="B22:B24 E22:E24">
    <cfRule type="cellIs" dxfId="107" priority="2457" operator="equal">
      <formula>"HIDE "</formula>
    </cfRule>
  </conditionalFormatting>
  <conditionalFormatting sqref="B26 E26">
    <cfRule type="cellIs" dxfId="106" priority="2381" operator="equal">
      <formula>"HIDE "</formula>
    </cfRule>
  </conditionalFormatting>
  <conditionalFormatting sqref="B27:B28 E27:E28">
    <cfRule type="cellIs" dxfId="105" priority="2305" operator="equal">
      <formula>"HIDE "</formula>
    </cfRule>
  </conditionalFormatting>
  <conditionalFormatting sqref="B30">
    <cfRule type="cellIs" dxfId="104" priority="2229" operator="equal">
      <formula>"HIDE "</formula>
    </cfRule>
  </conditionalFormatting>
  <conditionalFormatting sqref="B31:B38">
    <cfRule type="cellIs" dxfId="103" priority="2227" operator="equal">
      <formula>"HIDE "</formula>
    </cfRule>
  </conditionalFormatting>
  <conditionalFormatting sqref="B39">
    <cfRule type="cellIs" dxfId="102" priority="2151" operator="equal">
      <formula>"HIDE "</formula>
    </cfRule>
  </conditionalFormatting>
  <conditionalFormatting sqref="B40">
    <cfRule type="cellIs" dxfId="101" priority="2149" operator="equal">
      <formula>"HIDE "</formula>
    </cfRule>
  </conditionalFormatting>
  <conditionalFormatting sqref="B41:B42">
    <cfRule type="cellIs" dxfId="100" priority="2147" operator="equal">
      <formula>"HIDE "</formula>
    </cfRule>
  </conditionalFormatting>
  <conditionalFormatting sqref="B43">
    <cfRule type="cellIs" dxfId="99" priority="1849" operator="equal">
      <formula>"HIDE "</formula>
    </cfRule>
  </conditionalFormatting>
  <conditionalFormatting sqref="A47:B47 D47 A48">
    <cfRule type="cellIs" dxfId="98" priority="1847" operator="equal">
      <formula>"Hide No Variance"</formula>
    </cfRule>
  </conditionalFormatting>
  <conditionalFormatting sqref="D49:E49">
    <cfRule type="cellIs" dxfId="97" priority="1846" operator="equal">
      <formula>"HIDE "</formula>
    </cfRule>
  </conditionalFormatting>
  <conditionalFormatting sqref="B57:B58">
    <cfRule type="cellIs" dxfId="96" priority="854" operator="equal">
      <formula>"HIDE "</formula>
    </cfRule>
  </conditionalFormatting>
  <conditionalFormatting sqref="B60:B62 E60:E62">
    <cfRule type="cellIs" dxfId="95" priority="853" operator="equal">
      <formula>"HIDE "</formula>
    </cfRule>
  </conditionalFormatting>
  <conditionalFormatting sqref="B64 E64">
    <cfRule type="cellIs" dxfId="94" priority="777" operator="equal">
      <formula>"HIDE "</formula>
    </cfRule>
  </conditionalFormatting>
  <conditionalFormatting sqref="B65:B66 E65:E66">
    <cfRule type="cellIs" dxfId="93" priority="701" operator="equal">
      <formula>"HIDE "</formula>
    </cfRule>
  </conditionalFormatting>
  <conditionalFormatting sqref="B68">
    <cfRule type="cellIs" dxfId="92" priority="625" operator="equal">
      <formula>"HIDE "</formula>
    </cfRule>
  </conditionalFormatting>
  <conditionalFormatting sqref="B69:B76">
    <cfRule type="cellIs" dxfId="91" priority="624" operator="equal">
      <formula>"HIDE "</formula>
    </cfRule>
  </conditionalFormatting>
  <conditionalFormatting sqref="B77">
    <cfRule type="cellIs" dxfId="90" priority="548" operator="equal">
      <formula>"HIDE "</formula>
    </cfRule>
  </conditionalFormatting>
  <conditionalFormatting sqref="B78">
    <cfRule type="cellIs" dxfId="89" priority="546" operator="equal">
      <formula>"HIDE "</formula>
    </cfRule>
  </conditionalFormatting>
  <conditionalFormatting sqref="B79:B80">
    <cfRule type="cellIs" dxfId="88" priority="544" operator="equal">
      <formula>"HIDE "</formula>
    </cfRule>
  </conditionalFormatting>
  <conditionalFormatting sqref="H23">
    <cfRule type="cellIs" dxfId="87" priority="244" operator="equal">
      <formula>"NO VAR"</formula>
    </cfRule>
  </conditionalFormatting>
  <conditionalFormatting sqref="H23">
    <cfRule type="cellIs" dxfId="86" priority="243" operator="equal">
      <formula>"HIDE-NO VAR"</formula>
    </cfRule>
  </conditionalFormatting>
  <conditionalFormatting sqref="H23">
    <cfRule type="cellIs" dxfId="85" priority="242" operator="equal">
      <formula>"ERROR "</formula>
    </cfRule>
  </conditionalFormatting>
  <conditionalFormatting sqref="H23">
    <cfRule type="cellIs" dxfId="84" priority="241" operator="equal">
      <formula>"HIDE-NO VAR"</formula>
    </cfRule>
  </conditionalFormatting>
  <conditionalFormatting sqref="H23">
    <cfRule type="cellIs" dxfId="83" priority="240" operator="equal">
      <formula>"HIDE-NO VAR"</formula>
    </cfRule>
  </conditionalFormatting>
  <conditionalFormatting sqref="H23">
    <cfRule type="cellIs" dxfId="82" priority="239" operator="equal">
      <formula>"NO VAR"</formula>
    </cfRule>
  </conditionalFormatting>
  <conditionalFormatting sqref="H23">
    <cfRule type="cellIs" dxfId="81" priority="238" operator="equal">
      <formula>"HIDE-NO VAR"</formula>
    </cfRule>
  </conditionalFormatting>
  <conditionalFormatting sqref="H23">
    <cfRule type="cellIs" dxfId="80" priority="237" operator="equal">
      <formula>"NO VAR"</formula>
    </cfRule>
  </conditionalFormatting>
  <conditionalFormatting sqref="H23">
    <cfRule type="cellIs" dxfId="79" priority="236" operator="equal">
      <formula>"HIDE-NO VAR"</formula>
    </cfRule>
  </conditionalFormatting>
  <conditionalFormatting sqref="H23">
    <cfRule type="cellIs" dxfId="78" priority="235" operator="equal">
      <formula>"NO VAR"</formula>
    </cfRule>
  </conditionalFormatting>
  <conditionalFormatting sqref="H23">
    <cfRule type="cellIs" dxfId="77" priority="234" operator="equal">
      <formula>"NO VAR"</formula>
    </cfRule>
  </conditionalFormatting>
  <conditionalFormatting sqref="H23">
    <cfRule type="cellIs" dxfId="76" priority="233" operator="equal">
      <formula>"HIDE-NO VAR"</formula>
    </cfRule>
  </conditionalFormatting>
  <conditionalFormatting sqref="H23">
    <cfRule type="cellIs" dxfId="75" priority="232" operator="equal">
      <formula>"NO VAR"</formula>
    </cfRule>
  </conditionalFormatting>
  <conditionalFormatting sqref="H23">
    <cfRule type="cellIs" dxfId="74" priority="231" operator="equal">
      <formula>"NO VAR"</formula>
    </cfRule>
  </conditionalFormatting>
  <conditionalFormatting sqref="H23">
    <cfRule type="cellIs" dxfId="73" priority="230" operator="equal">
      <formula>"HIDE-NO VAR"</formula>
    </cfRule>
  </conditionalFormatting>
  <conditionalFormatting sqref="H23">
    <cfRule type="cellIs" dxfId="72" priority="229" operator="equal">
      <formula>"NO VAR"</formula>
    </cfRule>
  </conditionalFormatting>
  <conditionalFormatting sqref="H23">
    <cfRule type="cellIs" dxfId="71" priority="228" operator="equal">
      <formula>"NO VAR"</formula>
    </cfRule>
  </conditionalFormatting>
  <conditionalFormatting sqref="H23">
    <cfRule type="cellIs" dxfId="70" priority="227" operator="equal">
      <formula>"HIDE-NO VAR"</formula>
    </cfRule>
  </conditionalFormatting>
  <conditionalFormatting sqref="H23">
    <cfRule type="cellIs" dxfId="69" priority="226" operator="equal">
      <formula>"NO VAR"</formula>
    </cfRule>
  </conditionalFormatting>
  <conditionalFormatting sqref="H23">
    <cfRule type="cellIs" dxfId="68" priority="225" operator="equal">
      <formula>"NO VAR"</formula>
    </cfRule>
  </conditionalFormatting>
  <conditionalFormatting sqref="H23">
    <cfRule type="cellIs" dxfId="67" priority="224" operator="equal">
      <formula>"HIDE-NO VAR"</formula>
    </cfRule>
  </conditionalFormatting>
  <conditionalFormatting sqref="H23">
    <cfRule type="cellIs" dxfId="66" priority="223" operator="equal">
      <formula>"NO VAR"</formula>
    </cfRule>
  </conditionalFormatting>
  <conditionalFormatting sqref="H23">
    <cfRule type="cellIs" dxfId="65" priority="222" operator="equal">
      <formula>"NO VAR"</formula>
    </cfRule>
  </conditionalFormatting>
  <conditionalFormatting sqref="H23">
    <cfRule type="cellIs" dxfId="64" priority="221" operator="equal">
      <formula>"HIDE-NO VAR"</formula>
    </cfRule>
  </conditionalFormatting>
  <conditionalFormatting sqref="H23">
    <cfRule type="cellIs" dxfId="63" priority="220" operator="equal">
      <formula>"NO VAR"</formula>
    </cfRule>
  </conditionalFormatting>
  <conditionalFormatting sqref="H23">
    <cfRule type="cellIs" dxfId="62" priority="219" operator="equal">
      <formula>"NO VAR"</formula>
    </cfRule>
  </conditionalFormatting>
  <conditionalFormatting sqref="H23">
    <cfRule type="cellIs" dxfId="61" priority="218" operator="equal">
      <formula>"HIDE-NO VAR"</formula>
    </cfRule>
  </conditionalFormatting>
  <conditionalFormatting sqref="H23">
    <cfRule type="cellIs" dxfId="60" priority="217" operator="equal">
      <formula>"NO VAR"</formula>
    </cfRule>
  </conditionalFormatting>
  <conditionalFormatting sqref="H23">
    <cfRule type="cellIs" dxfId="59" priority="216" operator="equal">
      <formula>"NO VAR"</formula>
    </cfRule>
  </conditionalFormatting>
  <conditionalFormatting sqref="H23">
    <cfRule type="cellIs" dxfId="58" priority="215" operator="equal">
      <formula>"HIDE-NO VAR"</formula>
    </cfRule>
  </conditionalFormatting>
  <conditionalFormatting sqref="H23">
    <cfRule type="cellIs" dxfId="57" priority="214" operator="equal">
      <formula>"NO VAR"</formula>
    </cfRule>
  </conditionalFormatting>
  <conditionalFormatting sqref="H23">
    <cfRule type="cellIs" dxfId="56" priority="213" operator="equal">
      <formula>"NO VAR"</formula>
    </cfRule>
  </conditionalFormatting>
  <conditionalFormatting sqref="D25">
    <cfRule type="cellIs" dxfId="55" priority="84" operator="equal">
      <formula>"HIDE "</formula>
    </cfRule>
  </conditionalFormatting>
  <conditionalFormatting sqref="B25 E25">
    <cfRule type="cellIs" dxfId="54" priority="159" operator="equal">
      <formula>"HIDE "</formula>
    </cfRule>
  </conditionalFormatting>
  <conditionalFormatting sqref="D63">
    <cfRule type="cellIs" dxfId="53" priority="8" operator="equal">
      <formula>"HIDE "</formula>
    </cfRule>
  </conditionalFormatting>
  <conditionalFormatting sqref="B63 E63">
    <cfRule type="cellIs" dxfId="52" priority="83" operator="equal">
      <formula>"HIDE "</formula>
    </cfRule>
  </conditionalFormatting>
  <conditionalFormatting sqref="B14:B15">
    <cfRule type="cellIs" dxfId="51" priority="7" operator="equal">
      <formula>"HIDE "</formula>
    </cfRule>
  </conditionalFormatting>
  <conditionalFormatting sqref="D14:D15">
    <cfRule type="cellIs" dxfId="50" priority="6" operator="equal">
      <formula>"HIDE "</formula>
    </cfRule>
  </conditionalFormatting>
  <conditionalFormatting sqref="B29">
    <cfRule type="cellIs" dxfId="49" priority="5" operator="equal">
      <formula>"HIDE "</formula>
    </cfRule>
  </conditionalFormatting>
  <conditionalFormatting sqref="D29">
    <cfRule type="cellIs" dxfId="48" priority="3" operator="equal">
      <formula>"HIDE "</formula>
    </cfRule>
  </conditionalFormatting>
  <conditionalFormatting sqref="E29">
    <cfRule type="cellIs" dxfId="47" priority="4" operator="equal">
      <formula>"HIDE "</formula>
    </cfRule>
  </conditionalFormatting>
  <conditionalFormatting sqref="D67">
    <cfRule type="cellIs" dxfId="46" priority="1" operator="equal">
      <formula>"HIDE "</formula>
    </cfRule>
  </conditionalFormatting>
  <conditionalFormatting sqref="B67 E67">
    <cfRule type="cellIs" dxfId="45" priority="2" operator="equal">
      <formula>"HIDE "</formula>
    </cfRule>
  </conditionalFormatting>
  <printOptions horizontalCentered="1"/>
  <pageMargins left="0.7" right="0.7" top="0.75" bottom="0.75" header="0.3" footer="0.3"/>
  <pageSetup scale="50" orientation="landscape" r:id="rId1"/>
  <rowBreaks count="1" manualBreakCount="1">
    <brk id="43" max="16383" man="1"/>
  </rowBreaks>
  <drawing r:id="rId2"/>
  <legacyDrawing r:id="rId3"/>
  <controls>
    <mc:AlternateContent xmlns:mc="http://schemas.openxmlformats.org/markup-compatibility/2006">
      <mc:Choice Requires="x14">
        <control shapeId="4097" r:id="rId4" name="CommandButton1">
          <controlPr defaultSize="0" autoLine="0" r:id="rId5">
            <anchor moveWithCells="1">
              <from>
                <xdr:col>7</xdr:col>
                <xdr:colOff>0</xdr:colOff>
                <xdr:row>0</xdr:row>
                <xdr:rowOff>133350</xdr:rowOff>
              </from>
              <to>
                <xdr:col>10</xdr:col>
                <xdr:colOff>266700</xdr:colOff>
                <xdr:row>2</xdr:row>
                <xdr:rowOff>19050</xdr:rowOff>
              </to>
            </anchor>
          </controlPr>
        </control>
      </mc:Choice>
      <mc:Fallback>
        <control shapeId="4097" r:id="rId4" name="CommandButton1"/>
      </mc:Fallback>
    </mc:AlternateContent>
    <mc:AlternateContent xmlns:mc="http://schemas.openxmlformats.org/markup-compatibility/2006">
      <mc:Choice Requires="x14">
        <control shapeId="4098" r:id="rId6" name="CommandButton2">
          <controlPr defaultSize="0" autoLine="0" r:id="rId7">
            <anchor moveWithCells="1">
              <from>
                <xdr:col>7</xdr:col>
                <xdr:colOff>0</xdr:colOff>
                <xdr:row>2</xdr:row>
                <xdr:rowOff>190500</xdr:rowOff>
              </from>
              <to>
                <xdr:col>10</xdr:col>
                <xdr:colOff>257175</xdr:colOff>
                <xdr:row>5</xdr:row>
                <xdr:rowOff>47625</xdr:rowOff>
              </to>
            </anchor>
          </controlPr>
        </control>
      </mc:Choice>
      <mc:Fallback>
        <control shapeId="4098" r:id="rId6" name="CommandButton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 tint="-9.9978637043366805E-2"/>
  </sheetPr>
  <dimension ref="A1:Z169"/>
  <sheetViews>
    <sheetView zoomScale="70" zoomScaleNormal="70" workbookViewId="0">
      <selection sqref="A1:V1"/>
    </sheetView>
  </sheetViews>
  <sheetFormatPr defaultRowHeight="15" x14ac:dyDescent="0.25"/>
  <cols>
    <col min="1" max="1" width="0.85546875" customWidth="1"/>
    <col min="2" max="2" width="71.5703125" customWidth="1"/>
    <col min="3" max="3" width="0.85546875" customWidth="1"/>
    <col min="4" max="5" width="14.42578125" customWidth="1"/>
    <col min="6" max="9" width="13.85546875" customWidth="1"/>
    <col min="10" max="12" width="13.5703125" customWidth="1"/>
    <col min="13" max="18" width="13.85546875" customWidth="1"/>
    <col min="19" max="19" width="15.140625" customWidth="1"/>
    <col min="20" max="20" width="15" customWidth="1"/>
    <col min="21" max="21" width="15.140625" customWidth="1"/>
    <col min="22" max="22" width="0.85546875" customWidth="1"/>
    <col min="23" max="23" width="13.140625" customWidth="1"/>
  </cols>
  <sheetData>
    <row r="1" spans="1:26" s="77" customFormat="1" ht="28.5" x14ac:dyDescent="0.45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</row>
    <row r="2" spans="1:26" s="19" customFormat="1" ht="22.5" customHeight="1" x14ac:dyDescent="0.4">
      <c r="A2" s="215" t="s">
        <v>120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88"/>
    </row>
    <row r="3" spans="1:26" s="78" customFormat="1" ht="22.5" customHeight="1" x14ac:dyDescent="0.4">
      <c r="A3" s="207" t="s">
        <v>78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</row>
    <row r="4" spans="1:26" s="79" customFormat="1" ht="22.5" customHeight="1" x14ac:dyDescent="0.35">
      <c r="A4" s="208" t="s">
        <v>128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</row>
    <row r="5" spans="1:26" s="80" customFormat="1" ht="20.25" customHeight="1" x14ac:dyDescent="0.35">
      <c r="A5" s="210" t="s">
        <v>7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</row>
    <row r="6" spans="1:26" hidden="1" x14ac:dyDescent="0.25"/>
    <row r="7" spans="1:26" ht="17.25" customHeight="1" x14ac:dyDescent="0.25"/>
    <row r="8" spans="1:26" s="84" customFormat="1" ht="22.5" customHeight="1" x14ac:dyDescent="0.25">
      <c r="A8" s="81"/>
      <c r="B8" s="82"/>
      <c r="C8" s="83"/>
      <c r="D8" s="235" t="s">
        <v>49</v>
      </c>
      <c r="E8" s="236"/>
      <c r="F8" s="236"/>
      <c r="G8" s="235" t="s">
        <v>50</v>
      </c>
      <c r="H8" s="236"/>
      <c r="I8" s="236"/>
      <c r="J8" s="235" t="s">
        <v>51</v>
      </c>
      <c r="K8" s="236"/>
      <c r="L8" s="236"/>
      <c r="M8" s="235" t="s">
        <v>52</v>
      </c>
      <c r="N8" s="236"/>
      <c r="O8" s="237"/>
      <c r="P8" s="235" t="s">
        <v>53</v>
      </c>
      <c r="Q8" s="236"/>
      <c r="R8" s="237"/>
      <c r="S8" s="235" t="s">
        <v>54</v>
      </c>
      <c r="T8" s="236"/>
      <c r="U8" s="237"/>
    </row>
    <row r="9" spans="1:26" s="1" customFormat="1" ht="18" customHeight="1" x14ac:dyDescent="0.3">
      <c r="A9" s="28"/>
      <c r="B9" s="29"/>
      <c r="C9" s="29"/>
      <c r="D9" s="51" t="s">
        <v>122</v>
      </c>
      <c r="E9" s="240" t="s">
        <v>87</v>
      </c>
      <c r="F9" s="238" t="s">
        <v>6</v>
      </c>
      <c r="G9" s="51" t="s">
        <v>122</v>
      </c>
      <c r="H9" s="240" t="s">
        <v>87</v>
      </c>
      <c r="I9" s="238" t="s">
        <v>6</v>
      </c>
      <c r="J9" s="51" t="s">
        <v>122</v>
      </c>
      <c r="K9" s="240" t="s">
        <v>87</v>
      </c>
      <c r="L9" s="238" t="s">
        <v>6</v>
      </c>
      <c r="M9" s="51" t="s">
        <v>122</v>
      </c>
      <c r="N9" s="240" t="s">
        <v>87</v>
      </c>
      <c r="O9" s="238" t="s">
        <v>6</v>
      </c>
      <c r="P9" s="51" t="s">
        <v>122</v>
      </c>
      <c r="Q9" s="240" t="s">
        <v>87</v>
      </c>
      <c r="R9" s="238" t="s">
        <v>6</v>
      </c>
      <c r="S9" s="51" t="s">
        <v>122</v>
      </c>
      <c r="T9" s="240" t="s">
        <v>87</v>
      </c>
      <c r="U9" s="238" t="s">
        <v>6</v>
      </c>
      <c r="X9" s="84"/>
      <c r="Y9" s="84"/>
      <c r="Z9" s="84"/>
    </row>
    <row r="10" spans="1:26" s="1" customFormat="1" ht="15.75" customHeight="1" x14ac:dyDescent="0.3">
      <c r="A10" s="28"/>
      <c r="B10" s="29"/>
      <c r="C10" s="29"/>
      <c r="D10" s="52" t="s">
        <v>123</v>
      </c>
      <c r="E10" s="241"/>
      <c r="F10" s="239"/>
      <c r="G10" s="53" t="s">
        <v>123</v>
      </c>
      <c r="H10" s="241"/>
      <c r="I10" s="239"/>
      <c r="J10" s="53" t="s">
        <v>123</v>
      </c>
      <c r="K10" s="241"/>
      <c r="L10" s="239"/>
      <c r="M10" s="53" t="s">
        <v>123</v>
      </c>
      <c r="N10" s="241"/>
      <c r="O10" s="239"/>
      <c r="P10" s="53" t="s">
        <v>123</v>
      </c>
      <c r="Q10" s="241"/>
      <c r="R10" s="239"/>
      <c r="S10" s="53" t="s">
        <v>123</v>
      </c>
      <c r="T10" s="241"/>
      <c r="U10" s="239"/>
      <c r="X10" s="84"/>
      <c r="Y10" s="84"/>
      <c r="Z10" s="84"/>
    </row>
    <row r="11" spans="1:26" s="1" customFormat="1" ht="15" customHeight="1" x14ac:dyDescent="0.3">
      <c r="A11" s="28"/>
      <c r="B11" s="29"/>
      <c r="C11" s="29"/>
      <c r="D11" s="24"/>
      <c r="E11" s="54"/>
      <c r="F11" s="55"/>
      <c r="G11" s="24"/>
      <c r="H11" s="54"/>
      <c r="I11" s="55"/>
      <c r="J11" s="24"/>
      <c r="K11" s="54"/>
      <c r="L11" s="55"/>
      <c r="M11" s="24"/>
      <c r="N11" s="54"/>
      <c r="O11" s="55"/>
      <c r="P11" s="24"/>
      <c r="Q11" s="54"/>
      <c r="R11" s="55"/>
      <c r="S11" s="24"/>
      <c r="T11" s="54"/>
      <c r="U11" s="55"/>
      <c r="X11" s="84"/>
      <c r="Y11" s="84"/>
      <c r="Z11" s="84"/>
    </row>
    <row r="12" spans="1:26" s="1" customFormat="1" ht="18" customHeight="1" x14ac:dyDescent="0.3">
      <c r="A12" s="28"/>
      <c r="B12" s="36" t="s">
        <v>3</v>
      </c>
      <c r="C12" s="29"/>
      <c r="D12" s="28"/>
      <c r="E12" s="56"/>
      <c r="F12" s="57"/>
      <c r="G12" s="28"/>
      <c r="H12" s="56"/>
      <c r="I12" s="57"/>
      <c r="J12" s="28"/>
      <c r="K12" s="56"/>
      <c r="L12" s="57"/>
      <c r="M12" s="28"/>
      <c r="N12" s="56"/>
      <c r="O12" s="57"/>
      <c r="P12" s="28"/>
      <c r="Q12" s="56"/>
      <c r="R12" s="57"/>
      <c r="S12" s="28"/>
      <c r="T12" s="56"/>
      <c r="U12" s="57"/>
      <c r="X12" s="84"/>
      <c r="Y12" s="84"/>
      <c r="Z12" s="84"/>
    </row>
    <row r="13" spans="1:26" s="1" customFormat="1" ht="18" customHeight="1" x14ac:dyDescent="0.3">
      <c r="A13" s="28"/>
      <c r="B13" s="48" t="s">
        <v>4</v>
      </c>
      <c r="C13" s="29"/>
      <c r="D13" s="129">
        <v>0</v>
      </c>
      <c r="E13" s="130">
        <v>0</v>
      </c>
      <c r="F13" s="131">
        <v>0</v>
      </c>
      <c r="G13" s="129">
        <v>0</v>
      </c>
      <c r="H13" s="130">
        <v>0</v>
      </c>
      <c r="I13" s="131">
        <v>0</v>
      </c>
      <c r="J13" s="129">
        <v>0</v>
      </c>
      <c r="K13" s="130">
        <v>0</v>
      </c>
      <c r="L13" s="131">
        <v>0</v>
      </c>
      <c r="M13" s="129">
        <v>0</v>
      </c>
      <c r="N13" s="130">
        <v>0</v>
      </c>
      <c r="O13" s="131">
        <v>0</v>
      </c>
      <c r="P13" s="129">
        <v>0</v>
      </c>
      <c r="Q13" s="130">
        <v>0</v>
      </c>
      <c r="R13" s="131">
        <v>0</v>
      </c>
      <c r="S13" s="129">
        <v>0</v>
      </c>
      <c r="T13" s="130">
        <v>0</v>
      </c>
      <c r="U13" s="131">
        <v>0</v>
      </c>
      <c r="X13" s="84"/>
      <c r="Y13" s="84"/>
      <c r="Z13" s="84"/>
    </row>
    <row r="14" spans="1:26" s="1" customFormat="1" ht="18" customHeight="1" x14ac:dyDescent="0.3">
      <c r="A14" s="28"/>
      <c r="B14" s="48" t="s">
        <v>5</v>
      </c>
      <c r="C14" s="29"/>
      <c r="D14" s="129">
        <v>49.619348381128574</v>
      </c>
      <c r="E14" s="130">
        <v>48.534999999999997</v>
      </c>
      <c r="F14" s="131">
        <v>-1.0843483811285779</v>
      </c>
      <c r="G14" s="129">
        <v>8.7563555966697475</v>
      </c>
      <c r="H14" s="130">
        <v>8.5649999999999995</v>
      </c>
      <c r="I14" s="131">
        <v>-0.191355596669748</v>
      </c>
      <c r="J14" s="129">
        <v>0</v>
      </c>
      <c r="K14" s="130">
        <v>0</v>
      </c>
      <c r="L14" s="131">
        <v>0</v>
      </c>
      <c r="M14" s="129">
        <v>0</v>
      </c>
      <c r="N14" s="130">
        <v>0</v>
      </c>
      <c r="O14" s="131">
        <v>0</v>
      </c>
      <c r="P14" s="129">
        <v>0</v>
      </c>
      <c r="Q14" s="130">
        <v>0</v>
      </c>
      <c r="R14" s="131">
        <v>0</v>
      </c>
      <c r="S14" s="129">
        <v>58.375703977798324</v>
      </c>
      <c r="T14" s="130">
        <v>57.099999999999994</v>
      </c>
      <c r="U14" s="131">
        <v>-1.2757039777983294</v>
      </c>
      <c r="V14" s="59"/>
      <c r="W14" s="59"/>
      <c r="X14" s="84"/>
      <c r="Y14" s="84"/>
      <c r="Z14" s="84"/>
    </row>
    <row r="15" spans="1:26" s="1" customFormat="1" ht="18" customHeight="1" x14ac:dyDescent="0.3">
      <c r="A15" s="28"/>
      <c r="B15" s="48" t="s">
        <v>83</v>
      </c>
      <c r="C15" s="29"/>
      <c r="D15" s="129">
        <v>0</v>
      </c>
      <c r="E15" s="130">
        <v>0</v>
      </c>
      <c r="F15" s="131">
        <v>0</v>
      </c>
      <c r="G15" s="129">
        <v>0</v>
      </c>
      <c r="H15" s="130">
        <v>0</v>
      </c>
      <c r="I15" s="131">
        <v>0</v>
      </c>
      <c r="J15" s="129">
        <v>0</v>
      </c>
      <c r="K15" s="130">
        <v>0</v>
      </c>
      <c r="L15" s="131">
        <v>0</v>
      </c>
      <c r="M15" s="129">
        <v>0</v>
      </c>
      <c r="N15" s="130">
        <v>0</v>
      </c>
      <c r="O15" s="131">
        <v>0</v>
      </c>
      <c r="P15" s="129">
        <v>32.994208421189242</v>
      </c>
      <c r="Q15" s="130">
        <v>41.114748169999999</v>
      </c>
      <c r="R15" s="131">
        <v>8.1205397488107565</v>
      </c>
      <c r="S15" s="129">
        <v>32.994208421189242</v>
      </c>
      <c r="T15" s="130">
        <v>41.114748169999999</v>
      </c>
      <c r="U15" s="131">
        <v>8.1205397488107565</v>
      </c>
      <c r="V15" s="59"/>
      <c r="W15" s="59"/>
      <c r="X15" s="84"/>
      <c r="Y15" s="84"/>
      <c r="Z15" s="84"/>
    </row>
    <row r="16" spans="1:26" s="1" customFormat="1" ht="18" customHeight="1" x14ac:dyDescent="0.3">
      <c r="A16" s="28"/>
      <c r="B16" s="48" t="s">
        <v>84</v>
      </c>
      <c r="C16" s="29"/>
      <c r="D16" s="129">
        <v>0</v>
      </c>
      <c r="E16" s="130">
        <v>0</v>
      </c>
      <c r="F16" s="131">
        <v>0</v>
      </c>
      <c r="G16" s="129">
        <v>0</v>
      </c>
      <c r="H16" s="130">
        <v>0</v>
      </c>
      <c r="I16" s="131">
        <v>0</v>
      </c>
      <c r="J16" s="129">
        <v>0</v>
      </c>
      <c r="K16" s="130">
        <v>0</v>
      </c>
      <c r="L16" s="131">
        <v>0</v>
      </c>
      <c r="M16" s="129">
        <v>0</v>
      </c>
      <c r="N16" s="130">
        <v>0</v>
      </c>
      <c r="O16" s="131">
        <v>0</v>
      </c>
      <c r="P16" s="129">
        <v>19.230650291476071</v>
      </c>
      <c r="Q16" s="130">
        <v>19.758142910000004</v>
      </c>
      <c r="R16" s="131">
        <v>0.52749261852393303</v>
      </c>
      <c r="S16" s="129">
        <v>19.230650291476071</v>
      </c>
      <c r="T16" s="130">
        <v>19.758142910000004</v>
      </c>
      <c r="U16" s="131">
        <v>0.52749261852393303</v>
      </c>
      <c r="V16" s="59"/>
      <c r="W16" s="59"/>
      <c r="X16" s="59"/>
      <c r="Y16" s="59"/>
      <c r="Z16" s="59"/>
    </row>
    <row r="17" spans="1:26" s="1" customFormat="1" ht="18" customHeight="1" x14ac:dyDescent="0.3">
      <c r="A17" s="28"/>
      <c r="B17" s="48" t="s">
        <v>8</v>
      </c>
      <c r="C17" s="29"/>
      <c r="D17" s="129">
        <v>0</v>
      </c>
      <c r="E17" s="130">
        <v>0</v>
      </c>
      <c r="F17" s="131">
        <v>0</v>
      </c>
      <c r="G17" s="129">
        <v>0</v>
      </c>
      <c r="H17" s="130">
        <v>0</v>
      </c>
      <c r="I17" s="131">
        <v>0</v>
      </c>
      <c r="J17" s="129">
        <v>0</v>
      </c>
      <c r="K17" s="130">
        <v>0</v>
      </c>
      <c r="L17" s="131">
        <v>0</v>
      </c>
      <c r="M17" s="129">
        <v>0</v>
      </c>
      <c r="N17" s="130">
        <v>0</v>
      </c>
      <c r="O17" s="131">
        <v>0</v>
      </c>
      <c r="P17" s="129">
        <v>0</v>
      </c>
      <c r="Q17" s="130">
        <v>0</v>
      </c>
      <c r="R17" s="131">
        <v>0</v>
      </c>
      <c r="S17" s="129">
        <v>0</v>
      </c>
      <c r="T17" s="130">
        <v>0</v>
      </c>
      <c r="U17" s="131">
        <v>0</v>
      </c>
      <c r="V17" s="59"/>
      <c r="W17" s="59"/>
      <c r="X17" s="59"/>
      <c r="Y17" s="59"/>
      <c r="Z17" s="59"/>
    </row>
    <row r="18" spans="1:26" s="1" customFormat="1" ht="18" customHeight="1" x14ac:dyDescent="0.3">
      <c r="A18" s="28"/>
      <c r="B18" s="48" t="s">
        <v>9</v>
      </c>
      <c r="C18" s="29"/>
      <c r="D18" s="129">
        <v>38.509021540397512</v>
      </c>
      <c r="E18" s="130">
        <v>119.6188614</v>
      </c>
      <c r="F18" s="131">
        <v>81.109839859602488</v>
      </c>
      <c r="G18" s="129">
        <v>0</v>
      </c>
      <c r="H18" s="130">
        <v>0</v>
      </c>
      <c r="I18" s="131">
        <v>0</v>
      </c>
      <c r="J18" s="129">
        <v>0</v>
      </c>
      <c r="K18" s="130">
        <v>0</v>
      </c>
      <c r="L18" s="131">
        <v>0</v>
      </c>
      <c r="M18" s="129">
        <v>0</v>
      </c>
      <c r="N18" s="130">
        <v>0</v>
      </c>
      <c r="O18" s="131">
        <v>0</v>
      </c>
      <c r="P18" s="129">
        <v>0</v>
      </c>
      <c r="Q18" s="130">
        <v>0</v>
      </c>
      <c r="R18" s="131">
        <v>0</v>
      </c>
      <c r="S18" s="129">
        <v>38.509021540397512</v>
      </c>
      <c r="T18" s="130">
        <v>119.6188614</v>
      </c>
      <c r="U18" s="131">
        <v>81.109839859602488</v>
      </c>
      <c r="V18" s="59"/>
      <c r="W18" s="59"/>
      <c r="X18" s="59"/>
      <c r="Y18" s="59"/>
      <c r="Z18" s="59"/>
    </row>
    <row r="19" spans="1:26" s="1" customFormat="1" ht="18" customHeight="1" x14ac:dyDescent="0.3">
      <c r="A19" s="28"/>
      <c r="B19" s="48" t="s">
        <v>10</v>
      </c>
      <c r="C19" s="29"/>
      <c r="D19" s="129">
        <v>0</v>
      </c>
      <c r="E19" s="130">
        <v>0</v>
      </c>
      <c r="F19" s="131">
        <v>0</v>
      </c>
      <c r="G19" s="129">
        <v>0</v>
      </c>
      <c r="H19" s="130">
        <v>0</v>
      </c>
      <c r="I19" s="131">
        <v>0</v>
      </c>
      <c r="J19" s="129">
        <v>0</v>
      </c>
      <c r="K19" s="130">
        <v>0</v>
      </c>
      <c r="L19" s="131">
        <v>0</v>
      </c>
      <c r="M19" s="129">
        <v>0</v>
      </c>
      <c r="N19" s="130">
        <v>0</v>
      </c>
      <c r="O19" s="131">
        <v>0</v>
      </c>
      <c r="P19" s="129">
        <v>0</v>
      </c>
      <c r="Q19" s="130">
        <v>0</v>
      </c>
      <c r="R19" s="131">
        <v>0</v>
      </c>
      <c r="S19" s="129">
        <v>0</v>
      </c>
      <c r="T19" s="130">
        <v>0</v>
      </c>
      <c r="U19" s="131">
        <v>0</v>
      </c>
      <c r="V19" s="59"/>
      <c r="W19" s="59"/>
      <c r="X19" s="59"/>
      <c r="Y19" s="59"/>
      <c r="Z19" s="59"/>
    </row>
    <row r="20" spans="1:26" s="62" customFormat="1" ht="18" customHeight="1" x14ac:dyDescent="0.3">
      <c r="A20" s="60"/>
      <c r="B20" s="29"/>
      <c r="C20" s="61"/>
      <c r="D20" s="142">
        <v>88.128369921526087</v>
      </c>
      <c r="E20" s="143">
        <v>168.15386139999998</v>
      </c>
      <c r="F20" s="144">
        <v>80.025491478473896</v>
      </c>
      <c r="G20" s="142">
        <v>8.7563555966697475</v>
      </c>
      <c r="H20" s="143">
        <v>8.5649999999999995</v>
      </c>
      <c r="I20" s="144">
        <v>-0.191355596669748</v>
      </c>
      <c r="J20" s="142">
        <v>0</v>
      </c>
      <c r="K20" s="143">
        <v>0</v>
      </c>
      <c r="L20" s="144">
        <v>0</v>
      </c>
      <c r="M20" s="142">
        <v>0</v>
      </c>
      <c r="N20" s="143">
        <v>0</v>
      </c>
      <c r="O20" s="144">
        <v>0</v>
      </c>
      <c r="P20" s="142">
        <v>52.224858712665309</v>
      </c>
      <c r="Q20" s="143">
        <v>60.872891080000002</v>
      </c>
      <c r="R20" s="144">
        <v>8.648032367334693</v>
      </c>
      <c r="S20" s="142">
        <v>149.10958423086115</v>
      </c>
      <c r="T20" s="143">
        <v>237.59175248</v>
      </c>
      <c r="U20" s="144">
        <v>88.482168249138851</v>
      </c>
      <c r="V20" s="62">
        <v>950.36700991999987</v>
      </c>
    </row>
    <row r="21" spans="1:26" s="62" customFormat="1" ht="15" hidden="1" customHeight="1" x14ac:dyDescent="0.3">
      <c r="A21" s="60"/>
      <c r="B21" s="29"/>
      <c r="C21" s="61"/>
      <c r="D21" s="60"/>
      <c r="E21" s="63"/>
      <c r="F21" s="64"/>
      <c r="G21" s="60"/>
      <c r="H21" s="63"/>
      <c r="I21" s="64"/>
      <c r="J21" s="60"/>
      <c r="K21" s="63"/>
      <c r="L21" s="64"/>
      <c r="M21" s="60"/>
      <c r="N21" s="63"/>
      <c r="O21" s="64"/>
      <c r="P21" s="60"/>
      <c r="Q21" s="63"/>
      <c r="R21" s="64"/>
      <c r="S21" s="60"/>
      <c r="T21" s="63"/>
      <c r="U21" s="64"/>
    </row>
    <row r="22" spans="1:26" s="62" customFormat="1" ht="18" customHeight="1" x14ac:dyDescent="0.3">
      <c r="A22" s="60"/>
      <c r="B22" s="36" t="s">
        <v>13</v>
      </c>
      <c r="C22" s="61"/>
      <c r="D22" s="60"/>
      <c r="E22" s="63"/>
      <c r="F22" s="64"/>
      <c r="G22" s="60"/>
      <c r="H22" s="63"/>
      <c r="I22" s="64"/>
      <c r="J22" s="60"/>
      <c r="K22" s="63"/>
      <c r="L22" s="64"/>
      <c r="M22" s="60"/>
      <c r="N22" s="63"/>
      <c r="O22" s="64"/>
      <c r="P22" s="60"/>
      <c r="Q22" s="63"/>
      <c r="R22" s="64"/>
      <c r="S22" s="60"/>
      <c r="T22" s="63"/>
      <c r="U22" s="64"/>
    </row>
    <row r="23" spans="1:26" s="62" customFormat="1" ht="18" customHeight="1" x14ac:dyDescent="0.3">
      <c r="A23" s="60"/>
      <c r="B23" s="48" t="s">
        <v>14</v>
      </c>
      <c r="C23" s="61"/>
      <c r="D23" s="129">
        <v>31.218320331787751</v>
      </c>
      <c r="E23" s="130">
        <v>41.671982569999997</v>
      </c>
      <c r="F23" s="131">
        <v>10.453662238212246</v>
      </c>
      <c r="G23" s="129">
        <v>9.0078863720723863</v>
      </c>
      <c r="H23" s="130">
        <v>0</v>
      </c>
      <c r="I23" s="131">
        <v>-9.0078863720723863</v>
      </c>
      <c r="J23" s="129">
        <v>0</v>
      </c>
      <c r="K23" s="130">
        <v>0</v>
      </c>
      <c r="L23" s="131">
        <v>0</v>
      </c>
      <c r="M23" s="129">
        <v>0</v>
      </c>
      <c r="N23" s="130">
        <v>0</v>
      </c>
      <c r="O23" s="131">
        <v>0</v>
      </c>
      <c r="P23" s="129">
        <v>0</v>
      </c>
      <c r="Q23" s="130">
        <v>0</v>
      </c>
      <c r="R23" s="131">
        <v>0</v>
      </c>
      <c r="S23" s="129">
        <v>40.226206703860136</v>
      </c>
      <c r="T23" s="130">
        <v>41.671982569999997</v>
      </c>
      <c r="U23" s="131">
        <v>1.4457758661398614</v>
      </c>
    </row>
    <row r="24" spans="1:26" s="62" customFormat="1" ht="18" customHeight="1" x14ac:dyDescent="0.3">
      <c r="A24" s="60"/>
      <c r="B24" s="48" t="s">
        <v>15</v>
      </c>
      <c r="C24" s="61"/>
      <c r="D24" s="129">
        <v>0</v>
      </c>
      <c r="E24" s="130">
        <v>0</v>
      </c>
      <c r="F24" s="131">
        <v>0</v>
      </c>
      <c r="G24" s="129">
        <v>0</v>
      </c>
      <c r="H24" s="130">
        <v>0</v>
      </c>
      <c r="I24" s="131">
        <v>0</v>
      </c>
      <c r="J24" s="129">
        <v>0</v>
      </c>
      <c r="K24" s="130">
        <v>0</v>
      </c>
      <c r="L24" s="131">
        <v>0</v>
      </c>
      <c r="M24" s="129">
        <v>0</v>
      </c>
      <c r="N24" s="130">
        <v>0</v>
      </c>
      <c r="O24" s="131">
        <v>0</v>
      </c>
      <c r="P24" s="129">
        <v>0</v>
      </c>
      <c r="Q24" s="130">
        <v>0</v>
      </c>
      <c r="R24" s="131">
        <v>0</v>
      </c>
      <c r="S24" s="129">
        <v>0</v>
      </c>
      <c r="T24" s="130">
        <v>0</v>
      </c>
      <c r="U24" s="131">
        <v>0</v>
      </c>
    </row>
    <row r="25" spans="1:26" s="62" customFormat="1" ht="18" customHeight="1" x14ac:dyDescent="0.3">
      <c r="A25" s="60"/>
      <c r="B25" s="48" t="s">
        <v>16</v>
      </c>
      <c r="C25" s="61"/>
      <c r="D25" s="129">
        <v>0</v>
      </c>
      <c r="E25" s="130">
        <v>0</v>
      </c>
      <c r="F25" s="131">
        <v>0</v>
      </c>
      <c r="G25" s="129">
        <v>0</v>
      </c>
      <c r="H25" s="130">
        <v>0</v>
      </c>
      <c r="I25" s="131">
        <v>0</v>
      </c>
      <c r="J25" s="129">
        <v>0</v>
      </c>
      <c r="K25" s="130">
        <v>0</v>
      </c>
      <c r="L25" s="131">
        <v>0</v>
      </c>
      <c r="M25" s="129">
        <v>0</v>
      </c>
      <c r="N25" s="130">
        <v>0</v>
      </c>
      <c r="O25" s="131">
        <v>0</v>
      </c>
      <c r="P25" s="129">
        <v>0</v>
      </c>
      <c r="Q25" s="130">
        <v>0</v>
      </c>
      <c r="R25" s="131">
        <v>0</v>
      </c>
      <c r="S25" s="129">
        <v>0</v>
      </c>
      <c r="T25" s="130">
        <v>0</v>
      </c>
      <c r="U25" s="131">
        <v>0</v>
      </c>
    </row>
    <row r="26" spans="1:26" s="62" customFormat="1" ht="18" customHeight="1" x14ac:dyDescent="0.3">
      <c r="A26" s="60"/>
      <c r="B26" s="29"/>
      <c r="C26" s="61"/>
      <c r="D26" s="142">
        <v>31.218320331787751</v>
      </c>
      <c r="E26" s="143">
        <v>41.671982569999997</v>
      </c>
      <c r="F26" s="144">
        <v>10.453662238212246</v>
      </c>
      <c r="G26" s="142">
        <v>9.0078863720723863</v>
      </c>
      <c r="H26" s="143">
        <v>0</v>
      </c>
      <c r="I26" s="144">
        <v>-9.0078863720723863</v>
      </c>
      <c r="J26" s="142">
        <v>0</v>
      </c>
      <c r="K26" s="143">
        <v>0</v>
      </c>
      <c r="L26" s="144">
        <v>0</v>
      </c>
      <c r="M26" s="142">
        <v>0</v>
      </c>
      <c r="N26" s="143">
        <v>0</v>
      </c>
      <c r="O26" s="144">
        <v>0</v>
      </c>
      <c r="P26" s="142">
        <v>0</v>
      </c>
      <c r="Q26" s="143">
        <v>0</v>
      </c>
      <c r="R26" s="144">
        <v>0</v>
      </c>
      <c r="S26" s="142">
        <v>40.226206703860136</v>
      </c>
      <c r="T26" s="143">
        <v>41.671982569999997</v>
      </c>
      <c r="U26" s="144">
        <v>1.4457758661398614</v>
      </c>
      <c r="V26" s="62">
        <v>166.68793027999999</v>
      </c>
    </row>
    <row r="27" spans="1:26" s="62" customFormat="1" ht="15" customHeight="1" x14ac:dyDescent="0.3">
      <c r="A27" s="60"/>
      <c r="B27" s="29"/>
      <c r="C27" s="61"/>
      <c r="D27" s="65"/>
      <c r="E27" s="66"/>
      <c r="F27" s="58"/>
      <c r="G27" s="65"/>
      <c r="H27" s="66"/>
      <c r="I27" s="58"/>
      <c r="J27" s="65"/>
      <c r="K27" s="66"/>
      <c r="L27" s="58"/>
      <c r="M27" s="65"/>
      <c r="N27" s="66"/>
      <c r="O27" s="58"/>
      <c r="P27" s="65"/>
      <c r="Q27" s="66"/>
      <c r="R27" s="58"/>
      <c r="S27" s="65"/>
      <c r="T27" s="66"/>
      <c r="U27" s="58"/>
    </row>
    <row r="28" spans="1:26" s="62" customFormat="1" ht="18" customHeight="1" x14ac:dyDescent="0.3">
      <c r="A28" s="60"/>
      <c r="B28" s="36" t="s">
        <v>17</v>
      </c>
      <c r="C28" s="61"/>
      <c r="D28" s="65"/>
      <c r="E28" s="66"/>
      <c r="F28" s="58"/>
      <c r="G28" s="65"/>
      <c r="H28" s="66"/>
      <c r="I28" s="58"/>
      <c r="J28" s="65"/>
      <c r="K28" s="66"/>
      <c r="L28" s="58"/>
      <c r="M28" s="65"/>
      <c r="N28" s="66"/>
      <c r="O28" s="58"/>
      <c r="P28" s="65"/>
      <c r="Q28" s="66"/>
      <c r="R28" s="58"/>
      <c r="S28" s="65"/>
      <c r="T28" s="66"/>
      <c r="U28" s="58"/>
    </row>
    <row r="29" spans="1:26" s="62" customFormat="1" ht="18" customHeight="1" x14ac:dyDescent="0.3">
      <c r="A29" s="60"/>
      <c r="B29" s="49" t="s">
        <v>20</v>
      </c>
      <c r="C29" s="61"/>
      <c r="D29" s="60"/>
      <c r="E29" s="63"/>
      <c r="F29" s="64"/>
      <c r="G29" s="60"/>
      <c r="H29" s="63"/>
      <c r="I29" s="64"/>
      <c r="J29" s="60"/>
      <c r="K29" s="63"/>
      <c r="L29" s="64"/>
      <c r="M29" s="60"/>
      <c r="N29" s="63"/>
      <c r="O29" s="64"/>
      <c r="P29" s="60"/>
      <c r="Q29" s="63"/>
      <c r="R29" s="64"/>
      <c r="S29" s="60"/>
      <c r="T29" s="63"/>
      <c r="U29" s="64"/>
    </row>
    <row r="30" spans="1:26" s="62" customFormat="1" ht="18" customHeight="1" x14ac:dyDescent="0.3">
      <c r="A30" s="60"/>
      <c r="B30" s="38" t="s">
        <v>18</v>
      </c>
      <c r="C30" s="61"/>
      <c r="D30" s="132">
        <v>30.956869875779368</v>
      </c>
      <c r="E30" s="133">
        <v>26.80100405</v>
      </c>
      <c r="F30" s="131">
        <v>-4.1558658257793688</v>
      </c>
      <c r="G30" s="132">
        <v>0</v>
      </c>
      <c r="H30" s="133">
        <v>0</v>
      </c>
      <c r="I30" s="131">
        <v>0</v>
      </c>
      <c r="J30" s="132">
        <v>0</v>
      </c>
      <c r="K30" s="133">
        <v>0</v>
      </c>
      <c r="L30" s="131">
        <v>0</v>
      </c>
      <c r="M30" s="132">
        <v>0</v>
      </c>
      <c r="N30" s="133">
        <v>0</v>
      </c>
      <c r="O30" s="131">
        <v>0</v>
      </c>
      <c r="P30" s="132">
        <v>0</v>
      </c>
      <c r="Q30" s="133">
        <v>0</v>
      </c>
      <c r="R30" s="131">
        <v>0</v>
      </c>
      <c r="S30" s="132">
        <v>30.956869875779368</v>
      </c>
      <c r="T30" s="133">
        <v>26.80100405</v>
      </c>
      <c r="U30" s="131">
        <v>-4.1558658257793688</v>
      </c>
    </row>
    <row r="31" spans="1:26" s="70" customFormat="1" ht="18" customHeight="1" x14ac:dyDescent="0.3">
      <c r="A31" s="68"/>
      <c r="B31" s="50" t="s">
        <v>21</v>
      </c>
      <c r="C31" s="69"/>
      <c r="D31" s="134">
        <v>29.515775635779367</v>
      </c>
      <c r="E31" s="135">
        <v>26.80100405</v>
      </c>
      <c r="F31" s="136">
        <v>-2.7147715857793671</v>
      </c>
      <c r="G31" s="134">
        <v>0</v>
      </c>
      <c r="H31" s="135">
        <v>0</v>
      </c>
      <c r="I31" s="136">
        <v>0</v>
      </c>
      <c r="J31" s="134">
        <v>0</v>
      </c>
      <c r="K31" s="135">
        <v>0</v>
      </c>
      <c r="L31" s="136">
        <v>0</v>
      </c>
      <c r="M31" s="134">
        <v>0</v>
      </c>
      <c r="N31" s="135">
        <v>0</v>
      </c>
      <c r="O31" s="136">
        <v>0</v>
      </c>
      <c r="P31" s="134">
        <v>0</v>
      </c>
      <c r="Q31" s="135">
        <v>0</v>
      </c>
      <c r="R31" s="136">
        <v>0</v>
      </c>
      <c r="S31" s="134">
        <v>29.515775635779367</v>
      </c>
      <c r="T31" s="135">
        <v>26.80100405</v>
      </c>
      <c r="U31" s="136">
        <v>-2.7147715857793671</v>
      </c>
    </row>
    <row r="32" spans="1:26" s="70" customFormat="1" ht="18" customHeight="1" x14ac:dyDescent="0.3">
      <c r="A32" s="68"/>
      <c r="B32" s="50" t="s">
        <v>93</v>
      </c>
      <c r="C32" s="69"/>
      <c r="D32" s="134">
        <v>0</v>
      </c>
      <c r="E32" s="135">
        <v>0</v>
      </c>
      <c r="F32" s="136">
        <v>0</v>
      </c>
      <c r="G32" s="134">
        <v>0</v>
      </c>
      <c r="H32" s="135">
        <v>0</v>
      </c>
      <c r="I32" s="136">
        <v>0</v>
      </c>
      <c r="J32" s="134">
        <v>0</v>
      </c>
      <c r="K32" s="135">
        <v>0</v>
      </c>
      <c r="L32" s="136">
        <v>0</v>
      </c>
      <c r="M32" s="134">
        <v>0</v>
      </c>
      <c r="N32" s="135">
        <v>0</v>
      </c>
      <c r="O32" s="136">
        <v>0</v>
      </c>
      <c r="P32" s="134">
        <v>0</v>
      </c>
      <c r="Q32" s="135">
        <v>0</v>
      </c>
      <c r="R32" s="136">
        <v>0</v>
      </c>
      <c r="S32" s="134">
        <v>0</v>
      </c>
      <c r="T32" s="135">
        <v>0</v>
      </c>
      <c r="U32" s="136">
        <v>0</v>
      </c>
    </row>
    <row r="33" spans="1:21" s="70" customFormat="1" ht="18" customHeight="1" x14ac:dyDescent="0.3">
      <c r="A33" s="68"/>
      <c r="B33" s="50" t="s">
        <v>94</v>
      </c>
      <c r="C33" s="69"/>
      <c r="D33" s="134">
        <v>0</v>
      </c>
      <c r="E33" s="135">
        <v>0</v>
      </c>
      <c r="F33" s="136">
        <v>0</v>
      </c>
      <c r="G33" s="134">
        <v>0</v>
      </c>
      <c r="H33" s="135">
        <v>0</v>
      </c>
      <c r="I33" s="136">
        <v>0</v>
      </c>
      <c r="J33" s="134">
        <v>0</v>
      </c>
      <c r="K33" s="135">
        <v>0</v>
      </c>
      <c r="L33" s="136">
        <v>0</v>
      </c>
      <c r="M33" s="134">
        <v>0</v>
      </c>
      <c r="N33" s="135">
        <v>0</v>
      </c>
      <c r="O33" s="136">
        <v>0</v>
      </c>
      <c r="P33" s="134">
        <v>0</v>
      </c>
      <c r="Q33" s="135">
        <v>0</v>
      </c>
      <c r="R33" s="136">
        <v>0</v>
      </c>
      <c r="S33" s="134">
        <v>0</v>
      </c>
      <c r="T33" s="135">
        <v>0</v>
      </c>
      <c r="U33" s="136">
        <v>0</v>
      </c>
    </row>
    <row r="34" spans="1:21" s="70" customFormat="1" ht="18" customHeight="1" x14ac:dyDescent="0.3">
      <c r="A34" s="68"/>
      <c r="B34" s="50" t="s">
        <v>22</v>
      </c>
      <c r="C34" s="69"/>
      <c r="D34" s="134">
        <v>1.44109424</v>
      </c>
      <c r="E34" s="135">
        <v>0</v>
      </c>
      <c r="F34" s="136">
        <v>-1.44109424</v>
      </c>
      <c r="G34" s="134">
        <v>0</v>
      </c>
      <c r="H34" s="135">
        <v>0</v>
      </c>
      <c r="I34" s="136">
        <v>0</v>
      </c>
      <c r="J34" s="134">
        <v>0</v>
      </c>
      <c r="K34" s="135">
        <v>0</v>
      </c>
      <c r="L34" s="136">
        <v>0</v>
      </c>
      <c r="M34" s="134">
        <v>0</v>
      </c>
      <c r="N34" s="135">
        <v>0</v>
      </c>
      <c r="O34" s="136">
        <v>0</v>
      </c>
      <c r="P34" s="134">
        <v>0</v>
      </c>
      <c r="Q34" s="135">
        <v>0</v>
      </c>
      <c r="R34" s="136">
        <v>0</v>
      </c>
      <c r="S34" s="134">
        <v>1.44109424</v>
      </c>
      <c r="T34" s="135">
        <v>0</v>
      </c>
      <c r="U34" s="136">
        <v>-1.44109424</v>
      </c>
    </row>
    <row r="35" spans="1:21" s="70" customFormat="1" ht="18" customHeight="1" x14ac:dyDescent="0.3">
      <c r="A35" s="68"/>
      <c r="B35" s="50" t="s">
        <v>23</v>
      </c>
      <c r="C35" s="69"/>
      <c r="D35" s="134">
        <v>0</v>
      </c>
      <c r="E35" s="135">
        <v>0</v>
      </c>
      <c r="F35" s="136">
        <v>0</v>
      </c>
      <c r="G35" s="134">
        <v>0</v>
      </c>
      <c r="H35" s="135">
        <v>0</v>
      </c>
      <c r="I35" s="136">
        <v>0</v>
      </c>
      <c r="J35" s="134">
        <v>0</v>
      </c>
      <c r="K35" s="135">
        <v>0</v>
      </c>
      <c r="L35" s="136">
        <v>0</v>
      </c>
      <c r="M35" s="134">
        <v>0</v>
      </c>
      <c r="N35" s="135">
        <v>0</v>
      </c>
      <c r="O35" s="136">
        <v>0</v>
      </c>
      <c r="P35" s="134">
        <v>0</v>
      </c>
      <c r="Q35" s="135">
        <v>0</v>
      </c>
      <c r="R35" s="136">
        <v>0</v>
      </c>
      <c r="S35" s="134">
        <v>0</v>
      </c>
      <c r="T35" s="135">
        <v>0</v>
      </c>
      <c r="U35" s="136">
        <v>0</v>
      </c>
    </row>
    <row r="36" spans="1:21" s="62" customFormat="1" ht="18" customHeight="1" x14ac:dyDescent="0.3">
      <c r="A36" s="60"/>
      <c r="B36" s="49" t="s">
        <v>24</v>
      </c>
      <c r="C36" s="61"/>
      <c r="D36" s="132">
        <v>2.9898991823211531</v>
      </c>
      <c r="E36" s="133">
        <v>2.9898991800000019</v>
      </c>
      <c r="F36" s="131">
        <v>-2.3211548239032709E-9</v>
      </c>
      <c r="G36" s="132">
        <v>0.74747479558028829</v>
      </c>
      <c r="H36" s="133">
        <v>0.74747479999999911</v>
      </c>
      <c r="I36" s="131">
        <v>4.4197108195476176E-9</v>
      </c>
      <c r="J36" s="132">
        <v>0</v>
      </c>
      <c r="K36" s="133">
        <v>0</v>
      </c>
      <c r="L36" s="131">
        <v>0</v>
      </c>
      <c r="M36" s="132">
        <v>0</v>
      </c>
      <c r="N36" s="133">
        <v>0</v>
      </c>
      <c r="O36" s="131">
        <v>0</v>
      </c>
      <c r="P36" s="132">
        <v>0</v>
      </c>
      <c r="Q36" s="133">
        <v>0</v>
      </c>
      <c r="R36" s="131">
        <v>0</v>
      </c>
      <c r="S36" s="132">
        <v>3.7373739779014414</v>
      </c>
      <c r="T36" s="133">
        <v>3.7373739799999939</v>
      </c>
      <c r="U36" s="131">
        <v>2.0985559956443467E-9</v>
      </c>
    </row>
    <row r="37" spans="1:21" s="70" customFormat="1" ht="18" customHeight="1" x14ac:dyDescent="0.3">
      <c r="A37" s="68"/>
      <c r="B37" s="50" t="s">
        <v>19</v>
      </c>
      <c r="C37" s="69"/>
      <c r="D37" s="159">
        <v>0</v>
      </c>
      <c r="E37" s="160">
        <v>0</v>
      </c>
      <c r="F37" s="136">
        <v>0</v>
      </c>
      <c r="G37" s="159">
        <v>0</v>
      </c>
      <c r="H37" s="160">
        <v>0</v>
      </c>
      <c r="I37" s="136">
        <v>0</v>
      </c>
      <c r="J37" s="159">
        <v>0</v>
      </c>
      <c r="K37" s="160">
        <v>0</v>
      </c>
      <c r="L37" s="136">
        <v>0</v>
      </c>
      <c r="M37" s="159">
        <v>0</v>
      </c>
      <c r="N37" s="160">
        <v>0</v>
      </c>
      <c r="O37" s="136">
        <v>0</v>
      </c>
      <c r="P37" s="159">
        <v>0</v>
      </c>
      <c r="Q37" s="160">
        <v>0</v>
      </c>
      <c r="R37" s="136">
        <v>0</v>
      </c>
      <c r="S37" s="159">
        <v>0</v>
      </c>
      <c r="T37" s="160">
        <v>0</v>
      </c>
      <c r="U37" s="136">
        <v>0</v>
      </c>
    </row>
    <row r="38" spans="1:21" s="70" customFormat="1" ht="18" customHeight="1" x14ac:dyDescent="0.3">
      <c r="A38" s="68"/>
      <c r="B38" s="50" t="s">
        <v>25</v>
      </c>
      <c r="C38" s="69"/>
      <c r="D38" s="159">
        <v>20.485284011218489</v>
      </c>
      <c r="E38" s="160">
        <v>30.722132859999999</v>
      </c>
      <c r="F38" s="136">
        <v>10.236848848781509</v>
      </c>
      <c r="G38" s="159">
        <v>5.1213210028046205</v>
      </c>
      <c r="H38" s="160">
        <v>7.6805332099999992</v>
      </c>
      <c r="I38" s="136">
        <v>2.5592122071953787</v>
      </c>
      <c r="J38" s="159">
        <v>0</v>
      </c>
      <c r="K38" s="160">
        <v>0</v>
      </c>
      <c r="L38" s="136">
        <v>0</v>
      </c>
      <c r="M38" s="159">
        <v>0</v>
      </c>
      <c r="N38" s="160">
        <v>0</v>
      </c>
      <c r="O38" s="136">
        <v>0</v>
      </c>
      <c r="P38" s="159">
        <v>0</v>
      </c>
      <c r="Q38" s="160">
        <v>0</v>
      </c>
      <c r="R38" s="136">
        <v>0</v>
      </c>
      <c r="S38" s="159">
        <v>25.60660501402311</v>
      </c>
      <c r="T38" s="160">
        <v>38.402666069999995</v>
      </c>
      <c r="U38" s="136">
        <v>12.796061055976885</v>
      </c>
    </row>
    <row r="39" spans="1:21" s="70" customFormat="1" ht="18" customHeight="1" x14ac:dyDescent="0.3">
      <c r="A39" s="68"/>
      <c r="B39" s="50" t="s">
        <v>26</v>
      </c>
      <c r="C39" s="69"/>
      <c r="D39" s="159">
        <v>21.271480000000004</v>
      </c>
      <c r="E39" s="160">
        <v>21.54666666</v>
      </c>
      <c r="F39" s="136">
        <v>0.2751866599999957</v>
      </c>
      <c r="G39" s="159">
        <v>5.3178699999999992</v>
      </c>
      <c r="H39" s="160">
        <v>5.3866666699999994</v>
      </c>
      <c r="I39" s="136">
        <v>6.8796670000000226E-2</v>
      </c>
      <c r="J39" s="159">
        <v>0</v>
      </c>
      <c r="K39" s="160">
        <v>0</v>
      </c>
      <c r="L39" s="136">
        <v>0</v>
      </c>
      <c r="M39" s="159">
        <v>0</v>
      </c>
      <c r="N39" s="160">
        <v>0</v>
      </c>
      <c r="O39" s="136">
        <v>0</v>
      </c>
      <c r="P39" s="159">
        <v>0</v>
      </c>
      <c r="Q39" s="160">
        <v>0</v>
      </c>
      <c r="R39" s="136">
        <v>0</v>
      </c>
      <c r="S39" s="159">
        <v>26.589350000000003</v>
      </c>
      <c r="T39" s="160">
        <v>26.93333333</v>
      </c>
      <c r="U39" s="136">
        <v>0.34398332999999681</v>
      </c>
    </row>
    <row r="40" spans="1:21" s="70" customFormat="1" ht="18" customHeight="1" x14ac:dyDescent="0.3">
      <c r="A40" s="68"/>
      <c r="B40" s="50" t="s">
        <v>27</v>
      </c>
      <c r="C40" s="69"/>
      <c r="D40" s="159">
        <v>-38.76686482889734</v>
      </c>
      <c r="E40" s="160">
        <v>-49.27890034</v>
      </c>
      <c r="F40" s="136">
        <v>-10.51203551110266</v>
      </c>
      <c r="G40" s="159">
        <v>-9.6917162072243315</v>
      </c>
      <c r="H40" s="160">
        <v>-12.31972508</v>
      </c>
      <c r="I40" s="136">
        <v>-2.6280088727756681</v>
      </c>
      <c r="J40" s="159">
        <v>0</v>
      </c>
      <c r="K40" s="160">
        <v>0</v>
      </c>
      <c r="L40" s="136">
        <v>0</v>
      </c>
      <c r="M40" s="159">
        <v>0</v>
      </c>
      <c r="N40" s="160">
        <v>0</v>
      </c>
      <c r="O40" s="136">
        <v>0</v>
      </c>
      <c r="P40" s="159">
        <v>0</v>
      </c>
      <c r="Q40" s="160">
        <v>0</v>
      </c>
      <c r="R40" s="136">
        <v>0</v>
      </c>
      <c r="S40" s="159">
        <v>-48.458581036121672</v>
      </c>
      <c r="T40" s="160">
        <v>-61.598625419999998</v>
      </c>
      <c r="U40" s="136">
        <v>-13.140044383878326</v>
      </c>
    </row>
    <row r="41" spans="1:21" s="62" customFormat="1" ht="18" customHeight="1" x14ac:dyDescent="0.3">
      <c r="A41" s="60"/>
      <c r="B41" s="38"/>
      <c r="C41" s="61"/>
      <c r="D41" s="142">
        <v>33.946769058100521</v>
      </c>
      <c r="E41" s="143">
        <v>29.790903230000001</v>
      </c>
      <c r="F41" s="144">
        <v>-4.1558658281005236</v>
      </c>
      <c r="G41" s="142">
        <v>0.74747479558028829</v>
      </c>
      <c r="H41" s="143">
        <v>0.74747479999999911</v>
      </c>
      <c r="I41" s="144">
        <v>4.4197108195476176E-9</v>
      </c>
      <c r="J41" s="142">
        <v>0</v>
      </c>
      <c r="K41" s="143">
        <v>0</v>
      </c>
      <c r="L41" s="144">
        <v>0</v>
      </c>
      <c r="M41" s="142">
        <v>0</v>
      </c>
      <c r="N41" s="143">
        <v>0</v>
      </c>
      <c r="O41" s="144">
        <v>0</v>
      </c>
      <c r="P41" s="142">
        <v>0</v>
      </c>
      <c r="Q41" s="143">
        <v>0</v>
      </c>
      <c r="R41" s="144">
        <v>0</v>
      </c>
      <c r="S41" s="142">
        <v>34.69424385368081</v>
      </c>
      <c r="T41" s="143">
        <v>30.538378029999993</v>
      </c>
      <c r="U41" s="144">
        <v>-4.1558658236808128</v>
      </c>
    </row>
    <row r="42" spans="1:21" s="62" customFormat="1" ht="15" customHeight="1" x14ac:dyDescent="0.3">
      <c r="A42" s="60"/>
      <c r="B42" s="38"/>
      <c r="C42" s="61"/>
      <c r="D42" s="71"/>
      <c r="E42" s="72"/>
      <c r="F42" s="73"/>
      <c r="G42" s="71"/>
      <c r="H42" s="72"/>
      <c r="I42" s="73"/>
      <c r="J42" s="71"/>
      <c r="K42" s="72"/>
      <c r="L42" s="73"/>
      <c r="M42" s="71"/>
      <c r="N42" s="72"/>
      <c r="O42" s="73"/>
      <c r="P42" s="71"/>
      <c r="Q42" s="72"/>
      <c r="R42" s="73"/>
      <c r="S42" s="71"/>
      <c r="T42" s="72"/>
      <c r="U42" s="73"/>
    </row>
    <row r="43" spans="1:21" s="62" customFormat="1" ht="18" customHeight="1" x14ac:dyDescent="0.3">
      <c r="A43" s="60"/>
      <c r="B43" s="36" t="s">
        <v>28</v>
      </c>
      <c r="C43" s="61"/>
      <c r="D43" s="60"/>
      <c r="E43" s="63"/>
      <c r="F43" s="64"/>
      <c r="G43" s="60"/>
      <c r="H43" s="63"/>
      <c r="I43" s="64"/>
      <c r="J43" s="60"/>
      <c r="K43" s="63"/>
      <c r="L43" s="64"/>
      <c r="M43" s="60"/>
      <c r="N43" s="63"/>
      <c r="O43" s="64"/>
      <c r="P43" s="60"/>
      <c r="Q43" s="63"/>
      <c r="R43" s="64"/>
      <c r="S43" s="60"/>
      <c r="T43" s="63"/>
      <c r="U43" s="64"/>
    </row>
    <row r="44" spans="1:21" s="62" customFormat="1" ht="18" customHeight="1" x14ac:dyDescent="0.3">
      <c r="A44" s="60"/>
      <c r="B44" s="48" t="s">
        <v>29</v>
      </c>
      <c r="C44" s="61"/>
      <c r="D44" s="129">
        <v>0</v>
      </c>
      <c r="E44" s="130">
        <v>0</v>
      </c>
      <c r="F44" s="131">
        <v>0</v>
      </c>
      <c r="G44" s="129">
        <v>0</v>
      </c>
      <c r="H44" s="130">
        <v>0</v>
      </c>
      <c r="I44" s="131">
        <v>0</v>
      </c>
      <c r="J44" s="129">
        <v>0</v>
      </c>
      <c r="K44" s="130">
        <v>0</v>
      </c>
      <c r="L44" s="131">
        <v>0</v>
      </c>
      <c r="M44" s="129">
        <v>0</v>
      </c>
      <c r="N44" s="130">
        <v>0</v>
      </c>
      <c r="O44" s="131">
        <v>0</v>
      </c>
      <c r="P44" s="129">
        <v>0</v>
      </c>
      <c r="Q44" s="130">
        <v>0</v>
      </c>
      <c r="R44" s="131">
        <v>0</v>
      </c>
      <c r="S44" s="129">
        <v>0</v>
      </c>
      <c r="T44" s="130">
        <v>0</v>
      </c>
      <c r="U44" s="131">
        <v>0</v>
      </c>
    </row>
    <row r="45" spans="1:21" s="62" customFormat="1" ht="18" customHeight="1" x14ac:dyDescent="0.3">
      <c r="A45" s="60"/>
      <c r="B45" s="48" t="s">
        <v>30</v>
      </c>
      <c r="C45" s="61"/>
      <c r="D45" s="137"/>
      <c r="E45" s="138"/>
      <c r="F45" s="139"/>
      <c r="G45" s="137"/>
      <c r="H45" s="138"/>
      <c r="I45" s="139"/>
      <c r="J45" s="137"/>
      <c r="K45" s="138"/>
      <c r="L45" s="139"/>
      <c r="M45" s="137"/>
      <c r="N45" s="138"/>
      <c r="O45" s="139"/>
      <c r="P45" s="137"/>
      <c r="Q45" s="138"/>
      <c r="R45" s="139"/>
      <c r="S45" s="137"/>
      <c r="T45" s="138"/>
      <c r="U45" s="139"/>
    </row>
    <row r="46" spans="1:21" s="70" customFormat="1" ht="18" customHeight="1" x14ac:dyDescent="0.3">
      <c r="A46" s="68"/>
      <c r="B46" s="175" t="s">
        <v>91</v>
      </c>
      <c r="C46" s="176"/>
      <c r="D46" s="140">
        <v>0</v>
      </c>
      <c r="E46" s="141">
        <v>0</v>
      </c>
      <c r="F46" s="177">
        <v>0</v>
      </c>
      <c r="G46" s="140">
        <v>0</v>
      </c>
      <c r="H46" s="141">
        <v>0</v>
      </c>
      <c r="I46" s="177">
        <v>0</v>
      </c>
      <c r="J46" s="140">
        <v>0</v>
      </c>
      <c r="K46" s="141">
        <v>0</v>
      </c>
      <c r="L46" s="177">
        <v>0</v>
      </c>
      <c r="M46" s="140">
        <v>0</v>
      </c>
      <c r="N46" s="141">
        <v>0</v>
      </c>
      <c r="O46" s="177">
        <v>0</v>
      </c>
      <c r="P46" s="140">
        <v>0</v>
      </c>
      <c r="Q46" s="141">
        <v>0</v>
      </c>
      <c r="R46" s="177">
        <v>0</v>
      </c>
      <c r="S46" s="140">
        <v>0</v>
      </c>
      <c r="T46" s="141">
        <v>0</v>
      </c>
      <c r="U46" s="177">
        <v>0</v>
      </c>
    </row>
    <row r="47" spans="1:21" s="70" customFormat="1" ht="18" customHeight="1" x14ac:dyDescent="0.3">
      <c r="A47" s="68"/>
      <c r="B47" s="175" t="s">
        <v>90</v>
      </c>
      <c r="C47" s="176"/>
      <c r="D47" s="140">
        <v>0</v>
      </c>
      <c r="E47" s="141">
        <v>0</v>
      </c>
      <c r="F47" s="177">
        <v>0</v>
      </c>
      <c r="G47" s="140">
        <v>0</v>
      </c>
      <c r="H47" s="141">
        <v>0</v>
      </c>
      <c r="I47" s="177">
        <v>0</v>
      </c>
      <c r="J47" s="140">
        <v>0</v>
      </c>
      <c r="K47" s="141">
        <v>0</v>
      </c>
      <c r="L47" s="177">
        <v>0</v>
      </c>
      <c r="M47" s="140">
        <v>0</v>
      </c>
      <c r="N47" s="141">
        <v>0</v>
      </c>
      <c r="O47" s="177">
        <v>0</v>
      </c>
      <c r="P47" s="140">
        <v>0</v>
      </c>
      <c r="Q47" s="141">
        <v>0</v>
      </c>
      <c r="R47" s="177">
        <v>0</v>
      </c>
      <c r="S47" s="140">
        <v>0</v>
      </c>
      <c r="T47" s="141">
        <v>0</v>
      </c>
      <c r="U47" s="177">
        <v>0</v>
      </c>
    </row>
    <row r="48" spans="1:21" s="70" customFormat="1" ht="18" customHeight="1" x14ac:dyDescent="0.3">
      <c r="A48" s="68"/>
      <c r="B48" s="175" t="s">
        <v>89</v>
      </c>
      <c r="C48" s="176"/>
      <c r="D48" s="140">
        <v>0</v>
      </c>
      <c r="E48" s="141">
        <v>0</v>
      </c>
      <c r="F48" s="177">
        <v>0</v>
      </c>
      <c r="G48" s="140">
        <v>0</v>
      </c>
      <c r="H48" s="141">
        <v>0</v>
      </c>
      <c r="I48" s="177">
        <v>0</v>
      </c>
      <c r="J48" s="140">
        <v>0</v>
      </c>
      <c r="K48" s="141">
        <v>0</v>
      </c>
      <c r="L48" s="177">
        <v>0</v>
      </c>
      <c r="M48" s="140">
        <v>0</v>
      </c>
      <c r="N48" s="141">
        <v>0</v>
      </c>
      <c r="O48" s="177">
        <v>0</v>
      </c>
      <c r="P48" s="140">
        <v>0</v>
      </c>
      <c r="Q48" s="141">
        <v>0</v>
      </c>
      <c r="R48" s="177">
        <v>0</v>
      </c>
      <c r="S48" s="140">
        <v>0</v>
      </c>
      <c r="T48" s="141">
        <v>0</v>
      </c>
      <c r="U48" s="177">
        <v>0</v>
      </c>
    </row>
    <row r="49" spans="1:21" s="70" customFormat="1" ht="18" customHeight="1" x14ac:dyDescent="0.3">
      <c r="A49" s="68"/>
      <c r="B49" s="175" t="s">
        <v>88</v>
      </c>
      <c r="C49" s="176"/>
      <c r="D49" s="140">
        <v>0</v>
      </c>
      <c r="E49" s="141">
        <v>0</v>
      </c>
      <c r="F49" s="177">
        <v>0</v>
      </c>
      <c r="G49" s="140">
        <v>0</v>
      </c>
      <c r="H49" s="141">
        <v>0</v>
      </c>
      <c r="I49" s="177">
        <v>0</v>
      </c>
      <c r="J49" s="140">
        <v>0</v>
      </c>
      <c r="K49" s="141">
        <v>0</v>
      </c>
      <c r="L49" s="177">
        <v>0</v>
      </c>
      <c r="M49" s="140">
        <v>0</v>
      </c>
      <c r="N49" s="141">
        <v>0</v>
      </c>
      <c r="O49" s="177">
        <v>0</v>
      </c>
      <c r="P49" s="140">
        <v>0</v>
      </c>
      <c r="Q49" s="141">
        <v>0</v>
      </c>
      <c r="R49" s="177">
        <v>0</v>
      </c>
      <c r="S49" s="140">
        <v>0</v>
      </c>
      <c r="T49" s="141">
        <v>0</v>
      </c>
      <c r="U49" s="177">
        <v>0</v>
      </c>
    </row>
    <row r="50" spans="1:21" s="62" customFormat="1" ht="18" customHeight="1" x14ac:dyDescent="0.3">
      <c r="A50" s="60"/>
      <c r="B50" s="38" t="s">
        <v>31</v>
      </c>
      <c r="C50" s="61"/>
      <c r="D50" s="129">
        <v>0</v>
      </c>
      <c r="E50" s="130">
        <v>0</v>
      </c>
      <c r="F50" s="131">
        <v>0</v>
      </c>
      <c r="G50" s="129">
        <v>0</v>
      </c>
      <c r="H50" s="130">
        <v>0</v>
      </c>
      <c r="I50" s="131">
        <v>0</v>
      </c>
      <c r="J50" s="129">
        <v>0</v>
      </c>
      <c r="K50" s="130">
        <v>0</v>
      </c>
      <c r="L50" s="131">
        <v>0</v>
      </c>
      <c r="M50" s="129">
        <v>0</v>
      </c>
      <c r="N50" s="130">
        <v>0</v>
      </c>
      <c r="O50" s="131">
        <v>0</v>
      </c>
      <c r="P50" s="129">
        <v>0</v>
      </c>
      <c r="Q50" s="130">
        <v>0</v>
      </c>
      <c r="R50" s="131">
        <v>0</v>
      </c>
      <c r="S50" s="129">
        <v>0</v>
      </c>
      <c r="T50" s="130">
        <v>0</v>
      </c>
      <c r="U50" s="131">
        <v>0</v>
      </c>
    </row>
    <row r="51" spans="1:21" s="62" customFormat="1" ht="18" customHeight="1" x14ac:dyDescent="0.3">
      <c r="A51" s="60"/>
      <c r="B51" s="38" t="s">
        <v>32</v>
      </c>
      <c r="C51" s="61"/>
      <c r="D51" s="129">
        <v>0</v>
      </c>
      <c r="E51" s="130">
        <v>0</v>
      </c>
      <c r="F51" s="131">
        <v>0</v>
      </c>
      <c r="G51" s="129">
        <v>0</v>
      </c>
      <c r="H51" s="130">
        <v>2.8959479999999997</v>
      </c>
      <c r="I51" s="131">
        <v>2.8959479999999997</v>
      </c>
      <c r="J51" s="129">
        <v>0</v>
      </c>
      <c r="K51" s="130">
        <v>0</v>
      </c>
      <c r="L51" s="131">
        <v>0</v>
      </c>
      <c r="M51" s="129">
        <v>0</v>
      </c>
      <c r="N51" s="130">
        <v>0</v>
      </c>
      <c r="O51" s="131">
        <v>0</v>
      </c>
      <c r="P51" s="129">
        <v>0</v>
      </c>
      <c r="Q51" s="130">
        <v>0</v>
      </c>
      <c r="R51" s="131">
        <v>0</v>
      </c>
      <c r="S51" s="129">
        <v>0</v>
      </c>
      <c r="T51" s="130">
        <v>2.8959479999999997</v>
      </c>
      <c r="U51" s="131">
        <v>2.8959479999999997</v>
      </c>
    </row>
    <row r="52" spans="1:21" s="62" customFormat="1" ht="18" customHeight="1" x14ac:dyDescent="0.3">
      <c r="A52" s="60"/>
      <c r="B52" s="38" t="s">
        <v>33</v>
      </c>
      <c r="C52" s="61"/>
      <c r="D52" s="129">
        <v>0</v>
      </c>
      <c r="E52" s="130">
        <v>0</v>
      </c>
      <c r="F52" s="131">
        <v>0</v>
      </c>
      <c r="G52" s="129">
        <v>0</v>
      </c>
      <c r="H52" s="130">
        <v>0</v>
      </c>
      <c r="I52" s="131">
        <v>0</v>
      </c>
      <c r="J52" s="129">
        <v>0</v>
      </c>
      <c r="K52" s="130">
        <v>0</v>
      </c>
      <c r="L52" s="131">
        <v>0</v>
      </c>
      <c r="M52" s="129">
        <v>0</v>
      </c>
      <c r="N52" s="130">
        <v>0</v>
      </c>
      <c r="O52" s="131">
        <v>0</v>
      </c>
      <c r="P52" s="129">
        <v>0</v>
      </c>
      <c r="Q52" s="130">
        <v>0</v>
      </c>
      <c r="R52" s="131">
        <v>0</v>
      </c>
      <c r="S52" s="129">
        <v>0</v>
      </c>
      <c r="T52" s="130">
        <v>0</v>
      </c>
      <c r="U52" s="131">
        <v>0</v>
      </c>
    </row>
    <row r="53" spans="1:21" s="62" customFormat="1" ht="18" customHeight="1" x14ac:dyDescent="0.3">
      <c r="A53" s="60"/>
      <c r="B53" s="38" t="s">
        <v>34</v>
      </c>
      <c r="C53" s="61"/>
      <c r="D53" s="129">
        <v>0</v>
      </c>
      <c r="E53" s="130">
        <v>0</v>
      </c>
      <c r="F53" s="131">
        <v>0</v>
      </c>
      <c r="G53" s="129">
        <v>0</v>
      </c>
      <c r="H53" s="130">
        <v>0</v>
      </c>
      <c r="I53" s="131">
        <v>0</v>
      </c>
      <c r="J53" s="129">
        <v>0</v>
      </c>
      <c r="K53" s="130">
        <v>0</v>
      </c>
      <c r="L53" s="131">
        <v>0</v>
      </c>
      <c r="M53" s="129">
        <v>0</v>
      </c>
      <c r="N53" s="130">
        <v>0</v>
      </c>
      <c r="O53" s="131">
        <v>0</v>
      </c>
      <c r="P53" s="129">
        <v>0</v>
      </c>
      <c r="Q53" s="130">
        <v>0</v>
      </c>
      <c r="R53" s="131">
        <v>0</v>
      </c>
      <c r="S53" s="129">
        <v>0</v>
      </c>
      <c r="T53" s="130">
        <v>0</v>
      </c>
      <c r="U53" s="131">
        <v>0</v>
      </c>
    </row>
    <row r="54" spans="1:21" s="62" customFormat="1" ht="18" customHeight="1" x14ac:dyDescent="0.3">
      <c r="A54" s="60"/>
      <c r="B54" s="38" t="s">
        <v>35</v>
      </c>
      <c r="C54" s="61"/>
      <c r="D54" s="129">
        <v>0</v>
      </c>
      <c r="E54" s="130">
        <v>0</v>
      </c>
      <c r="F54" s="131">
        <v>0</v>
      </c>
      <c r="G54" s="129">
        <v>0</v>
      </c>
      <c r="H54" s="130">
        <v>9.5069000000000001E-2</v>
      </c>
      <c r="I54" s="131">
        <v>9.5069000000000001E-2</v>
      </c>
      <c r="J54" s="129">
        <v>0</v>
      </c>
      <c r="K54" s="130">
        <v>0</v>
      </c>
      <c r="L54" s="131">
        <v>0</v>
      </c>
      <c r="M54" s="129">
        <v>0</v>
      </c>
      <c r="N54" s="130">
        <v>0</v>
      </c>
      <c r="O54" s="131">
        <v>0</v>
      </c>
      <c r="P54" s="129">
        <v>0</v>
      </c>
      <c r="Q54" s="130">
        <v>0</v>
      </c>
      <c r="R54" s="131">
        <v>0</v>
      </c>
      <c r="S54" s="129">
        <v>0</v>
      </c>
      <c r="T54" s="130">
        <v>9.5069000000000001E-2</v>
      </c>
      <c r="U54" s="131">
        <v>9.5069000000000001E-2</v>
      </c>
    </row>
    <row r="55" spans="1:21" s="62" customFormat="1" ht="18" customHeight="1" x14ac:dyDescent="0.3">
      <c r="A55" s="60"/>
      <c r="B55" s="38" t="s">
        <v>36</v>
      </c>
      <c r="C55" s="61"/>
      <c r="D55" s="129">
        <v>0</v>
      </c>
      <c r="E55" s="130">
        <v>0</v>
      </c>
      <c r="F55" s="131">
        <v>0</v>
      </c>
      <c r="G55" s="129">
        <v>0</v>
      </c>
      <c r="H55" s="130">
        <v>9.5069000000000001E-2</v>
      </c>
      <c r="I55" s="131">
        <v>9.5069000000000001E-2</v>
      </c>
      <c r="J55" s="129">
        <v>0</v>
      </c>
      <c r="K55" s="130">
        <v>0</v>
      </c>
      <c r="L55" s="131">
        <v>0</v>
      </c>
      <c r="M55" s="129">
        <v>0</v>
      </c>
      <c r="N55" s="130">
        <v>0</v>
      </c>
      <c r="O55" s="131">
        <v>0</v>
      </c>
      <c r="P55" s="129">
        <v>0</v>
      </c>
      <c r="Q55" s="130">
        <v>0</v>
      </c>
      <c r="R55" s="131">
        <v>0</v>
      </c>
      <c r="S55" s="129">
        <v>0</v>
      </c>
      <c r="T55" s="130">
        <v>9.5069000000000001E-2</v>
      </c>
      <c r="U55" s="131">
        <v>9.5069000000000001E-2</v>
      </c>
    </row>
    <row r="56" spans="1:21" s="62" customFormat="1" ht="18" customHeight="1" x14ac:dyDescent="0.3">
      <c r="A56" s="60"/>
      <c r="B56" s="38" t="s">
        <v>37</v>
      </c>
      <c r="C56" s="61"/>
      <c r="D56" s="129">
        <v>0</v>
      </c>
      <c r="E56" s="130">
        <v>0</v>
      </c>
      <c r="F56" s="131">
        <v>0</v>
      </c>
      <c r="G56" s="129">
        <v>0</v>
      </c>
      <c r="H56" s="130">
        <v>0</v>
      </c>
      <c r="I56" s="131">
        <v>0</v>
      </c>
      <c r="J56" s="129">
        <v>0</v>
      </c>
      <c r="K56" s="130">
        <v>0</v>
      </c>
      <c r="L56" s="131">
        <v>0</v>
      </c>
      <c r="M56" s="129">
        <v>0</v>
      </c>
      <c r="N56" s="130">
        <v>0</v>
      </c>
      <c r="O56" s="131">
        <v>0</v>
      </c>
      <c r="P56" s="129">
        <v>0</v>
      </c>
      <c r="Q56" s="130">
        <v>0</v>
      </c>
      <c r="R56" s="131">
        <v>0</v>
      </c>
      <c r="S56" s="129">
        <v>0</v>
      </c>
      <c r="T56" s="130">
        <v>0</v>
      </c>
      <c r="U56" s="131">
        <v>0</v>
      </c>
    </row>
    <row r="57" spans="1:21" s="62" customFormat="1" ht="18" customHeight="1" x14ac:dyDescent="0.3">
      <c r="A57" s="60"/>
      <c r="B57" s="38" t="s">
        <v>38</v>
      </c>
      <c r="C57" s="61"/>
      <c r="D57" s="129">
        <v>0</v>
      </c>
      <c r="E57" s="130">
        <v>0</v>
      </c>
      <c r="F57" s="131">
        <v>0</v>
      </c>
      <c r="G57" s="129">
        <v>0</v>
      </c>
      <c r="H57" s="130">
        <v>1.4626E-2</v>
      </c>
      <c r="I57" s="131">
        <v>1.4626E-2</v>
      </c>
      <c r="J57" s="129">
        <v>0</v>
      </c>
      <c r="K57" s="130">
        <v>0</v>
      </c>
      <c r="L57" s="131">
        <v>0</v>
      </c>
      <c r="M57" s="129">
        <v>0</v>
      </c>
      <c r="N57" s="130">
        <v>0</v>
      </c>
      <c r="O57" s="131">
        <v>0</v>
      </c>
      <c r="P57" s="129">
        <v>0</v>
      </c>
      <c r="Q57" s="130">
        <v>0</v>
      </c>
      <c r="R57" s="131">
        <v>0</v>
      </c>
      <c r="S57" s="129">
        <v>0</v>
      </c>
      <c r="T57" s="130">
        <v>1.4626E-2</v>
      </c>
      <c r="U57" s="131">
        <v>1.4626E-2</v>
      </c>
    </row>
    <row r="58" spans="1:21" s="62" customFormat="1" ht="18" customHeight="1" x14ac:dyDescent="0.3">
      <c r="A58" s="60"/>
      <c r="B58" s="48" t="s">
        <v>39</v>
      </c>
      <c r="C58" s="61"/>
      <c r="D58" s="129">
        <v>0</v>
      </c>
      <c r="E58" s="130">
        <v>0</v>
      </c>
      <c r="F58" s="131">
        <v>0</v>
      </c>
      <c r="G58" s="129">
        <v>0</v>
      </c>
      <c r="H58" s="130">
        <v>0</v>
      </c>
      <c r="I58" s="131">
        <v>0</v>
      </c>
      <c r="J58" s="129">
        <v>0</v>
      </c>
      <c r="K58" s="130">
        <v>0</v>
      </c>
      <c r="L58" s="131">
        <v>0</v>
      </c>
      <c r="M58" s="129">
        <v>0</v>
      </c>
      <c r="N58" s="130">
        <v>0</v>
      </c>
      <c r="O58" s="131">
        <v>0</v>
      </c>
      <c r="P58" s="129">
        <v>0</v>
      </c>
      <c r="Q58" s="130">
        <v>0</v>
      </c>
      <c r="R58" s="131">
        <v>0</v>
      </c>
      <c r="S58" s="129">
        <v>0</v>
      </c>
      <c r="T58" s="130">
        <v>0</v>
      </c>
      <c r="U58" s="131">
        <v>0</v>
      </c>
    </row>
    <row r="59" spans="1:21" s="62" customFormat="1" ht="18" customHeight="1" x14ac:dyDescent="0.3">
      <c r="A59" s="60"/>
      <c r="B59" s="67"/>
      <c r="C59" s="61"/>
      <c r="D59" s="142">
        <v>0</v>
      </c>
      <c r="E59" s="143">
        <v>0</v>
      </c>
      <c r="F59" s="144">
        <v>0</v>
      </c>
      <c r="G59" s="142">
        <v>0</v>
      </c>
      <c r="H59" s="143">
        <v>3.1007119999999997</v>
      </c>
      <c r="I59" s="144">
        <v>3.1007119999999997</v>
      </c>
      <c r="J59" s="142">
        <v>0</v>
      </c>
      <c r="K59" s="143">
        <v>0</v>
      </c>
      <c r="L59" s="144">
        <v>0</v>
      </c>
      <c r="M59" s="142">
        <v>0</v>
      </c>
      <c r="N59" s="143">
        <v>0</v>
      </c>
      <c r="O59" s="144">
        <v>0</v>
      </c>
      <c r="P59" s="142">
        <v>0</v>
      </c>
      <c r="Q59" s="143">
        <v>0</v>
      </c>
      <c r="R59" s="144">
        <v>0</v>
      </c>
      <c r="S59" s="142">
        <v>0</v>
      </c>
      <c r="T59" s="143">
        <v>3.1007119999999997</v>
      </c>
      <c r="U59" s="144">
        <v>3.1007119999999997</v>
      </c>
    </row>
    <row r="60" spans="1:21" s="62" customFormat="1" ht="15" customHeight="1" x14ac:dyDescent="0.3">
      <c r="A60" s="60"/>
      <c r="B60" s="67"/>
      <c r="C60" s="61"/>
      <c r="D60" s="145"/>
      <c r="E60" s="146"/>
      <c r="F60" s="147"/>
      <c r="G60" s="145"/>
      <c r="H60" s="146"/>
      <c r="I60" s="147"/>
      <c r="J60" s="145"/>
      <c r="K60" s="146"/>
      <c r="L60" s="147"/>
      <c r="M60" s="145"/>
      <c r="N60" s="146"/>
      <c r="O60" s="147"/>
      <c r="P60" s="145"/>
      <c r="Q60" s="146"/>
      <c r="R60" s="147"/>
      <c r="S60" s="145"/>
      <c r="T60" s="146"/>
      <c r="U60" s="147"/>
    </row>
    <row r="61" spans="1:21" s="62" customFormat="1" ht="18" customHeight="1" x14ac:dyDescent="0.3">
      <c r="A61" s="60"/>
      <c r="B61" s="36" t="s">
        <v>76</v>
      </c>
      <c r="C61" s="61"/>
      <c r="D61" s="142">
        <v>0</v>
      </c>
      <c r="E61" s="143">
        <v>0</v>
      </c>
      <c r="F61" s="144">
        <v>0</v>
      </c>
      <c r="G61" s="142">
        <v>0</v>
      </c>
      <c r="H61" s="143">
        <v>0</v>
      </c>
      <c r="I61" s="144">
        <v>0</v>
      </c>
      <c r="J61" s="142">
        <v>0</v>
      </c>
      <c r="K61" s="143">
        <v>0</v>
      </c>
      <c r="L61" s="144">
        <v>0</v>
      </c>
      <c r="M61" s="142">
        <v>0</v>
      </c>
      <c r="N61" s="143">
        <v>0</v>
      </c>
      <c r="O61" s="144">
        <v>0</v>
      </c>
      <c r="P61" s="142">
        <v>0</v>
      </c>
      <c r="Q61" s="143">
        <v>0</v>
      </c>
      <c r="R61" s="144">
        <v>0</v>
      </c>
      <c r="S61" s="142">
        <v>0</v>
      </c>
      <c r="T61" s="143">
        <v>0</v>
      </c>
      <c r="U61" s="144">
        <v>0</v>
      </c>
    </row>
    <row r="62" spans="1:21" s="62" customFormat="1" ht="15" customHeight="1" x14ac:dyDescent="0.3">
      <c r="A62" s="60"/>
      <c r="B62" s="67"/>
      <c r="C62" s="61"/>
      <c r="D62" s="145"/>
      <c r="E62" s="146"/>
      <c r="F62" s="147"/>
      <c r="G62" s="145"/>
      <c r="H62" s="146"/>
      <c r="I62" s="147"/>
      <c r="J62" s="145"/>
      <c r="K62" s="146"/>
      <c r="L62" s="147"/>
      <c r="M62" s="145"/>
      <c r="N62" s="146"/>
      <c r="O62" s="147"/>
      <c r="P62" s="145"/>
      <c r="Q62" s="146"/>
      <c r="R62" s="147"/>
      <c r="S62" s="145"/>
      <c r="T62" s="146"/>
      <c r="U62" s="147"/>
    </row>
    <row r="63" spans="1:21" s="62" customFormat="1" ht="18" customHeight="1" x14ac:dyDescent="0.3">
      <c r="A63" s="60"/>
      <c r="B63" s="85" t="s">
        <v>40</v>
      </c>
      <c r="C63" s="61"/>
      <c r="D63" s="151">
        <v>153.29345931141435</v>
      </c>
      <c r="E63" s="152">
        <v>239.61674719999996</v>
      </c>
      <c r="F63" s="153">
        <v>86.323287888585611</v>
      </c>
      <c r="G63" s="151">
        <v>18.511716764322422</v>
      </c>
      <c r="H63" s="152">
        <v>12.413186799999998</v>
      </c>
      <c r="I63" s="153">
        <v>-6.0985299643224238</v>
      </c>
      <c r="J63" s="151">
        <v>0</v>
      </c>
      <c r="K63" s="152">
        <v>0</v>
      </c>
      <c r="L63" s="153">
        <v>0</v>
      </c>
      <c r="M63" s="151">
        <v>0</v>
      </c>
      <c r="N63" s="152">
        <v>0</v>
      </c>
      <c r="O63" s="153">
        <v>0</v>
      </c>
      <c r="P63" s="151">
        <v>52.224858712665309</v>
      </c>
      <c r="Q63" s="152">
        <v>60.872891080000002</v>
      </c>
      <c r="R63" s="153">
        <v>8.648032367334693</v>
      </c>
      <c r="S63" s="151">
        <v>224.03003478840208</v>
      </c>
      <c r="T63" s="152">
        <v>312.90282507999996</v>
      </c>
      <c r="U63" s="153">
        <v>88.87279029159788</v>
      </c>
    </row>
    <row r="64" spans="1:21" s="62" customFormat="1" ht="15" customHeight="1" x14ac:dyDescent="0.3">
      <c r="A64" s="60"/>
      <c r="B64" s="67"/>
      <c r="C64" s="61"/>
      <c r="D64" s="60"/>
      <c r="E64" s="63"/>
      <c r="F64" s="64"/>
      <c r="G64" s="60"/>
      <c r="H64" s="63"/>
      <c r="I64" s="64"/>
      <c r="J64" s="60"/>
      <c r="K64" s="63"/>
      <c r="L64" s="64"/>
      <c r="M64" s="60"/>
      <c r="N64" s="63"/>
      <c r="O64" s="64"/>
      <c r="P64" s="60"/>
      <c r="Q64" s="63"/>
      <c r="R64" s="64"/>
      <c r="S64" s="60"/>
      <c r="T64" s="63"/>
      <c r="U64" s="64"/>
    </row>
    <row r="65" spans="1:23" s="62" customFormat="1" ht="18" customHeight="1" x14ac:dyDescent="0.3">
      <c r="A65" s="60"/>
      <c r="B65" s="36" t="s">
        <v>41</v>
      </c>
      <c r="C65" s="61"/>
      <c r="D65" s="60"/>
      <c r="E65" s="63"/>
      <c r="F65" s="64"/>
      <c r="G65" s="60"/>
      <c r="H65" s="63"/>
      <c r="I65" s="64"/>
      <c r="J65" s="60"/>
      <c r="K65" s="63"/>
      <c r="L65" s="64"/>
      <c r="M65" s="60"/>
      <c r="N65" s="63"/>
      <c r="O65" s="64"/>
      <c r="P65" s="60"/>
      <c r="Q65" s="63"/>
      <c r="R65" s="64"/>
      <c r="S65" s="60"/>
      <c r="T65" s="63"/>
      <c r="U65" s="64"/>
    </row>
    <row r="66" spans="1:23" s="62" customFormat="1" ht="18" customHeight="1" x14ac:dyDescent="0.3">
      <c r="A66" s="60"/>
      <c r="B66" s="86" t="s">
        <v>42</v>
      </c>
      <c r="C66" s="61"/>
      <c r="D66" s="132">
        <v>0</v>
      </c>
      <c r="E66" s="133">
        <v>0</v>
      </c>
      <c r="F66" s="131">
        <v>0</v>
      </c>
      <c r="G66" s="132">
        <v>0</v>
      </c>
      <c r="H66" s="133">
        <v>0</v>
      </c>
      <c r="I66" s="131">
        <v>0</v>
      </c>
      <c r="J66" s="132">
        <v>0</v>
      </c>
      <c r="K66" s="133">
        <v>0</v>
      </c>
      <c r="L66" s="131">
        <v>0</v>
      </c>
      <c r="M66" s="132">
        <v>43</v>
      </c>
      <c r="N66" s="133">
        <v>45.21</v>
      </c>
      <c r="O66" s="131">
        <v>2.2100000000000009</v>
      </c>
      <c r="P66" s="132">
        <v>0</v>
      </c>
      <c r="Q66" s="133">
        <v>0</v>
      </c>
      <c r="R66" s="131">
        <v>0</v>
      </c>
      <c r="S66" s="132">
        <v>43</v>
      </c>
      <c r="T66" s="133">
        <v>45.21</v>
      </c>
      <c r="U66" s="131">
        <v>2.2100000000000009</v>
      </c>
    </row>
    <row r="67" spans="1:23" s="62" customFormat="1" ht="18" customHeight="1" x14ac:dyDescent="0.3">
      <c r="A67" s="60"/>
      <c r="B67" s="86" t="s">
        <v>43</v>
      </c>
      <c r="C67" s="61"/>
      <c r="D67" s="132">
        <v>0</v>
      </c>
      <c r="E67" s="133">
        <v>0</v>
      </c>
      <c r="F67" s="131">
        <v>0</v>
      </c>
      <c r="G67" s="132">
        <v>0</v>
      </c>
      <c r="H67" s="133">
        <v>0</v>
      </c>
      <c r="I67" s="131">
        <v>0</v>
      </c>
      <c r="J67" s="132">
        <v>0</v>
      </c>
      <c r="K67" s="133">
        <v>0</v>
      </c>
      <c r="L67" s="131">
        <v>0</v>
      </c>
      <c r="M67" s="132">
        <v>0</v>
      </c>
      <c r="N67" s="133">
        <v>0</v>
      </c>
      <c r="O67" s="131">
        <v>0</v>
      </c>
      <c r="P67" s="132">
        <v>0</v>
      </c>
      <c r="Q67" s="133">
        <v>0</v>
      </c>
      <c r="R67" s="131">
        <v>0</v>
      </c>
      <c r="S67" s="132">
        <v>0</v>
      </c>
      <c r="T67" s="133">
        <v>0</v>
      </c>
      <c r="U67" s="131">
        <v>0</v>
      </c>
    </row>
    <row r="68" spans="1:23" s="62" customFormat="1" ht="18" customHeight="1" x14ac:dyDescent="0.3">
      <c r="A68" s="60"/>
      <c r="B68" s="86" t="s">
        <v>44</v>
      </c>
      <c r="C68" s="61"/>
      <c r="D68" s="132">
        <v>0</v>
      </c>
      <c r="E68" s="133">
        <v>0</v>
      </c>
      <c r="F68" s="131">
        <v>0</v>
      </c>
      <c r="G68" s="132">
        <v>22.070797113405106</v>
      </c>
      <c r="H68" s="133">
        <v>17.693999999999999</v>
      </c>
      <c r="I68" s="131">
        <v>-4.3767971134051074</v>
      </c>
      <c r="J68" s="132">
        <v>0</v>
      </c>
      <c r="K68" s="133">
        <v>0</v>
      </c>
      <c r="L68" s="131">
        <v>0</v>
      </c>
      <c r="M68" s="132">
        <v>0</v>
      </c>
      <c r="N68" s="133">
        <v>0</v>
      </c>
      <c r="O68" s="131">
        <v>0</v>
      </c>
      <c r="P68" s="132">
        <v>0</v>
      </c>
      <c r="Q68" s="133">
        <v>0</v>
      </c>
      <c r="R68" s="131">
        <v>0</v>
      </c>
      <c r="S68" s="132">
        <v>22.070797113405106</v>
      </c>
      <c r="T68" s="133">
        <v>17.693999999999999</v>
      </c>
      <c r="U68" s="131">
        <v>-4.3767971134051074</v>
      </c>
    </row>
    <row r="69" spans="1:23" s="62" customFormat="1" ht="18" customHeight="1" x14ac:dyDescent="0.3">
      <c r="A69" s="60"/>
      <c r="B69" s="67"/>
      <c r="C69" s="61"/>
      <c r="D69" s="142">
        <v>0</v>
      </c>
      <c r="E69" s="143">
        <v>0</v>
      </c>
      <c r="F69" s="144">
        <v>0</v>
      </c>
      <c r="G69" s="142">
        <v>22.070797113405106</v>
      </c>
      <c r="H69" s="143">
        <v>17.693999999999999</v>
      </c>
      <c r="I69" s="144">
        <v>-4.3767971134051074</v>
      </c>
      <c r="J69" s="142">
        <v>0</v>
      </c>
      <c r="K69" s="143">
        <v>0</v>
      </c>
      <c r="L69" s="144">
        <v>0</v>
      </c>
      <c r="M69" s="142">
        <v>43</v>
      </c>
      <c r="N69" s="143">
        <v>45.21</v>
      </c>
      <c r="O69" s="144">
        <v>2.2100000000000009</v>
      </c>
      <c r="P69" s="142">
        <v>0</v>
      </c>
      <c r="Q69" s="143">
        <v>0</v>
      </c>
      <c r="R69" s="144">
        <v>0</v>
      </c>
      <c r="S69" s="142">
        <v>65.070797113405106</v>
      </c>
      <c r="T69" s="143">
        <v>62.903999999999996</v>
      </c>
      <c r="U69" s="144">
        <v>-2.1667971134051101</v>
      </c>
      <c r="V69" s="62">
        <v>251.61600000000004</v>
      </c>
    </row>
    <row r="70" spans="1:23" s="62" customFormat="1" ht="15" customHeight="1" x14ac:dyDescent="0.3">
      <c r="A70" s="60"/>
      <c r="B70" s="67"/>
      <c r="C70" s="61"/>
      <c r="D70" s="145"/>
      <c r="E70" s="146"/>
      <c r="F70" s="147"/>
      <c r="G70" s="145"/>
      <c r="H70" s="146"/>
      <c r="I70" s="147"/>
      <c r="J70" s="145"/>
      <c r="K70" s="146"/>
      <c r="L70" s="147"/>
      <c r="M70" s="145"/>
      <c r="N70" s="146"/>
      <c r="O70" s="147"/>
      <c r="P70" s="145"/>
      <c r="Q70" s="146"/>
      <c r="R70" s="147"/>
      <c r="S70" s="145"/>
      <c r="T70" s="146"/>
      <c r="U70" s="147"/>
    </row>
    <row r="71" spans="1:23" s="62" customFormat="1" ht="18" customHeight="1" x14ac:dyDescent="0.3">
      <c r="A71" s="60"/>
      <c r="B71" s="85" t="s">
        <v>45</v>
      </c>
      <c r="C71" s="61"/>
      <c r="D71" s="151">
        <v>153.29345931141435</v>
      </c>
      <c r="E71" s="152">
        <v>239.61674719999996</v>
      </c>
      <c r="F71" s="153">
        <v>86.323287888585611</v>
      </c>
      <c r="G71" s="151">
        <v>40.582513877727528</v>
      </c>
      <c r="H71" s="152">
        <v>30.107186799999997</v>
      </c>
      <c r="I71" s="153">
        <v>-10.475327077727531</v>
      </c>
      <c r="J71" s="151">
        <v>0</v>
      </c>
      <c r="K71" s="152">
        <v>0</v>
      </c>
      <c r="L71" s="153">
        <v>0</v>
      </c>
      <c r="M71" s="151">
        <v>43</v>
      </c>
      <c r="N71" s="152">
        <v>45.21</v>
      </c>
      <c r="O71" s="153">
        <v>2.2100000000000009</v>
      </c>
      <c r="P71" s="151">
        <v>52.224858712665309</v>
      </c>
      <c r="Q71" s="152">
        <v>60.872891080000002</v>
      </c>
      <c r="R71" s="153">
        <v>8.648032367334693</v>
      </c>
      <c r="S71" s="151">
        <v>289.10083190180717</v>
      </c>
      <c r="T71" s="152">
        <v>375.80682507999995</v>
      </c>
      <c r="U71" s="153">
        <v>86.705993178192784</v>
      </c>
    </row>
    <row r="72" spans="1:23" s="62" customFormat="1" ht="15" customHeight="1" x14ac:dyDescent="0.3">
      <c r="A72" s="60"/>
      <c r="B72" s="67"/>
      <c r="C72" s="61"/>
      <c r="D72" s="60"/>
      <c r="E72" s="63"/>
      <c r="F72" s="64"/>
      <c r="G72" s="60"/>
      <c r="H72" s="63"/>
      <c r="I72" s="64"/>
      <c r="J72" s="60"/>
      <c r="K72" s="63"/>
      <c r="L72" s="64"/>
      <c r="M72" s="60"/>
      <c r="N72" s="63"/>
      <c r="O72" s="64"/>
      <c r="P72" s="60"/>
      <c r="Q72" s="63"/>
      <c r="R72" s="64"/>
      <c r="S72" s="60"/>
      <c r="T72" s="63"/>
      <c r="U72" s="64"/>
    </row>
    <row r="73" spans="1:23" s="62" customFormat="1" ht="18" customHeight="1" x14ac:dyDescent="0.3">
      <c r="A73" s="60"/>
      <c r="B73" s="36" t="s">
        <v>46</v>
      </c>
      <c r="C73" s="61"/>
      <c r="D73" s="60"/>
      <c r="E73" s="63"/>
      <c r="F73" s="64"/>
      <c r="G73" s="60"/>
      <c r="H73" s="63"/>
      <c r="I73" s="64"/>
      <c r="J73" s="60"/>
      <c r="K73" s="63"/>
      <c r="L73" s="64"/>
      <c r="M73" s="60"/>
      <c r="N73" s="63"/>
      <c r="O73" s="64"/>
      <c r="P73" s="60"/>
      <c r="Q73" s="63"/>
      <c r="R73" s="64"/>
      <c r="S73" s="60"/>
      <c r="T73" s="63"/>
      <c r="U73" s="64"/>
    </row>
    <row r="74" spans="1:23" s="62" customFormat="1" ht="18" customHeight="1" x14ac:dyDescent="0.3">
      <c r="A74" s="60"/>
      <c r="B74" s="86" t="s">
        <v>47</v>
      </c>
      <c r="C74" s="61"/>
      <c r="D74" s="132">
        <v>0</v>
      </c>
      <c r="E74" s="133">
        <v>0</v>
      </c>
      <c r="F74" s="131">
        <v>0</v>
      </c>
      <c r="G74" s="132">
        <v>0</v>
      </c>
      <c r="H74" s="133">
        <v>0</v>
      </c>
      <c r="I74" s="131">
        <v>0</v>
      </c>
      <c r="J74" s="132">
        <v>0</v>
      </c>
      <c r="K74" s="133">
        <v>0</v>
      </c>
      <c r="L74" s="131">
        <v>0</v>
      </c>
      <c r="M74" s="132">
        <v>0</v>
      </c>
      <c r="N74" s="133">
        <v>0</v>
      </c>
      <c r="O74" s="131">
        <v>0</v>
      </c>
      <c r="P74" s="132">
        <v>0</v>
      </c>
      <c r="Q74" s="133">
        <v>0</v>
      </c>
      <c r="R74" s="131">
        <v>0</v>
      </c>
      <c r="S74" s="132">
        <v>0</v>
      </c>
      <c r="T74" s="133">
        <v>0</v>
      </c>
      <c r="U74" s="131">
        <v>0</v>
      </c>
    </row>
    <row r="75" spans="1:23" s="62" customFormat="1" ht="18" hidden="1" customHeight="1" x14ac:dyDescent="0.3">
      <c r="A75" s="60"/>
      <c r="B75" s="61"/>
      <c r="C75" s="61"/>
      <c r="D75" s="142">
        <v>0</v>
      </c>
      <c r="E75" s="143">
        <v>0</v>
      </c>
      <c r="F75" s="144">
        <v>0</v>
      </c>
      <c r="G75" s="142">
        <v>0</v>
      </c>
      <c r="H75" s="143">
        <v>0</v>
      </c>
      <c r="I75" s="144">
        <v>0</v>
      </c>
      <c r="J75" s="142">
        <v>0</v>
      </c>
      <c r="K75" s="143">
        <v>0</v>
      </c>
      <c r="L75" s="144">
        <v>0</v>
      </c>
      <c r="M75" s="142">
        <v>0</v>
      </c>
      <c r="N75" s="143">
        <v>0</v>
      </c>
      <c r="O75" s="144">
        <v>0</v>
      </c>
      <c r="P75" s="142">
        <v>0</v>
      </c>
      <c r="Q75" s="143">
        <v>0</v>
      </c>
      <c r="R75" s="144">
        <v>0</v>
      </c>
      <c r="S75" s="142">
        <v>0</v>
      </c>
      <c r="T75" s="143">
        <v>0</v>
      </c>
      <c r="U75" s="144">
        <v>0</v>
      </c>
    </row>
    <row r="76" spans="1:23" s="62" customFormat="1" ht="15" customHeight="1" x14ac:dyDescent="0.3">
      <c r="A76" s="60"/>
      <c r="B76" s="61"/>
      <c r="C76" s="61"/>
      <c r="D76" s="145"/>
      <c r="E76" s="146"/>
      <c r="F76" s="147"/>
      <c r="G76" s="145"/>
      <c r="H76" s="146"/>
      <c r="I76" s="147"/>
      <c r="J76" s="145"/>
      <c r="K76" s="146"/>
      <c r="L76" s="147"/>
      <c r="M76" s="145"/>
      <c r="N76" s="146"/>
      <c r="O76" s="147"/>
      <c r="P76" s="145"/>
      <c r="Q76" s="146"/>
      <c r="R76" s="147"/>
      <c r="S76" s="145"/>
      <c r="T76" s="146"/>
      <c r="U76" s="147"/>
    </row>
    <row r="77" spans="1:23" s="76" customFormat="1" ht="20.25" customHeight="1" x14ac:dyDescent="0.3">
      <c r="A77" s="74"/>
      <c r="B77" s="87" t="s">
        <v>48</v>
      </c>
      <c r="C77" s="75"/>
      <c r="D77" s="148">
        <v>153.29345931141435</v>
      </c>
      <c r="E77" s="149">
        <v>239.61674719999996</v>
      </c>
      <c r="F77" s="150">
        <v>86.323287888585611</v>
      </c>
      <c r="G77" s="148">
        <v>40.582513877727528</v>
      </c>
      <c r="H77" s="149">
        <v>30.107186799999997</v>
      </c>
      <c r="I77" s="150">
        <v>-10.475327077727531</v>
      </c>
      <c r="J77" s="148">
        <v>0</v>
      </c>
      <c r="K77" s="149">
        <v>0</v>
      </c>
      <c r="L77" s="150">
        <v>0</v>
      </c>
      <c r="M77" s="148">
        <v>43</v>
      </c>
      <c r="N77" s="149">
        <v>45.21</v>
      </c>
      <c r="O77" s="150">
        <v>2.2100000000000009</v>
      </c>
      <c r="P77" s="148">
        <v>52.224858712665309</v>
      </c>
      <c r="Q77" s="149">
        <v>60.872891080000002</v>
      </c>
      <c r="R77" s="150">
        <v>8.648032367334693</v>
      </c>
      <c r="S77" s="148">
        <v>289.10083190180717</v>
      </c>
      <c r="T77" s="149">
        <v>375.80682507999995</v>
      </c>
      <c r="U77" s="150">
        <v>86.705993178192784</v>
      </c>
      <c r="V77" s="62"/>
      <c r="W77" s="62"/>
    </row>
    <row r="78" spans="1:23" s="174" customFormat="1" ht="20.25" hidden="1" customHeight="1" x14ac:dyDescent="0.3">
      <c r="A78" s="169"/>
      <c r="B78" s="170"/>
      <c r="C78" s="169"/>
      <c r="D78" s="171"/>
      <c r="E78" s="171"/>
      <c r="F78" s="172"/>
      <c r="G78" s="171"/>
      <c r="H78" s="171"/>
      <c r="I78" s="172"/>
      <c r="J78" s="171"/>
      <c r="K78" s="171"/>
      <c r="L78" s="172"/>
      <c r="M78" s="171"/>
      <c r="N78" s="171"/>
      <c r="O78" s="172"/>
      <c r="P78" s="171"/>
      <c r="Q78" s="171"/>
      <c r="R78" s="172"/>
      <c r="S78" s="171"/>
      <c r="T78" s="171"/>
      <c r="U78" s="172"/>
      <c r="V78" s="173"/>
      <c r="W78" s="173"/>
    </row>
    <row r="79" spans="1:23" s="174" customFormat="1" ht="20.25" hidden="1" customHeight="1" x14ac:dyDescent="0.3">
      <c r="A79" s="169"/>
      <c r="B79" s="170"/>
      <c r="C79" s="169"/>
      <c r="D79" s="171"/>
      <c r="E79" s="171"/>
      <c r="F79" s="172"/>
      <c r="G79" s="171"/>
      <c r="H79" s="171"/>
      <c r="I79" s="172"/>
      <c r="J79" s="171"/>
      <c r="K79" s="171"/>
      <c r="L79" s="172"/>
      <c r="M79" s="171"/>
      <c r="N79" s="171"/>
      <c r="O79" s="172"/>
      <c r="P79" s="171"/>
      <c r="Q79" s="171"/>
      <c r="R79" s="172"/>
      <c r="S79" s="171"/>
      <c r="T79" s="171"/>
      <c r="U79" s="172"/>
      <c r="V79" s="173"/>
      <c r="W79" s="173"/>
    </row>
    <row r="80" spans="1:23" s="77" customFormat="1" ht="28.5" x14ac:dyDescent="0.45">
      <c r="A80" s="206" t="s">
        <v>0</v>
      </c>
      <c r="B80" s="206"/>
      <c r="C80" s="206"/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</row>
    <row r="81" spans="1:26" s="19" customFormat="1" ht="25.5" customHeight="1" x14ac:dyDescent="0.4">
      <c r="A81" s="215" t="s">
        <v>120</v>
      </c>
      <c r="B81" s="215"/>
      <c r="C81" s="215"/>
      <c r="D81" s="215"/>
      <c r="E81" s="215"/>
      <c r="F81" s="215"/>
      <c r="G81" s="215"/>
      <c r="H81" s="215"/>
      <c r="I81" s="215"/>
      <c r="J81" s="215"/>
      <c r="K81" s="215"/>
      <c r="L81" s="215"/>
      <c r="M81" s="215"/>
      <c r="N81" s="215"/>
      <c r="O81" s="215"/>
      <c r="P81" s="215"/>
      <c r="Q81" s="215"/>
      <c r="R81" s="215"/>
      <c r="S81" s="215"/>
      <c r="T81" s="215"/>
      <c r="U81" s="215"/>
      <c r="V81" s="88"/>
    </row>
    <row r="82" spans="1:26" s="78" customFormat="1" ht="24.75" x14ac:dyDescent="0.4">
      <c r="A82" s="207" t="s">
        <v>78</v>
      </c>
      <c r="B82" s="207"/>
      <c r="C82" s="207"/>
      <c r="D82" s="207"/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7"/>
      <c r="P82" s="207"/>
      <c r="Q82" s="207"/>
      <c r="R82" s="207"/>
      <c r="S82" s="207"/>
      <c r="T82" s="207"/>
      <c r="U82" s="207"/>
      <c r="V82" s="207"/>
    </row>
    <row r="83" spans="1:26" s="79" customFormat="1" ht="23.25" x14ac:dyDescent="0.35">
      <c r="A83" s="208" t="s">
        <v>129</v>
      </c>
      <c r="B83" s="209"/>
      <c r="C83" s="209"/>
      <c r="D83" s="209"/>
      <c r="E83" s="209"/>
      <c r="F83" s="209"/>
      <c r="G83" s="209"/>
      <c r="H83" s="209"/>
      <c r="I83" s="209"/>
      <c r="J83" s="209"/>
      <c r="K83" s="209"/>
      <c r="L83" s="209"/>
      <c r="M83" s="209"/>
      <c r="N83" s="209"/>
      <c r="O83" s="209"/>
      <c r="P83" s="209"/>
      <c r="Q83" s="209"/>
      <c r="R83" s="209"/>
      <c r="S83" s="209"/>
      <c r="T83" s="209"/>
      <c r="U83" s="209"/>
      <c r="V83" s="209"/>
    </row>
    <row r="84" spans="1:26" s="80" customFormat="1" ht="21" x14ac:dyDescent="0.35">
      <c r="A84" s="210" t="s">
        <v>7</v>
      </c>
      <c r="B84" s="211"/>
      <c r="C84" s="211"/>
      <c r="D84" s="211"/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11"/>
      <c r="P84" s="211"/>
      <c r="Q84" s="211"/>
      <c r="R84" s="211"/>
      <c r="S84" s="211"/>
      <c r="T84" s="211"/>
      <c r="U84" s="211"/>
      <c r="V84" s="211"/>
    </row>
    <row r="86" spans="1:26" ht="17.25" hidden="1" customHeight="1" x14ac:dyDescent="0.25"/>
    <row r="87" spans="1:26" s="84" customFormat="1" ht="22.5" customHeight="1" x14ac:dyDescent="0.25">
      <c r="A87" s="81"/>
      <c r="B87" s="82"/>
      <c r="C87" s="83"/>
      <c r="D87" s="235" t="s">
        <v>49</v>
      </c>
      <c r="E87" s="236"/>
      <c r="F87" s="236"/>
      <c r="G87" s="235" t="s">
        <v>50</v>
      </c>
      <c r="H87" s="236"/>
      <c r="I87" s="236"/>
      <c r="J87" s="235" t="s">
        <v>51</v>
      </c>
      <c r="K87" s="236"/>
      <c r="L87" s="236"/>
      <c r="M87" s="235" t="s">
        <v>52</v>
      </c>
      <c r="N87" s="236"/>
      <c r="O87" s="237"/>
      <c r="P87" s="235" t="s">
        <v>53</v>
      </c>
      <c r="Q87" s="236"/>
      <c r="R87" s="237"/>
      <c r="S87" s="235" t="s">
        <v>54</v>
      </c>
      <c r="T87" s="236"/>
      <c r="U87" s="237"/>
    </row>
    <row r="88" spans="1:26" s="1" customFormat="1" ht="18" customHeight="1" x14ac:dyDescent="0.3">
      <c r="A88" s="28"/>
      <c r="B88" s="29"/>
      <c r="C88" s="29"/>
      <c r="D88" s="51" t="s">
        <v>122</v>
      </c>
      <c r="E88" s="240" t="s">
        <v>87</v>
      </c>
      <c r="F88" s="238" t="s">
        <v>6</v>
      </c>
      <c r="G88" s="51" t="s">
        <v>122</v>
      </c>
      <c r="H88" s="240" t="s">
        <v>87</v>
      </c>
      <c r="I88" s="238" t="s">
        <v>6</v>
      </c>
      <c r="J88" s="51" t="s">
        <v>122</v>
      </c>
      <c r="K88" s="240" t="s">
        <v>87</v>
      </c>
      <c r="L88" s="238" t="s">
        <v>6</v>
      </c>
      <c r="M88" s="51" t="s">
        <v>122</v>
      </c>
      <c r="N88" s="240" t="s">
        <v>87</v>
      </c>
      <c r="O88" s="238" t="s">
        <v>6</v>
      </c>
      <c r="P88" s="51" t="s">
        <v>122</v>
      </c>
      <c r="Q88" s="240" t="s">
        <v>87</v>
      </c>
      <c r="R88" s="238" t="s">
        <v>6</v>
      </c>
      <c r="S88" s="51" t="s">
        <v>122</v>
      </c>
      <c r="T88" s="240" t="s">
        <v>87</v>
      </c>
      <c r="U88" s="238" t="s">
        <v>6</v>
      </c>
    </row>
    <row r="89" spans="1:26" s="1" customFormat="1" ht="15.75" customHeight="1" x14ac:dyDescent="0.3">
      <c r="A89" s="28"/>
      <c r="B89" s="29"/>
      <c r="C89" s="29"/>
      <c r="D89" s="52" t="s">
        <v>123</v>
      </c>
      <c r="E89" s="241"/>
      <c r="F89" s="239"/>
      <c r="G89" s="53" t="s">
        <v>123</v>
      </c>
      <c r="H89" s="241"/>
      <c r="I89" s="239"/>
      <c r="J89" s="53" t="s">
        <v>123</v>
      </c>
      <c r="K89" s="241"/>
      <c r="L89" s="239"/>
      <c r="M89" s="53" t="s">
        <v>123</v>
      </c>
      <c r="N89" s="241"/>
      <c r="O89" s="239"/>
      <c r="P89" s="53" t="s">
        <v>123</v>
      </c>
      <c r="Q89" s="241"/>
      <c r="R89" s="239"/>
      <c r="S89" s="53" t="s">
        <v>123</v>
      </c>
      <c r="T89" s="241"/>
      <c r="U89" s="239"/>
    </row>
    <row r="90" spans="1:26" s="1" customFormat="1" ht="15" customHeight="1" x14ac:dyDescent="0.3">
      <c r="A90" s="28"/>
      <c r="B90" s="29"/>
      <c r="C90" s="29"/>
      <c r="D90" s="24"/>
      <c r="E90" s="54"/>
      <c r="F90" s="55"/>
      <c r="G90" s="24"/>
      <c r="H90" s="54"/>
      <c r="I90" s="55"/>
      <c r="J90" s="24"/>
      <c r="K90" s="54"/>
      <c r="L90" s="55"/>
      <c r="M90" s="24"/>
      <c r="N90" s="54"/>
      <c r="O90" s="55"/>
      <c r="P90" s="24"/>
      <c r="Q90" s="54"/>
      <c r="R90" s="55"/>
      <c r="S90" s="24"/>
      <c r="T90" s="54"/>
      <c r="U90" s="55"/>
    </row>
    <row r="91" spans="1:26" s="1" customFormat="1" ht="18" customHeight="1" x14ac:dyDescent="0.3">
      <c r="A91" s="28"/>
      <c r="B91" s="36" t="s">
        <v>3</v>
      </c>
      <c r="C91" s="29"/>
      <c r="D91" s="28"/>
      <c r="E91" s="56"/>
      <c r="F91" s="57"/>
      <c r="G91" s="28"/>
      <c r="H91" s="56"/>
      <c r="I91" s="57"/>
      <c r="J91" s="28"/>
      <c r="K91" s="56"/>
      <c r="L91" s="57"/>
      <c r="M91" s="28"/>
      <c r="N91" s="56"/>
      <c r="O91" s="57"/>
      <c r="P91" s="28"/>
      <c r="Q91" s="56"/>
      <c r="R91" s="57"/>
      <c r="S91" s="28"/>
      <c r="T91" s="56"/>
      <c r="U91" s="57"/>
    </row>
    <row r="92" spans="1:26" s="1" customFormat="1" ht="18" customHeight="1" x14ac:dyDescent="0.3">
      <c r="A92" s="28"/>
      <c r="B92" s="48" t="s">
        <v>4</v>
      </c>
      <c r="C92" s="29"/>
      <c r="D92" s="129">
        <v>0</v>
      </c>
      <c r="E92" s="130">
        <v>0</v>
      </c>
      <c r="F92" s="131">
        <v>0</v>
      </c>
      <c r="G92" s="129">
        <v>0</v>
      </c>
      <c r="H92" s="130">
        <v>0</v>
      </c>
      <c r="I92" s="131">
        <v>0</v>
      </c>
      <c r="J92" s="129">
        <v>0</v>
      </c>
      <c r="K92" s="130">
        <v>0</v>
      </c>
      <c r="L92" s="131">
        <v>0</v>
      </c>
      <c r="M92" s="129">
        <v>0</v>
      </c>
      <c r="N92" s="130">
        <v>0</v>
      </c>
      <c r="O92" s="131">
        <v>0</v>
      </c>
      <c r="P92" s="129">
        <v>0</v>
      </c>
      <c r="Q92" s="130">
        <v>0</v>
      </c>
      <c r="R92" s="131">
        <v>0</v>
      </c>
      <c r="S92" s="129">
        <v>0</v>
      </c>
      <c r="T92" s="130">
        <v>0</v>
      </c>
      <c r="U92" s="131">
        <v>0</v>
      </c>
    </row>
    <row r="93" spans="1:26" s="1" customFormat="1" ht="18" customHeight="1" x14ac:dyDescent="0.3">
      <c r="A93" s="28"/>
      <c r="B93" s="48" t="s">
        <v>5</v>
      </c>
      <c r="C93" s="29"/>
      <c r="D93" s="129">
        <v>49.619348381128574</v>
      </c>
      <c r="E93" s="130">
        <v>48.534999999999997</v>
      </c>
      <c r="F93" s="131">
        <v>-1.0843483811285779</v>
      </c>
      <c r="G93" s="129">
        <v>8.7563555966697475</v>
      </c>
      <c r="H93" s="130">
        <v>8.5649999999999995</v>
      </c>
      <c r="I93" s="131">
        <v>-0.191355596669748</v>
      </c>
      <c r="J93" s="129">
        <v>0</v>
      </c>
      <c r="K93" s="130">
        <v>0</v>
      </c>
      <c r="L93" s="131">
        <v>0</v>
      </c>
      <c r="M93" s="129">
        <v>0</v>
      </c>
      <c r="N93" s="130">
        <v>0</v>
      </c>
      <c r="O93" s="131">
        <v>0</v>
      </c>
      <c r="P93" s="129">
        <v>0</v>
      </c>
      <c r="Q93" s="130">
        <v>0</v>
      </c>
      <c r="R93" s="131">
        <v>0</v>
      </c>
      <c r="S93" s="129">
        <v>58.375703977798324</v>
      </c>
      <c r="T93" s="130">
        <v>57.099999999999994</v>
      </c>
      <c r="U93" s="131">
        <v>-1.2757039777983294</v>
      </c>
      <c r="V93" s="59"/>
      <c r="W93" s="59"/>
      <c r="X93" s="59"/>
      <c r="Y93" s="59"/>
      <c r="Z93" s="59"/>
    </row>
    <row r="94" spans="1:26" s="1" customFormat="1" ht="18" customHeight="1" x14ac:dyDescent="0.3">
      <c r="A94" s="28"/>
      <c r="B94" s="48" t="s">
        <v>83</v>
      </c>
      <c r="C94" s="29"/>
      <c r="D94" s="129">
        <v>0</v>
      </c>
      <c r="E94" s="130">
        <v>0</v>
      </c>
      <c r="F94" s="131">
        <v>0</v>
      </c>
      <c r="G94" s="129">
        <v>0</v>
      </c>
      <c r="H94" s="130">
        <v>0</v>
      </c>
      <c r="I94" s="131">
        <v>0</v>
      </c>
      <c r="J94" s="129">
        <v>0</v>
      </c>
      <c r="K94" s="130">
        <v>0</v>
      </c>
      <c r="L94" s="131">
        <v>0</v>
      </c>
      <c r="M94" s="129">
        <v>0</v>
      </c>
      <c r="N94" s="130">
        <v>0</v>
      </c>
      <c r="O94" s="131">
        <v>0</v>
      </c>
      <c r="P94" s="129">
        <v>32.994208421189242</v>
      </c>
      <c r="Q94" s="130">
        <v>41.114748169999999</v>
      </c>
      <c r="R94" s="131">
        <v>8.1205397488107565</v>
      </c>
      <c r="S94" s="129">
        <v>32.994208421189242</v>
      </c>
      <c r="T94" s="130">
        <v>41.114748169999999</v>
      </c>
      <c r="U94" s="131">
        <v>8.1205397488107565</v>
      </c>
      <c r="V94" s="59"/>
      <c r="W94" s="59"/>
      <c r="X94" s="59"/>
      <c r="Y94" s="59"/>
      <c r="Z94" s="59"/>
    </row>
    <row r="95" spans="1:26" s="1" customFormat="1" ht="18" customHeight="1" x14ac:dyDescent="0.3">
      <c r="A95" s="28"/>
      <c r="B95" s="48" t="s">
        <v>84</v>
      </c>
      <c r="C95" s="29"/>
      <c r="D95" s="129">
        <v>0</v>
      </c>
      <c r="E95" s="130">
        <v>0</v>
      </c>
      <c r="F95" s="131">
        <v>0</v>
      </c>
      <c r="G95" s="129">
        <v>0</v>
      </c>
      <c r="H95" s="130">
        <v>0</v>
      </c>
      <c r="I95" s="131">
        <v>0</v>
      </c>
      <c r="J95" s="129">
        <v>0</v>
      </c>
      <c r="K95" s="130">
        <v>0</v>
      </c>
      <c r="L95" s="131">
        <v>0</v>
      </c>
      <c r="M95" s="129">
        <v>0</v>
      </c>
      <c r="N95" s="130">
        <v>0</v>
      </c>
      <c r="O95" s="131">
        <v>0</v>
      </c>
      <c r="P95" s="129">
        <v>19.230650291476071</v>
      </c>
      <c r="Q95" s="130">
        <v>19.758142910000004</v>
      </c>
      <c r="R95" s="131">
        <v>0.52749261852393303</v>
      </c>
      <c r="S95" s="129">
        <v>19.230650291476071</v>
      </c>
      <c r="T95" s="130">
        <v>19.758142910000004</v>
      </c>
      <c r="U95" s="131">
        <v>0.52749261852393303</v>
      </c>
      <c r="V95" s="59"/>
      <c r="W95" s="59"/>
      <c r="X95" s="59"/>
      <c r="Y95" s="59"/>
      <c r="Z95" s="59"/>
    </row>
    <row r="96" spans="1:26" s="1" customFormat="1" ht="18" customHeight="1" x14ac:dyDescent="0.3">
      <c r="A96" s="28"/>
      <c r="B96" s="48" t="s">
        <v>8</v>
      </c>
      <c r="C96" s="29"/>
      <c r="D96" s="129">
        <v>0</v>
      </c>
      <c r="E96" s="130">
        <v>0</v>
      </c>
      <c r="F96" s="131">
        <v>0</v>
      </c>
      <c r="G96" s="129">
        <v>0</v>
      </c>
      <c r="H96" s="130">
        <v>0</v>
      </c>
      <c r="I96" s="131">
        <v>0</v>
      </c>
      <c r="J96" s="129">
        <v>0</v>
      </c>
      <c r="K96" s="130">
        <v>0</v>
      </c>
      <c r="L96" s="131">
        <v>0</v>
      </c>
      <c r="M96" s="129">
        <v>0</v>
      </c>
      <c r="N96" s="130">
        <v>0</v>
      </c>
      <c r="O96" s="131">
        <v>0</v>
      </c>
      <c r="P96" s="129">
        <v>0</v>
      </c>
      <c r="Q96" s="130">
        <v>0</v>
      </c>
      <c r="R96" s="131">
        <v>0</v>
      </c>
      <c r="S96" s="129">
        <v>0</v>
      </c>
      <c r="T96" s="130">
        <v>0</v>
      </c>
      <c r="U96" s="131">
        <v>0</v>
      </c>
      <c r="V96" s="59"/>
      <c r="W96" s="59"/>
      <c r="X96" s="59"/>
      <c r="Y96" s="59"/>
      <c r="Z96" s="59"/>
    </row>
    <row r="97" spans="1:26" s="1" customFormat="1" ht="18" customHeight="1" x14ac:dyDescent="0.3">
      <c r="A97" s="28"/>
      <c r="B97" s="48" t="s">
        <v>9</v>
      </c>
      <c r="C97" s="29"/>
      <c r="D97" s="129">
        <v>38.509021540397512</v>
      </c>
      <c r="E97" s="130">
        <v>119.6188614</v>
      </c>
      <c r="F97" s="131">
        <v>81.109839859602488</v>
      </c>
      <c r="G97" s="129">
        <v>0</v>
      </c>
      <c r="H97" s="130">
        <v>0</v>
      </c>
      <c r="I97" s="131">
        <v>0</v>
      </c>
      <c r="J97" s="129">
        <v>0</v>
      </c>
      <c r="K97" s="130">
        <v>0</v>
      </c>
      <c r="L97" s="131">
        <v>0</v>
      </c>
      <c r="M97" s="129">
        <v>0</v>
      </c>
      <c r="N97" s="130">
        <v>0</v>
      </c>
      <c r="O97" s="131">
        <v>0</v>
      </c>
      <c r="P97" s="129">
        <v>0</v>
      </c>
      <c r="Q97" s="130">
        <v>0</v>
      </c>
      <c r="R97" s="131">
        <v>0</v>
      </c>
      <c r="S97" s="129">
        <v>38.509021540397512</v>
      </c>
      <c r="T97" s="130">
        <v>119.6188614</v>
      </c>
      <c r="U97" s="131">
        <v>81.109839859602488</v>
      </c>
      <c r="V97" s="59"/>
      <c r="W97" s="59"/>
      <c r="X97" s="59"/>
      <c r="Y97" s="59"/>
      <c r="Z97" s="59"/>
    </row>
    <row r="98" spans="1:26" s="1" customFormat="1" ht="18" customHeight="1" x14ac:dyDescent="0.3">
      <c r="A98" s="28"/>
      <c r="B98" s="48" t="s">
        <v>10</v>
      </c>
      <c r="C98" s="29"/>
      <c r="D98" s="129">
        <v>0</v>
      </c>
      <c r="E98" s="130">
        <v>0</v>
      </c>
      <c r="F98" s="131">
        <v>0</v>
      </c>
      <c r="G98" s="129">
        <v>0</v>
      </c>
      <c r="H98" s="130">
        <v>0</v>
      </c>
      <c r="I98" s="131">
        <v>0</v>
      </c>
      <c r="J98" s="129">
        <v>0</v>
      </c>
      <c r="K98" s="130">
        <v>0</v>
      </c>
      <c r="L98" s="131">
        <v>0</v>
      </c>
      <c r="M98" s="129">
        <v>0</v>
      </c>
      <c r="N98" s="130">
        <v>0</v>
      </c>
      <c r="O98" s="131">
        <v>0</v>
      </c>
      <c r="P98" s="129">
        <v>0</v>
      </c>
      <c r="Q98" s="130">
        <v>0</v>
      </c>
      <c r="R98" s="131">
        <v>0</v>
      </c>
      <c r="S98" s="129">
        <v>0</v>
      </c>
      <c r="T98" s="130">
        <v>0</v>
      </c>
      <c r="U98" s="131">
        <v>0</v>
      </c>
      <c r="V98" s="59"/>
      <c r="W98" s="59"/>
      <c r="X98" s="59"/>
      <c r="Y98" s="59"/>
      <c r="Z98" s="59"/>
    </row>
    <row r="99" spans="1:26" s="62" customFormat="1" ht="18" customHeight="1" x14ac:dyDescent="0.3">
      <c r="A99" s="60"/>
      <c r="B99" s="29"/>
      <c r="C99" s="61"/>
      <c r="D99" s="142">
        <v>88.128369921526087</v>
      </c>
      <c r="E99" s="143">
        <v>168.15386139999998</v>
      </c>
      <c r="F99" s="144">
        <v>80.025491478473896</v>
      </c>
      <c r="G99" s="142">
        <v>8.7563555966697475</v>
      </c>
      <c r="H99" s="143">
        <v>8.5649999999999995</v>
      </c>
      <c r="I99" s="144">
        <v>-0.191355596669748</v>
      </c>
      <c r="J99" s="142">
        <v>0</v>
      </c>
      <c r="K99" s="143">
        <v>0</v>
      </c>
      <c r="L99" s="144">
        <v>0</v>
      </c>
      <c r="M99" s="142">
        <v>0</v>
      </c>
      <c r="N99" s="143">
        <v>0</v>
      </c>
      <c r="O99" s="144">
        <v>0</v>
      </c>
      <c r="P99" s="142">
        <v>52.224858712665309</v>
      </c>
      <c r="Q99" s="143">
        <v>60.872891080000002</v>
      </c>
      <c r="R99" s="144">
        <v>8.648032367334693</v>
      </c>
      <c r="S99" s="142">
        <v>149.10958423086115</v>
      </c>
      <c r="T99" s="143">
        <v>237.59175248</v>
      </c>
      <c r="U99" s="144">
        <v>88.482168249138851</v>
      </c>
      <c r="V99" s="62">
        <v>950.36700991999987</v>
      </c>
    </row>
    <row r="100" spans="1:26" s="62" customFormat="1" ht="15" customHeight="1" x14ac:dyDescent="0.3">
      <c r="A100" s="60"/>
      <c r="B100" s="29"/>
      <c r="C100" s="61"/>
      <c r="D100" s="60"/>
      <c r="E100" s="63"/>
      <c r="F100" s="64"/>
      <c r="G100" s="60"/>
      <c r="H100" s="63"/>
      <c r="I100" s="64"/>
      <c r="J100" s="60"/>
      <c r="K100" s="63"/>
      <c r="L100" s="64"/>
      <c r="M100" s="60"/>
      <c r="N100" s="63"/>
      <c r="O100" s="64"/>
      <c r="P100" s="60"/>
      <c r="Q100" s="63"/>
      <c r="R100" s="64"/>
      <c r="S100" s="60"/>
      <c r="T100" s="63"/>
      <c r="U100" s="64"/>
    </row>
    <row r="101" spans="1:26" s="62" customFormat="1" ht="18" customHeight="1" x14ac:dyDescent="0.3">
      <c r="A101" s="60"/>
      <c r="B101" s="36" t="s">
        <v>13</v>
      </c>
      <c r="C101" s="61"/>
      <c r="D101" s="60"/>
      <c r="E101" s="63"/>
      <c r="F101" s="64"/>
      <c r="G101" s="60"/>
      <c r="H101" s="63"/>
      <c r="I101" s="64"/>
      <c r="J101" s="60"/>
      <c r="K101" s="63"/>
      <c r="L101" s="64"/>
      <c r="M101" s="60"/>
      <c r="N101" s="63"/>
      <c r="O101" s="64"/>
      <c r="P101" s="60"/>
      <c r="Q101" s="63"/>
      <c r="R101" s="64"/>
      <c r="S101" s="60"/>
      <c r="T101" s="63"/>
      <c r="U101" s="64"/>
    </row>
    <row r="102" spans="1:26" s="62" customFormat="1" ht="18" customHeight="1" x14ac:dyDescent="0.3">
      <c r="A102" s="60"/>
      <c r="B102" s="48" t="s">
        <v>14</v>
      </c>
      <c r="C102" s="61"/>
      <c r="D102" s="129">
        <v>31.218320331787751</v>
      </c>
      <c r="E102" s="130">
        <v>41.671982569999997</v>
      </c>
      <c r="F102" s="131">
        <v>10.453662238212246</v>
      </c>
      <c r="G102" s="129">
        <v>9.0318880412777744</v>
      </c>
      <c r="H102" s="130">
        <v>0</v>
      </c>
      <c r="I102" s="131">
        <v>-9.0318880412777744</v>
      </c>
      <c r="J102" s="129">
        <v>0</v>
      </c>
      <c r="K102" s="130">
        <v>0</v>
      </c>
      <c r="L102" s="131">
        <v>0</v>
      </c>
      <c r="M102" s="129">
        <v>0</v>
      </c>
      <c r="N102" s="130">
        <v>0</v>
      </c>
      <c r="O102" s="131">
        <v>0</v>
      </c>
      <c r="P102" s="129">
        <v>0</v>
      </c>
      <c r="Q102" s="130">
        <v>0</v>
      </c>
      <c r="R102" s="131">
        <v>0</v>
      </c>
      <c r="S102" s="129">
        <v>40.250208373065526</v>
      </c>
      <c r="T102" s="130">
        <v>41.671982569999997</v>
      </c>
      <c r="U102" s="131">
        <v>1.4217741969344715</v>
      </c>
    </row>
    <row r="103" spans="1:26" s="62" customFormat="1" ht="18" customHeight="1" x14ac:dyDescent="0.3">
      <c r="A103" s="60"/>
      <c r="B103" s="48" t="s">
        <v>15</v>
      </c>
      <c r="C103" s="61"/>
      <c r="D103" s="129">
        <v>0</v>
      </c>
      <c r="E103" s="130">
        <v>0</v>
      </c>
      <c r="F103" s="131">
        <v>0</v>
      </c>
      <c r="G103" s="129">
        <v>0</v>
      </c>
      <c r="H103" s="130">
        <v>0</v>
      </c>
      <c r="I103" s="131">
        <v>0</v>
      </c>
      <c r="J103" s="129">
        <v>0</v>
      </c>
      <c r="K103" s="130">
        <v>0</v>
      </c>
      <c r="L103" s="131">
        <v>0</v>
      </c>
      <c r="M103" s="129">
        <v>0</v>
      </c>
      <c r="N103" s="130">
        <v>0</v>
      </c>
      <c r="O103" s="131">
        <v>0</v>
      </c>
      <c r="P103" s="129">
        <v>0</v>
      </c>
      <c r="Q103" s="130">
        <v>0</v>
      </c>
      <c r="R103" s="131">
        <v>0</v>
      </c>
      <c r="S103" s="129">
        <v>0</v>
      </c>
      <c r="T103" s="130">
        <v>0</v>
      </c>
      <c r="U103" s="131">
        <v>0</v>
      </c>
    </row>
    <row r="104" spans="1:26" s="62" customFormat="1" ht="18" customHeight="1" x14ac:dyDescent="0.3">
      <c r="A104" s="60"/>
      <c r="B104" s="48" t="s">
        <v>16</v>
      </c>
      <c r="C104" s="61"/>
      <c r="D104" s="129">
        <v>0</v>
      </c>
      <c r="E104" s="130">
        <v>0</v>
      </c>
      <c r="F104" s="131">
        <v>0</v>
      </c>
      <c r="G104" s="129">
        <v>0</v>
      </c>
      <c r="H104" s="130">
        <v>0</v>
      </c>
      <c r="I104" s="131">
        <v>0</v>
      </c>
      <c r="J104" s="129">
        <v>0</v>
      </c>
      <c r="K104" s="130">
        <v>0</v>
      </c>
      <c r="L104" s="131">
        <v>0</v>
      </c>
      <c r="M104" s="129">
        <v>0</v>
      </c>
      <c r="N104" s="130">
        <v>0</v>
      </c>
      <c r="O104" s="131">
        <v>0</v>
      </c>
      <c r="P104" s="129">
        <v>0</v>
      </c>
      <c r="Q104" s="130">
        <v>0</v>
      </c>
      <c r="R104" s="131">
        <v>0</v>
      </c>
      <c r="S104" s="129">
        <v>0</v>
      </c>
      <c r="T104" s="130">
        <v>0</v>
      </c>
      <c r="U104" s="131">
        <v>0</v>
      </c>
    </row>
    <row r="105" spans="1:26" s="62" customFormat="1" ht="18" customHeight="1" x14ac:dyDescent="0.3">
      <c r="A105" s="60"/>
      <c r="B105" s="29"/>
      <c r="C105" s="61"/>
      <c r="D105" s="142">
        <v>31.218320331787751</v>
      </c>
      <c r="E105" s="143">
        <v>41.671982569999997</v>
      </c>
      <c r="F105" s="144">
        <v>10.453662238212246</v>
      </c>
      <c r="G105" s="142">
        <v>9.0318880412777744</v>
      </c>
      <c r="H105" s="143">
        <v>0</v>
      </c>
      <c r="I105" s="144">
        <v>-9.0318880412777744</v>
      </c>
      <c r="J105" s="142">
        <v>0</v>
      </c>
      <c r="K105" s="143">
        <v>0</v>
      </c>
      <c r="L105" s="144">
        <v>0</v>
      </c>
      <c r="M105" s="142">
        <v>0</v>
      </c>
      <c r="N105" s="143">
        <v>0</v>
      </c>
      <c r="O105" s="144">
        <v>0</v>
      </c>
      <c r="P105" s="142">
        <v>0</v>
      </c>
      <c r="Q105" s="143">
        <v>0</v>
      </c>
      <c r="R105" s="144">
        <v>0</v>
      </c>
      <c r="S105" s="142">
        <v>40.250208373065526</v>
      </c>
      <c r="T105" s="143">
        <v>41.671982569999997</v>
      </c>
      <c r="U105" s="144">
        <v>1.4217741969344715</v>
      </c>
      <c r="V105" s="62">
        <v>166.68793028000002</v>
      </c>
    </row>
    <row r="106" spans="1:26" s="62" customFormat="1" ht="15" customHeight="1" x14ac:dyDescent="0.3">
      <c r="A106" s="60"/>
      <c r="B106" s="29"/>
      <c r="C106" s="61"/>
      <c r="D106" s="65"/>
      <c r="E106" s="66"/>
      <c r="F106" s="58"/>
      <c r="G106" s="65"/>
      <c r="H106" s="66"/>
      <c r="I106" s="58"/>
      <c r="J106" s="65"/>
      <c r="K106" s="66"/>
      <c r="L106" s="58"/>
      <c r="M106" s="65"/>
      <c r="N106" s="66"/>
      <c r="O106" s="58"/>
      <c r="P106" s="65"/>
      <c r="Q106" s="66"/>
      <c r="R106" s="58"/>
      <c r="S106" s="65"/>
      <c r="T106" s="66"/>
      <c r="U106" s="58"/>
    </row>
    <row r="107" spans="1:26" s="62" customFormat="1" ht="18" customHeight="1" x14ac:dyDescent="0.3">
      <c r="A107" s="60"/>
      <c r="B107" s="36" t="s">
        <v>17</v>
      </c>
      <c r="C107" s="61"/>
      <c r="D107" s="65"/>
      <c r="E107" s="66"/>
      <c r="F107" s="58"/>
      <c r="G107" s="65"/>
      <c r="H107" s="66"/>
      <c r="I107" s="58"/>
      <c r="J107" s="65"/>
      <c r="K107" s="66"/>
      <c r="L107" s="58"/>
      <c r="M107" s="65"/>
      <c r="N107" s="66"/>
      <c r="O107" s="58"/>
      <c r="P107" s="65"/>
      <c r="Q107" s="66"/>
      <c r="R107" s="58"/>
      <c r="S107" s="65"/>
      <c r="T107" s="66"/>
      <c r="U107" s="58"/>
    </row>
    <row r="108" spans="1:26" s="62" customFormat="1" ht="18" customHeight="1" x14ac:dyDescent="0.3">
      <c r="A108" s="60"/>
      <c r="B108" s="49" t="s">
        <v>20</v>
      </c>
      <c r="C108" s="61"/>
      <c r="D108" s="60"/>
      <c r="E108" s="63"/>
      <c r="F108" s="64"/>
      <c r="G108" s="60"/>
      <c r="H108" s="63"/>
      <c r="I108" s="64"/>
      <c r="J108" s="60"/>
      <c r="K108" s="63"/>
      <c r="L108" s="64"/>
      <c r="M108" s="60"/>
      <c r="N108" s="63"/>
      <c r="O108" s="64"/>
      <c r="P108" s="60"/>
      <c r="Q108" s="63"/>
      <c r="R108" s="64"/>
      <c r="S108" s="60"/>
      <c r="T108" s="63"/>
      <c r="U108" s="64"/>
    </row>
    <row r="109" spans="1:26" s="62" customFormat="1" ht="18" customHeight="1" x14ac:dyDescent="0.3">
      <c r="A109" s="60"/>
      <c r="B109" s="38" t="s">
        <v>18</v>
      </c>
      <c r="C109" s="61"/>
      <c r="D109" s="132">
        <v>33.946769058100521</v>
      </c>
      <c r="E109" s="133">
        <v>29.790903230000001</v>
      </c>
      <c r="F109" s="131">
        <v>-4.1558658281005201</v>
      </c>
      <c r="G109" s="132">
        <v>0.74747479558028829</v>
      </c>
      <c r="H109" s="133">
        <v>0.74747479999999911</v>
      </c>
      <c r="I109" s="131">
        <v>4.4197108195476176E-9</v>
      </c>
      <c r="J109" s="132">
        <v>0</v>
      </c>
      <c r="K109" s="133">
        <v>0</v>
      </c>
      <c r="L109" s="131">
        <v>0</v>
      </c>
      <c r="M109" s="132">
        <v>0</v>
      </c>
      <c r="N109" s="133">
        <v>0</v>
      </c>
      <c r="O109" s="131">
        <v>0</v>
      </c>
      <c r="P109" s="132">
        <v>0</v>
      </c>
      <c r="Q109" s="133">
        <v>0</v>
      </c>
      <c r="R109" s="131">
        <v>0</v>
      </c>
      <c r="S109" s="132">
        <v>30.956869875779368</v>
      </c>
      <c r="T109" s="133">
        <v>26.80100405</v>
      </c>
      <c r="U109" s="131">
        <v>-4.1558658257793688</v>
      </c>
    </row>
    <row r="110" spans="1:26" s="70" customFormat="1" ht="18" customHeight="1" x14ac:dyDescent="0.3">
      <c r="A110" s="68"/>
      <c r="B110" s="50" t="s">
        <v>21</v>
      </c>
      <c r="C110" s="69"/>
      <c r="D110" s="134">
        <v>29.515775635779367</v>
      </c>
      <c r="E110" s="135">
        <v>26.80100405</v>
      </c>
      <c r="F110" s="136">
        <v>-2.7147715857793671</v>
      </c>
      <c r="G110" s="134">
        <v>0</v>
      </c>
      <c r="H110" s="135">
        <v>0</v>
      </c>
      <c r="I110" s="136">
        <v>0</v>
      </c>
      <c r="J110" s="134">
        <v>0</v>
      </c>
      <c r="K110" s="135">
        <v>0</v>
      </c>
      <c r="L110" s="136">
        <v>0</v>
      </c>
      <c r="M110" s="134">
        <v>0</v>
      </c>
      <c r="N110" s="135">
        <v>0</v>
      </c>
      <c r="O110" s="136">
        <v>0</v>
      </c>
      <c r="P110" s="134">
        <v>0</v>
      </c>
      <c r="Q110" s="135">
        <v>0</v>
      </c>
      <c r="R110" s="136">
        <v>0</v>
      </c>
      <c r="S110" s="134">
        <v>29.515775635779367</v>
      </c>
      <c r="T110" s="135">
        <v>26.80100405</v>
      </c>
      <c r="U110" s="136">
        <v>-2.7147715857793671</v>
      </c>
    </row>
    <row r="111" spans="1:26" s="70" customFormat="1" ht="18" customHeight="1" x14ac:dyDescent="0.3">
      <c r="A111" s="68"/>
      <c r="B111" s="50" t="s">
        <v>93</v>
      </c>
      <c r="C111" s="69"/>
      <c r="D111" s="134">
        <v>0</v>
      </c>
      <c r="E111" s="135">
        <v>0</v>
      </c>
      <c r="F111" s="136">
        <v>0</v>
      </c>
      <c r="G111" s="134">
        <v>0</v>
      </c>
      <c r="H111" s="135">
        <v>0</v>
      </c>
      <c r="I111" s="136">
        <v>0</v>
      </c>
      <c r="J111" s="134">
        <v>0</v>
      </c>
      <c r="K111" s="135">
        <v>0</v>
      </c>
      <c r="L111" s="136">
        <v>0</v>
      </c>
      <c r="M111" s="134">
        <v>0</v>
      </c>
      <c r="N111" s="135">
        <v>0</v>
      </c>
      <c r="O111" s="136">
        <v>0</v>
      </c>
      <c r="P111" s="134">
        <v>0</v>
      </c>
      <c r="Q111" s="135">
        <v>0</v>
      </c>
      <c r="R111" s="136">
        <v>0</v>
      </c>
      <c r="S111" s="134">
        <v>0</v>
      </c>
      <c r="T111" s="135">
        <v>0</v>
      </c>
      <c r="U111" s="136">
        <v>0</v>
      </c>
    </row>
    <row r="112" spans="1:26" s="70" customFormat="1" ht="18" customHeight="1" x14ac:dyDescent="0.3">
      <c r="A112" s="68"/>
      <c r="B112" s="50" t="s">
        <v>94</v>
      </c>
      <c r="C112" s="69"/>
      <c r="D112" s="134">
        <v>0</v>
      </c>
      <c r="E112" s="135">
        <v>0</v>
      </c>
      <c r="F112" s="136">
        <v>0</v>
      </c>
      <c r="G112" s="134">
        <v>0</v>
      </c>
      <c r="H112" s="135">
        <v>0</v>
      </c>
      <c r="I112" s="136">
        <v>0</v>
      </c>
      <c r="J112" s="134">
        <v>0</v>
      </c>
      <c r="K112" s="135">
        <v>0</v>
      </c>
      <c r="L112" s="136">
        <v>0</v>
      </c>
      <c r="M112" s="134">
        <v>0</v>
      </c>
      <c r="N112" s="135">
        <v>0</v>
      </c>
      <c r="O112" s="136">
        <v>0</v>
      </c>
      <c r="P112" s="134">
        <v>0</v>
      </c>
      <c r="Q112" s="135">
        <v>0</v>
      </c>
      <c r="R112" s="136">
        <v>0</v>
      </c>
      <c r="S112" s="134">
        <v>0</v>
      </c>
      <c r="T112" s="135">
        <v>0</v>
      </c>
      <c r="U112" s="136">
        <v>0</v>
      </c>
    </row>
    <row r="113" spans="1:21" s="70" customFormat="1" ht="18" customHeight="1" x14ac:dyDescent="0.3">
      <c r="A113" s="68"/>
      <c r="B113" s="50" t="s">
        <v>22</v>
      </c>
      <c r="C113" s="69"/>
      <c r="D113" s="134">
        <v>1.44109424</v>
      </c>
      <c r="E113" s="135">
        <v>0</v>
      </c>
      <c r="F113" s="136">
        <v>-1.44109424</v>
      </c>
      <c r="G113" s="134">
        <v>0</v>
      </c>
      <c r="H113" s="135">
        <v>0</v>
      </c>
      <c r="I113" s="136">
        <v>0</v>
      </c>
      <c r="J113" s="134">
        <v>0</v>
      </c>
      <c r="K113" s="135">
        <v>0</v>
      </c>
      <c r="L113" s="136">
        <v>0</v>
      </c>
      <c r="M113" s="134">
        <v>0</v>
      </c>
      <c r="N113" s="135">
        <v>0</v>
      </c>
      <c r="O113" s="136">
        <v>0</v>
      </c>
      <c r="P113" s="134">
        <v>0</v>
      </c>
      <c r="Q113" s="135">
        <v>0</v>
      </c>
      <c r="R113" s="136">
        <v>0</v>
      </c>
      <c r="S113" s="134">
        <v>1.44109424</v>
      </c>
      <c r="T113" s="135">
        <v>0</v>
      </c>
      <c r="U113" s="136">
        <v>-1.44109424</v>
      </c>
    </row>
    <row r="114" spans="1:21" s="70" customFormat="1" ht="18" customHeight="1" x14ac:dyDescent="0.3">
      <c r="A114" s="68"/>
      <c r="B114" s="50" t="s">
        <v>23</v>
      </c>
      <c r="C114" s="69"/>
      <c r="D114" s="134">
        <v>0</v>
      </c>
      <c r="E114" s="135">
        <v>0</v>
      </c>
      <c r="F114" s="136">
        <v>0</v>
      </c>
      <c r="G114" s="134">
        <v>0</v>
      </c>
      <c r="H114" s="135">
        <v>0</v>
      </c>
      <c r="I114" s="136">
        <v>0</v>
      </c>
      <c r="J114" s="134">
        <v>0</v>
      </c>
      <c r="K114" s="135">
        <v>0</v>
      </c>
      <c r="L114" s="136">
        <v>0</v>
      </c>
      <c r="M114" s="134">
        <v>0</v>
      </c>
      <c r="N114" s="135">
        <v>0</v>
      </c>
      <c r="O114" s="136">
        <v>0</v>
      </c>
      <c r="P114" s="134">
        <v>0</v>
      </c>
      <c r="Q114" s="135">
        <v>0</v>
      </c>
      <c r="R114" s="136">
        <v>0</v>
      </c>
      <c r="S114" s="134">
        <v>0</v>
      </c>
      <c r="T114" s="135">
        <v>0</v>
      </c>
      <c r="U114" s="136">
        <v>0</v>
      </c>
    </row>
    <row r="115" spans="1:21" s="62" customFormat="1" ht="18" customHeight="1" x14ac:dyDescent="0.3">
      <c r="A115" s="60"/>
      <c r="B115" s="49" t="s">
        <v>24</v>
      </c>
      <c r="C115" s="61"/>
      <c r="D115" s="132">
        <v>2.9898991823211531</v>
      </c>
      <c r="E115" s="133">
        <v>2.9898991800000019</v>
      </c>
      <c r="F115" s="131">
        <v>-2.3211548239032709E-9</v>
      </c>
      <c r="G115" s="132">
        <v>0.74747479558028829</v>
      </c>
      <c r="H115" s="133">
        <v>0.74747479999999911</v>
      </c>
      <c r="I115" s="131">
        <v>4.4197108195476176E-9</v>
      </c>
      <c r="J115" s="132">
        <v>0</v>
      </c>
      <c r="K115" s="133">
        <v>0</v>
      </c>
      <c r="L115" s="131">
        <v>0</v>
      </c>
      <c r="M115" s="132">
        <v>0</v>
      </c>
      <c r="N115" s="133">
        <v>0</v>
      </c>
      <c r="O115" s="131">
        <v>0</v>
      </c>
      <c r="P115" s="132">
        <v>0</v>
      </c>
      <c r="Q115" s="133">
        <v>0</v>
      </c>
      <c r="R115" s="131">
        <v>0</v>
      </c>
      <c r="S115" s="132">
        <v>3.7373739779014414</v>
      </c>
      <c r="T115" s="133">
        <v>3.7373739799999939</v>
      </c>
      <c r="U115" s="131">
        <v>2.0985559956443467E-9</v>
      </c>
    </row>
    <row r="116" spans="1:21" s="70" customFormat="1" ht="18" customHeight="1" x14ac:dyDescent="0.3">
      <c r="A116" s="68"/>
      <c r="B116" s="50" t="s">
        <v>19</v>
      </c>
      <c r="C116" s="69"/>
      <c r="D116" s="159">
        <v>0</v>
      </c>
      <c r="E116" s="160">
        <v>0</v>
      </c>
      <c r="F116" s="136">
        <v>0</v>
      </c>
      <c r="G116" s="159">
        <v>0</v>
      </c>
      <c r="H116" s="160">
        <v>0</v>
      </c>
      <c r="I116" s="136">
        <v>0</v>
      </c>
      <c r="J116" s="159">
        <v>0</v>
      </c>
      <c r="K116" s="160">
        <v>0</v>
      </c>
      <c r="L116" s="136">
        <v>0</v>
      </c>
      <c r="M116" s="159">
        <v>0</v>
      </c>
      <c r="N116" s="160">
        <v>0</v>
      </c>
      <c r="O116" s="136">
        <v>0</v>
      </c>
      <c r="P116" s="159">
        <v>0</v>
      </c>
      <c r="Q116" s="160">
        <v>0</v>
      </c>
      <c r="R116" s="136">
        <v>0</v>
      </c>
      <c r="S116" s="159">
        <v>0</v>
      </c>
      <c r="T116" s="160">
        <v>0</v>
      </c>
      <c r="U116" s="136">
        <v>0</v>
      </c>
    </row>
    <row r="117" spans="1:21" s="70" customFormat="1" ht="18" customHeight="1" x14ac:dyDescent="0.3">
      <c r="A117" s="68"/>
      <c r="B117" s="50" t="s">
        <v>25</v>
      </c>
      <c r="C117" s="69"/>
      <c r="D117" s="159">
        <v>20.485284011218489</v>
      </c>
      <c r="E117" s="160">
        <v>30.722132859999999</v>
      </c>
      <c r="F117" s="136">
        <v>10.236848848781509</v>
      </c>
      <c r="G117" s="159">
        <v>5.1213210028046205</v>
      </c>
      <c r="H117" s="160">
        <v>7.6805332099999992</v>
      </c>
      <c r="I117" s="136">
        <v>2.5592122071953787</v>
      </c>
      <c r="J117" s="159">
        <v>0</v>
      </c>
      <c r="K117" s="160">
        <v>0</v>
      </c>
      <c r="L117" s="136">
        <v>0</v>
      </c>
      <c r="M117" s="159">
        <v>0</v>
      </c>
      <c r="N117" s="160">
        <v>0</v>
      </c>
      <c r="O117" s="136">
        <v>0</v>
      </c>
      <c r="P117" s="159">
        <v>0</v>
      </c>
      <c r="Q117" s="160">
        <v>0</v>
      </c>
      <c r="R117" s="136">
        <v>0</v>
      </c>
      <c r="S117" s="159">
        <v>25.60660501402311</v>
      </c>
      <c r="T117" s="160">
        <v>38.402666069999995</v>
      </c>
      <c r="U117" s="136">
        <v>12.796061055976885</v>
      </c>
    </row>
    <row r="118" spans="1:21" s="70" customFormat="1" ht="18" customHeight="1" x14ac:dyDescent="0.3">
      <c r="A118" s="68"/>
      <c r="B118" s="50" t="s">
        <v>26</v>
      </c>
      <c r="C118" s="69"/>
      <c r="D118" s="159">
        <v>21.271480000000004</v>
      </c>
      <c r="E118" s="160">
        <v>21.54666666</v>
      </c>
      <c r="F118" s="136">
        <v>0.2751866599999957</v>
      </c>
      <c r="G118" s="159">
        <v>5.3178699999999992</v>
      </c>
      <c r="H118" s="160">
        <v>5.3866666699999994</v>
      </c>
      <c r="I118" s="136">
        <v>6.8796670000000226E-2</v>
      </c>
      <c r="J118" s="159">
        <v>0</v>
      </c>
      <c r="K118" s="160">
        <v>0</v>
      </c>
      <c r="L118" s="136">
        <v>0</v>
      </c>
      <c r="M118" s="159">
        <v>0</v>
      </c>
      <c r="N118" s="160">
        <v>0</v>
      </c>
      <c r="O118" s="136">
        <v>0</v>
      </c>
      <c r="P118" s="159">
        <v>0</v>
      </c>
      <c r="Q118" s="160">
        <v>0</v>
      </c>
      <c r="R118" s="136">
        <v>0</v>
      </c>
      <c r="S118" s="159">
        <v>26.589350000000003</v>
      </c>
      <c r="T118" s="160">
        <v>26.93333333</v>
      </c>
      <c r="U118" s="136">
        <v>0.34398332999999681</v>
      </c>
    </row>
    <row r="119" spans="1:21" s="70" customFormat="1" ht="18" customHeight="1" x14ac:dyDescent="0.3">
      <c r="A119" s="68"/>
      <c r="B119" s="50" t="s">
        <v>27</v>
      </c>
      <c r="C119" s="69"/>
      <c r="D119" s="159">
        <v>-38.76686482889734</v>
      </c>
      <c r="E119" s="160">
        <v>-49.27890034</v>
      </c>
      <c r="F119" s="136">
        <v>-10.51203551110266</v>
      </c>
      <c r="G119" s="159">
        <v>-9.6917162072243315</v>
      </c>
      <c r="H119" s="160">
        <v>-12.31972508</v>
      </c>
      <c r="I119" s="136">
        <v>-2.6280088727756681</v>
      </c>
      <c r="J119" s="159">
        <v>0</v>
      </c>
      <c r="K119" s="160">
        <v>0</v>
      </c>
      <c r="L119" s="136">
        <v>0</v>
      </c>
      <c r="M119" s="159">
        <v>0</v>
      </c>
      <c r="N119" s="160">
        <v>0</v>
      </c>
      <c r="O119" s="136">
        <v>0</v>
      </c>
      <c r="P119" s="159">
        <v>0</v>
      </c>
      <c r="Q119" s="160">
        <v>0</v>
      </c>
      <c r="R119" s="136">
        <v>0</v>
      </c>
      <c r="S119" s="159">
        <v>-48.458581036121672</v>
      </c>
      <c r="T119" s="160">
        <v>-61.598625419999998</v>
      </c>
      <c r="U119" s="136">
        <v>-13.140044383878326</v>
      </c>
    </row>
    <row r="120" spans="1:21" s="194" customFormat="1" ht="18" customHeight="1" x14ac:dyDescent="0.3">
      <c r="A120" s="188"/>
      <c r="B120" s="189"/>
      <c r="C120" s="190"/>
      <c r="D120" s="191">
        <v>36.936668240421675</v>
      </c>
      <c r="E120" s="192">
        <v>32.780802410000007</v>
      </c>
      <c r="F120" s="193">
        <v>-4.1558658304216749</v>
      </c>
      <c r="G120" s="191">
        <v>1.4949495911605766</v>
      </c>
      <c r="H120" s="192">
        <v>1.4949495999999982</v>
      </c>
      <c r="I120" s="193">
        <v>8.8394216390952352E-9</v>
      </c>
      <c r="J120" s="191">
        <v>0</v>
      </c>
      <c r="K120" s="192">
        <v>0</v>
      </c>
      <c r="L120" s="193">
        <v>0</v>
      </c>
      <c r="M120" s="191">
        <v>0</v>
      </c>
      <c r="N120" s="192">
        <v>0</v>
      </c>
      <c r="O120" s="193">
        <v>0</v>
      </c>
      <c r="P120" s="191">
        <v>0</v>
      </c>
      <c r="Q120" s="192">
        <v>0</v>
      </c>
      <c r="R120" s="193">
        <v>0</v>
      </c>
      <c r="S120" s="191">
        <v>34.69424385368081</v>
      </c>
      <c r="T120" s="192">
        <v>30.538378029999993</v>
      </c>
      <c r="U120" s="193">
        <v>-4.1558658236808128</v>
      </c>
    </row>
    <row r="121" spans="1:21" s="62" customFormat="1" ht="15" hidden="1" customHeight="1" x14ac:dyDescent="0.3">
      <c r="A121" s="60"/>
      <c r="B121" s="38"/>
      <c r="C121" s="61"/>
      <c r="D121" s="71"/>
      <c r="E121" s="72"/>
      <c r="F121" s="73"/>
      <c r="G121" s="71"/>
      <c r="H121" s="72"/>
      <c r="I121" s="73"/>
      <c r="J121" s="71"/>
      <c r="K121" s="72"/>
      <c r="L121" s="73"/>
      <c r="M121" s="71"/>
      <c r="N121" s="72"/>
      <c r="O121" s="73"/>
      <c r="P121" s="71"/>
      <c r="Q121" s="72"/>
      <c r="R121" s="73"/>
      <c r="S121" s="71"/>
      <c r="T121" s="72"/>
      <c r="U121" s="73"/>
    </row>
    <row r="122" spans="1:21" s="62" customFormat="1" ht="18" customHeight="1" x14ac:dyDescent="0.3">
      <c r="A122" s="60"/>
      <c r="B122" s="36" t="s">
        <v>28</v>
      </c>
      <c r="C122" s="61"/>
      <c r="D122" s="60"/>
      <c r="E122" s="63"/>
      <c r="F122" s="64"/>
      <c r="G122" s="60"/>
      <c r="H122" s="63"/>
      <c r="I122" s="64"/>
      <c r="J122" s="60"/>
      <c r="K122" s="63"/>
      <c r="L122" s="64"/>
      <c r="M122" s="60"/>
      <c r="N122" s="63"/>
      <c r="O122" s="64"/>
      <c r="P122" s="60"/>
      <c r="Q122" s="63"/>
      <c r="R122" s="64"/>
      <c r="S122" s="60"/>
      <c r="T122" s="63"/>
      <c r="U122" s="64"/>
    </row>
    <row r="123" spans="1:21" s="62" customFormat="1" ht="18" customHeight="1" x14ac:dyDescent="0.3">
      <c r="A123" s="60"/>
      <c r="B123" s="48" t="s">
        <v>29</v>
      </c>
      <c r="C123" s="61"/>
      <c r="D123" s="129">
        <v>0</v>
      </c>
      <c r="E123" s="130">
        <v>0</v>
      </c>
      <c r="F123" s="131">
        <v>0</v>
      </c>
      <c r="G123" s="129">
        <v>0</v>
      </c>
      <c r="H123" s="130">
        <v>0</v>
      </c>
      <c r="I123" s="131">
        <v>0</v>
      </c>
      <c r="J123" s="129">
        <v>0</v>
      </c>
      <c r="K123" s="130">
        <v>0</v>
      </c>
      <c r="L123" s="131">
        <v>0</v>
      </c>
      <c r="M123" s="129">
        <v>0</v>
      </c>
      <c r="N123" s="130">
        <v>0</v>
      </c>
      <c r="O123" s="131">
        <v>0</v>
      </c>
      <c r="P123" s="129">
        <v>0</v>
      </c>
      <c r="Q123" s="130">
        <v>0</v>
      </c>
      <c r="R123" s="131">
        <v>0</v>
      </c>
      <c r="S123" s="129">
        <v>0</v>
      </c>
      <c r="T123" s="130">
        <v>0</v>
      </c>
      <c r="U123" s="131">
        <v>0</v>
      </c>
    </row>
    <row r="124" spans="1:21" s="62" customFormat="1" ht="18" customHeight="1" x14ac:dyDescent="0.3">
      <c r="A124" s="60"/>
      <c r="B124" s="48" t="s">
        <v>30</v>
      </c>
      <c r="C124" s="61"/>
      <c r="D124" s="137"/>
      <c r="E124" s="138"/>
      <c r="F124" s="139">
        <v>0</v>
      </c>
      <c r="G124" s="137"/>
      <c r="H124" s="138"/>
      <c r="I124" s="139">
        <v>0</v>
      </c>
      <c r="J124" s="137"/>
      <c r="K124" s="138"/>
      <c r="L124" s="139">
        <v>0</v>
      </c>
      <c r="M124" s="137"/>
      <c r="N124" s="138"/>
      <c r="O124" s="139">
        <v>0</v>
      </c>
      <c r="P124" s="137"/>
      <c r="Q124" s="138"/>
      <c r="R124" s="139">
        <v>0</v>
      </c>
      <c r="S124" s="137"/>
      <c r="T124" s="138"/>
      <c r="U124" s="139"/>
    </row>
    <row r="125" spans="1:21" s="62" customFormat="1" ht="18" customHeight="1" x14ac:dyDescent="0.3">
      <c r="A125" s="60"/>
      <c r="B125" s="175" t="s">
        <v>91</v>
      </c>
      <c r="C125" s="176"/>
      <c r="D125" s="140">
        <v>0</v>
      </c>
      <c r="E125" s="141">
        <v>0</v>
      </c>
      <c r="F125" s="177">
        <v>0</v>
      </c>
      <c r="G125" s="140">
        <v>0</v>
      </c>
      <c r="H125" s="141">
        <v>0</v>
      </c>
      <c r="I125" s="177">
        <v>0</v>
      </c>
      <c r="J125" s="140">
        <v>0</v>
      </c>
      <c r="K125" s="141">
        <v>0</v>
      </c>
      <c r="L125" s="177">
        <v>0</v>
      </c>
      <c r="M125" s="140">
        <v>0</v>
      </c>
      <c r="N125" s="141">
        <v>0</v>
      </c>
      <c r="O125" s="177">
        <v>0</v>
      </c>
      <c r="P125" s="140">
        <v>0</v>
      </c>
      <c r="Q125" s="141">
        <v>0</v>
      </c>
      <c r="R125" s="177">
        <v>0</v>
      </c>
      <c r="S125" s="140">
        <v>0</v>
      </c>
      <c r="T125" s="141">
        <v>0</v>
      </c>
      <c r="U125" s="177">
        <v>0</v>
      </c>
    </row>
    <row r="126" spans="1:21" s="62" customFormat="1" ht="18" customHeight="1" x14ac:dyDescent="0.3">
      <c r="A126" s="60"/>
      <c r="B126" s="175" t="s">
        <v>90</v>
      </c>
      <c r="C126" s="176"/>
      <c r="D126" s="140">
        <v>0</v>
      </c>
      <c r="E126" s="141">
        <v>0</v>
      </c>
      <c r="F126" s="177">
        <v>0</v>
      </c>
      <c r="G126" s="140">
        <v>0</v>
      </c>
      <c r="H126" s="141">
        <v>0</v>
      </c>
      <c r="I126" s="177">
        <v>0</v>
      </c>
      <c r="J126" s="140">
        <v>0</v>
      </c>
      <c r="K126" s="141">
        <v>0</v>
      </c>
      <c r="L126" s="177">
        <v>0</v>
      </c>
      <c r="M126" s="140">
        <v>0</v>
      </c>
      <c r="N126" s="141">
        <v>0</v>
      </c>
      <c r="O126" s="177">
        <v>0</v>
      </c>
      <c r="P126" s="140">
        <v>0</v>
      </c>
      <c r="Q126" s="141">
        <v>0</v>
      </c>
      <c r="R126" s="177">
        <v>0</v>
      </c>
      <c r="S126" s="140">
        <v>0</v>
      </c>
      <c r="T126" s="141">
        <v>0</v>
      </c>
      <c r="U126" s="177">
        <v>0</v>
      </c>
    </row>
    <row r="127" spans="1:21" s="62" customFormat="1" ht="18" customHeight="1" x14ac:dyDescent="0.3">
      <c r="A127" s="60"/>
      <c r="B127" s="175" t="s">
        <v>89</v>
      </c>
      <c r="C127" s="176"/>
      <c r="D127" s="140">
        <v>0</v>
      </c>
      <c r="E127" s="141">
        <v>0</v>
      </c>
      <c r="F127" s="177">
        <v>0</v>
      </c>
      <c r="G127" s="140">
        <v>0</v>
      </c>
      <c r="H127" s="141">
        <v>0</v>
      </c>
      <c r="I127" s="177">
        <v>0</v>
      </c>
      <c r="J127" s="140">
        <v>0</v>
      </c>
      <c r="K127" s="141">
        <v>0</v>
      </c>
      <c r="L127" s="177">
        <v>0</v>
      </c>
      <c r="M127" s="140">
        <v>0</v>
      </c>
      <c r="N127" s="141">
        <v>0</v>
      </c>
      <c r="O127" s="177">
        <v>0</v>
      </c>
      <c r="P127" s="140">
        <v>0</v>
      </c>
      <c r="Q127" s="141">
        <v>0</v>
      </c>
      <c r="R127" s="177">
        <v>0</v>
      </c>
      <c r="S127" s="140">
        <v>0</v>
      </c>
      <c r="T127" s="141">
        <v>0</v>
      </c>
      <c r="U127" s="177">
        <v>0</v>
      </c>
    </row>
    <row r="128" spans="1:21" s="62" customFormat="1" ht="18" customHeight="1" x14ac:dyDescent="0.3">
      <c r="A128" s="60"/>
      <c r="B128" s="175" t="s">
        <v>88</v>
      </c>
      <c r="C128" s="176"/>
      <c r="D128" s="140">
        <v>0</v>
      </c>
      <c r="E128" s="141">
        <v>0</v>
      </c>
      <c r="F128" s="177">
        <v>0</v>
      </c>
      <c r="G128" s="140">
        <v>0</v>
      </c>
      <c r="H128" s="141">
        <v>0</v>
      </c>
      <c r="I128" s="177">
        <v>0</v>
      </c>
      <c r="J128" s="140">
        <v>0</v>
      </c>
      <c r="K128" s="141">
        <v>0</v>
      </c>
      <c r="L128" s="177">
        <v>0</v>
      </c>
      <c r="M128" s="140">
        <v>0</v>
      </c>
      <c r="N128" s="141">
        <v>0</v>
      </c>
      <c r="O128" s="177">
        <v>0</v>
      </c>
      <c r="P128" s="140">
        <v>0</v>
      </c>
      <c r="Q128" s="141">
        <v>0</v>
      </c>
      <c r="R128" s="177">
        <v>0</v>
      </c>
      <c r="S128" s="140">
        <v>0</v>
      </c>
      <c r="T128" s="141">
        <v>0</v>
      </c>
      <c r="U128" s="177">
        <v>0</v>
      </c>
    </row>
    <row r="129" spans="1:21" s="62" customFormat="1" ht="18" customHeight="1" x14ac:dyDescent="0.3">
      <c r="A129" s="60"/>
      <c r="B129" s="38" t="s">
        <v>31</v>
      </c>
      <c r="C129" s="61"/>
      <c r="D129" s="129">
        <v>0</v>
      </c>
      <c r="E129" s="130">
        <v>0</v>
      </c>
      <c r="F129" s="131">
        <v>0</v>
      </c>
      <c r="G129" s="129">
        <v>0</v>
      </c>
      <c r="H129" s="130">
        <v>0</v>
      </c>
      <c r="I129" s="131">
        <v>0</v>
      </c>
      <c r="J129" s="129">
        <v>0</v>
      </c>
      <c r="K129" s="130">
        <v>0</v>
      </c>
      <c r="L129" s="131">
        <v>0</v>
      </c>
      <c r="M129" s="129">
        <v>0</v>
      </c>
      <c r="N129" s="130">
        <v>0</v>
      </c>
      <c r="O129" s="131">
        <v>0</v>
      </c>
      <c r="P129" s="129">
        <v>0</v>
      </c>
      <c r="Q129" s="130">
        <v>0</v>
      </c>
      <c r="R129" s="131">
        <v>0</v>
      </c>
      <c r="S129" s="129">
        <v>0</v>
      </c>
      <c r="T129" s="130">
        <v>0</v>
      </c>
      <c r="U129" s="131">
        <v>0</v>
      </c>
    </row>
    <row r="130" spans="1:21" s="62" customFormat="1" ht="18" customHeight="1" x14ac:dyDescent="0.3">
      <c r="A130" s="60"/>
      <c r="B130" s="38" t="s">
        <v>32</v>
      </c>
      <c r="C130" s="61"/>
      <c r="D130" s="129">
        <v>0</v>
      </c>
      <c r="E130" s="130">
        <v>0</v>
      </c>
      <c r="F130" s="131">
        <v>0</v>
      </c>
      <c r="G130" s="129">
        <v>0</v>
      </c>
      <c r="H130" s="130">
        <v>2.8959479999999997</v>
      </c>
      <c r="I130" s="131">
        <v>2.8959479999999997</v>
      </c>
      <c r="J130" s="129">
        <v>0</v>
      </c>
      <c r="K130" s="130">
        <v>0</v>
      </c>
      <c r="L130" s="131">
        <v>0</v>
      </c>
      <c r="M130" s="129">
        <v>0</v>
      </c>
      <c r="N130" s="130">
        <v>0</v>
      </c>
      <c r="O130" s="131">
        <v>0</v>
      </c>
      <c r="P130" s="129">
        <v>0</v>
      </c>
      <c r="Q130" s="130">
        <v>0</v>
      </c>
      <c r="R130" s="131">
        <v>0</v>
      </c>
      <c r="S130" s="129">
        <v>0</v>
      </c>
      <c r="T130" s="130">
        <v>2.8959479999999997</v>
      </c>
      <c r="U130" s="131">
        <v>2.8959479999999997</v>
      </c>
    </row>
    <row r="131" spans="1:21" s="62" customFormat="1" ht="18" customHeight="1" x14ac:dyDescent="0.3">
      <c r="A131" s="60"/>
      <c r="B131" s="38" t="s">
        <v>33</v>
      </c>
      <c r="C131" s="61"/>
      <c r="D131" s="129">
        <v>0</v>
      </c>
      <c r="E131" s="130">
        <v>0</v>
      </c>
      <c r="F131" s="131">
        <v>0</v>
      </c>
      <c r="G131" s="129">
        <v>0</v>
      </c>
      <c r="H131" s="130">
        <v>0</v>
      </c>
      <c r="I131" s="131">
        <v>0</v>
      </c>
      <c r="J131" s="129">
        <v>0</v>
      </c>
      <c r="K131" s="130">
        <v>0</v>
      </c>
      <c r="L131" s="131">
        <v>0</v>
      </c>
      <c r="M131" s="129">
        <v>0</v>
      </c>
      <c r="N131" s="130">
        <v>0</v>
      </c>
      <c r="O131" s="131">
        <v>0</v>
      </c>
      <c r="P131" s="129">
        <v>0</v>
      </c>
      <c r="Q131" s="130">
        <v>0</v>
      </c>
      <c r="R131" s="131">
        <v>0</v>
      </c>
      <c r="S131" s="129">
        <v>0</v>
      </c>
      <c r="T131" s="130">
        <v>0</v>
      </c>
      <c r="U131" s="131">
        <v>0</v>
      </c>
    </row>
    <row r="132" spans="1:21" s="62" customFormat="1" ht="18" customHeight="1" x14ac:dyDescent="0.3">
      <c r="A132" s="60"/>
      <c r="B132" s="38" t="s">
        <v>34</v>
      </c>
      <c r="C132" s="61"/>
      <c r="D132" s="129">
        <v>0</v>
      </c>
      <c r="E132" s="130">
        <v>0</v>
      </c>
      <c r="F132" s="131">
        <v>0</v>
      </c>
      <c r="G132" s="129">
        <v>0</v>
      </c>
      <c r="H132" s="130">
        <v>0</v>
      </c>
      <c r="I132" s="131">
        <v>0</v>
      </c>
      <c r="J132" s="129">
        <v>0</v>
      </c>
      <c r="K132" s="130">
        <v>0</v>
      </c>
      <c r="L132" s="131">
        <v>0</v>
      </c>
      <c r="M132" s="129">
        <v>0</v>
      </c>
      <c r="N132" s="130">
        <v>0</v>
      </c>
      <c r="O132" s="131">
        <v>0</v>
      </c>
      <c r="P132" s="129">
        <v>0</v>
      </c>
      <c r="Q132" s="130">
        <v>0</v>
      </c>
      <c r="R132" s="131">
        <v>0</v>
      </c>
      <c r="S132" s="129">
        <v>0</v>
      </c>
      <c r="T132" s="130">
        <v>0</v>
      </c>
      <c r="U132" s="131">
        <v>0</v>
      </c>
    </row>
    <row r="133" spans="1:21" s="62" customFormat="1" ht="18" customHeight="1" x14ac:dyDescent="0.3">
      <c r="A133" s="60"/>
      <c r="B133" s="38" t="s">
        <v>35</v>
      </c>
      <c r="C133" s="61"/>
      <c r="D133" s="129">
        <v>0</v>
      </c>
      <c r="E133" s="130">
        <v>0</v>
      </c>
      <c r="F133" s="131">
        <v>0</v>
      </c>
      <c r="G133" s="129">
        <v>0</v>
      </c>
      <c r="H133" s="130">
        <v>9.5069000000000001E-2</v>
      </c>
      <c r="I133" s="131">
        <v>9.5069000000000001E-2</v>
      </c>
      <c r="J133" s="129">
        <v>0</v>
      </c>
      <c r="K133" s="130">
        <v>0</v>
      </c>
      <c r="L133" s="131">
        <v>0</v>
      </c>
      <c r="M133" s="129">
        <v>0</v>
      </c>
      <c r="N133" s="130">
        <v>0</v>
      </c>
      <c r="O133" s="131">
        <v>0</v>
      </c>
      <c r="P133" s="129">
        <v>0</v>
      </c>
      <c r="Q133" s="130">
        <v>0</v>
      </c>
      <c r="R133" s="131">
        <v>0</v>
      </c>
      <c r="S133" s="129">
        <v>0</v>
      </c>
      <c r="T133" s="130">
        <v>9.5069000000000001E-2</v>
      </c>
      <c r="U133" s="131">
        <v>9.5069000000000001E-2</v>
      </c>
    </row>
    <row r="134" spans="1:21" s="62" customFormat="1" ht="18" customHeight="1" x14ac:dyDescent="0.3">
      <c r="A134" s="60"/>
      <c r="B134" s="38" t="s">
        <v>36</v>
      </c>
      <c r="C134" s="61"/>
      <c r="D134" s="129">
        <v>0</v>
      </c>
      <c r="E134" s="130">
        <v>0</v>
      </c>
      <c r="F134" s="131">
        <v>0</v>
      </c>
      <c r="G134" s="129">
        <v>0</v>
      </c>
      <c r="H134" s="130">
        <v>9.5069000000000001E-2</v>
      </c>
      <c r="I134" s="131">
        <v>9.5069000000000001E-2</v>
      </c>
      <c r="J134" s="129">
        <v>0</v>
      </c>
      <c r="K134" s="130">
        <v>0</v>
      </c>
      <c r="L134" s="131">
        <v>0</v>
      </c>
      <c r="M134" s="129">
        <v>0</v>
      </c>
      <c r="N134" s="130">
        <v>0</v>
      </c>
      <c r="O134" s="131">
        <v>0</v>
      </c>
      <c r="P134" s="129">
        <v>0</v>
      </c>
      <c r="Q134" s="130">
        <v>0</v>
      </c>
      <c r="R134" s="131">
        <v>0</v>
      </c>
      <c r="S134" s="129">
        <v>0</v>
      </c>
      <c r="T134" s="130">
        <v>9.5069000000000001E-2</v>
      </c>
      <c r="U134" s="131">
        <v>9.5069000000000001E-2</v>
      </c>
    </row>
    <row r="135" spans="1:21" s="62" customFormat="1" ht="18" customHeight="1" x14ac:dyDescent="0.3">
      <c r="A135" s="60"/>
      <c r="B135" s="38" t="s">
        <v>37</v>
      </c>
      <c r="C135" s="61"/>
      <c r="D135" s="129">
        <v>0</v>
      </c>
      <c r="E135" s="130">
        <v>0</v>
      </c>
      <c r="F135" s="131">
        <v>0</v>
      </c>
      <c r="G135" s="129">
        <v>0</v>
      </c>
      <c r="H135" s="130">
        <v>0</v>
      </c>
      <c r="I135" s="131">
        <v>0</v>
      </c>
      <c r="J135" s="129">
        <v>0</v>
      </c>
      <c r="K135" s="130">
        <v>0</v>
      </c>
      <c r="L135" s="131">
        <v>0</v>
      </c>
      <c r="M135" s="129">
        <v>0</v>
      </c>
      <c r="N135" s="130">
        <v>0</v>
      </c>
      <c r="O135" s="131">
        <v>0</v>
      </c>
      <c r="P135" s="129">
        <v>0</v>
      </c>
      <c r="Q135" s="130">
        <v>0</v>
      </c>
      <c r="R135" s="131">
        <v>0</v>
      </c>
      <c r="S135" s="129">
        <v>0</v>
      </c>
      <c r="T135" s="130">
        <v>0</v>
      </c>
      <c r="U135" s="131">
        <v>0</v>
      </c>
    </row>
    <row r="136" spans="1:21" s="62" customFormat="1" ht="18" customHeight="1" x14ac:dyDescent="0.3">
      <c r="A136" s="60"/>
      <c r="B136" s="38" t="s">
        <v>38</v>
      </c>
      <c r="C136" s="61"/>
      <c r="D136" s="129">
        <v>0</v>
      </c>
      <c r="E136" s="130">
        <v>0</v>
      </c>
      <c r="F136" s="131">
        <v>0</v>
      </c>
      <c r="G136" s="129">
        <v>0</v>
      </c>
      <c r="H136" s="130">
        <v>1.4626E-2</v>
      </c>
      <c r="I136" s="131">
        <v>1.4626E-2</v>
      </c>
      <c r="J136" s="129">
        <v>0</v>
      </c>
      <c r="K136" s="130">
        <v>0</v>
      </c>
      <c r="L136" s="131">
        <v>0</v>
      </c>
      <c r="M136" s="129">
        <v>0</v>
      </c>
      <c r="N136" s="130">
        <v>0</v>
      </c>
      <c r="O136" s="131">
        <v>0</v>
      </c>
      <c r="P136" s="129">
        <v>0</v>
      </c>
      <c r="Q136" s="130">
        <v>0</v>
      </c>
      <c r="R136" s="131">
        <v>0</v>
      </c>
      <c r="S136" s="129">
        <v>0</v>
      </c>
      <c r="T136" s="130">
        <v>1.4626E-2</v>
      </c>
      <c r="U136" s="131">
        <v>1.4626E-2</v>
      </c>
    </row>
    <row r="137" spans="1:21" s="62" customFormat="1" ht="18" customHeight="1" x14ac:dyDescent="0.3">
      <c r="A137" s="60"/>
      <c r="B137" s="48" t="s">
        <v>39</v>
      </c>
      <c r="C137" s="61"/>
      <c r="D137" s="129">
        <v>0</v>
      </c>
      <c r="E137" s="130">
        <v>0</v>
      </c>
      <c r="F137" s="131">
        <v>0</v>
      </c>
      <c r="G137" s="129">
        <v>0</v>
      </c>
      <c r="H137" s="130">
        <v>0</v>
      </c>
      <c r="I137" s="131">
        <v>0</v>
      </c>
      <c r="J137" s="129">
        <v>0</v>
      </c>
      <c r="K137" s="130">
        <v>0</v>
      </c>
      <c r="L137" s="131">
        <v>0</v>
      </c>
      <c r="M137" s="129">
        <v>0</v>
      </c>
      <c r="N137" s="130">
        <v>0</v>
      </c>
      <c r="O137" s="131">
        <v>0</v>
      </c>
      <c r="P137" s="129">
        <v>0</v>
      </c>
      <c r="Q137" s="130">
        <v>0</v>
      </c>
      <c r="R137" s="131">
        <v>0</v>
      </c>
      <c r="S137" s="129">
        <v>0</v>
      </c>
      <c r="T137" s="130">
        <v>0</v>
      </c>
      <c r="U137" s="131">
        <v>0</v>
      </c>
    </row>
    <row r="138" spans="1:21" s="62" customFormat="1" ht="18" customHeight="1" x14ac:dyDescent="0.3">
      <c r="A138" s="60"/>
      <c r="B138" s="67"/>
      <c r="C138" s="61"/>
      <c r="D138" s="142">
        <v>0</v>
      </c>
      <c r="E138" s="143">
        <v>0</v>
      </c>
      <c r="F138" s="144">
        <v>0</v>
      </c>
      <c r="G138" s="142">
        <v>0</v>
      </c>
      <c r="H138" s="143">
        <v>3.1007119999999997</v>
      </c>
      <c r="I138" s="144">
        <v>3.1007119999999997</v>
      </c>
      <c r="J138" s="142">
        <v>0</v>
      </c>
      <c r="K138" s="143">
        <v>0</v>
      </c>
      <c r="L138" s="144">
        <v>0</v>
      </c>
      <c r="M138" s="142">
        <v>0</v>
      </c>
      <c r="N138" s="143">
        <v>0</v>
      </c>
      <c r="O138" s="144">
        <v>0</v>
      </c>
      <c r="P138" s="142">
        <v>0</v>
      </c>
      <c r="Q138" s="143">
        <v>0</v>
      </c>
      <c r="R138" s="144">
        <v>0</v>
      </c>
      <c r="S138" s="142">
        <v>0</v>
      </c>
      <c r="T138" s="143">
        <v>3.1007119999999997</v>
      </c>
      <c r="U138" s="144">
        <v>3.1007119999999997</v>
      </c>
    </row>
    <row r="139" spans="1:21" s="62" customFormat="1" ht="15" customHeight="1" x14ac:dyDescent="0.3">
      <c r="A139" s="60"/>
      <c r="B139" s="67"/>
      <c r="C139" s="61"/>
      <c r="D139" s="145"/>
      <c r="E139" s="146"/>
      <c r="F139" s="147"/>
      <c r="G139" s="145"/>
      <c r="H139" s="146"/>
      <c r="I139" s="147"/>
      <c r="J139" s="145"/>
      <c r="K139" s="146"/>
      <c r="L139" s="147"/>
      <c r="M139" s="145"/>
      <c r="N139" s="146"/>
      <c r="O139" s="147"/>
      <c r="P139" s="145"/>
      <c r="Q139" s="146"/>
      <c r="R139" s="147"/>
      <c r="S139" s="145"/>
      <c r="T139" s="146"/>
      <c r="U139" s="147"/>
    </row>
    <row r="140" spans="1:21" s="62" customFormat="1" ht="18" customHeight="1" x14ac:dyDescent="0.3">
      <c r="A140" s="60"/>
      <c r="B140" s="36" t="s">
        <v>76</v>
      </c>
      <c r="C140" s="61"/>
      <c r="D140" s="142">
        <v>0</v>
      </c>
      <c r="E140" s="143">
        <v>0</v>
      </c>
      <c r="F140" s="144">
        <v>0</v>
      </c>
      <c r="G140" s="142">
        <v>0</v>
      </c>
      <c r="H140" s="143">
        <v>0</v>
      </c>
      <c r="I140" s="144">
        <v>0</v>
      </c>
      <c r="J140" s="142">
        <v>0</v>
      </c>
      <c r="K140" s="143">
        <v>0</v>
      </c>
      <c r="L140" s="144">
        <v>0</v>
      </c>
      <c r="M140" s="142">
        <v>0</v>
      </c>
      <c r="N140" s="143">
        <v>0</v>
      </c>
      <c r="O140" s="144">
        <v>0</v>
      </c>
      <c r="P140" s="142">
        <v>0</v>
      </c>
      <c r="Q140" s="143">
        <v>0</v>
      </c>
      <c r="R140" s="144">
        <v>0</v>
      </c>
      <c r="S140" s="142">
        <v>0</v>
      </c>
      <c r="T140" s="143">
        <v>0</v>
      </c>
      <c r="U140" s="144">
        <v>0</v>
      </c>
    </row>
    <row r="141" spans="1:21" s="62" customFormat="1" ht="15" customHeight="1" x14ac:dyDescent="0.3">
      <c r="A141" s="60"/>
      <c r="B141" s="67"/>
      <c r="C141" s="61"/>
      <c r="D141" s="145"/>
      <c r="E141" s="146"/>
      <c r="F141" s="147"/>
      <c r="G141" s="145"/>
      <c r="H141" s="146"/>
      <c r="I141" s="147"/>
      <c r="J141" s="145"/>
      <c r="K141" s="146"/>
      <c r="L141" s="147"/>
      <c r="M141" s="145"/>
      <c r="N141" s="146"/>
      <c r="O141" s="147"/>
      <c r="P141" s="145"/>
      <c r="Q141" s="146"/>
      <c r="R141" s="147"/>
      <c r="S141" s="145"/>
      <c r="T141" s="146"/>
      <c r="U141" s="147"/>
    </row>
    <row r="142" spans="1:21" s="62" customFormat="1" ht="18" customHeight="1" x14ac:dyDescent="0.3">
      <c r="A142" s="60"/>
      <c r="B142" s="85" t="s">
        <v>40</v>
      </c>
      <c r="C142" s="61"/>
      <c r="D142" s="151">
        <v>156.28335849373551</v>
      </c>
      <c r="E142" s="152">
        <v>242.60664637999997</v>
      </c>
      <c r="F142" s="153">
        <v>86.323287886264467</v>
      </c>
      <c r="G142" s="151">
        <v>19.2831932291081</v>
      </c>
      <c r="H142" s="152">
        <v>13.160661599999997</v>
      </c>
      <c r="I142" s="153">
        <v>-6.1225316291081029</v>
      </c>
      <c r="J142" s="151">
        <v>0</v>
      </c>
      <c r="K142" s="152">
        <v>0</v>
      </c>
      <c r="L142" s="153">
        <v>0</v>
      </c>
      <c r="M142" s="151">
        <v>0</v>
      </c>
      <c r="N142" s="152">
        <v>0</v>
      </c>
      <c r="O142" s="153">
        <v>0</v>
      </c>
      <c r="P142" s="151">
        <v>52.224858712665309</v>
      </c>
      <c r="Q142" s="152">
        <v>60.872891080000002</v>
      </c>
      <c r="R142" s="153">
        <v>8.648032367334693</v>
      </c>
      <c r="S142" s="151">
        <v>224.05403645760748</v>
      </c>
      <c r="T142" s="152">
        <v>312.90282507999996</v>
      </c>
      <c r="U142" s="153">
        <v>88.848788622392476</v>
      </c>
    </row>
    <row r="143" spans="1:21" s="62" customFormat="1" ht="15" customHeight="1" x14ac:dyDescent="0.3">
      <c r="A143" s="60"/>
      <c r="B143" s="67"/>
      <c r="C143" s="61"/>
      <c r="D143" s="60"/>
      <c r="E143" s="63"/>
      <c r="F143" s="64"/>
      <c r="G143" s="60"/>
      <c r="H143" s="63"/>
      <c r="I143" s="64"/>
      <c r="J143" s="60"/>
      <c r="K143" s="63"/>
      <c r="L143" s="64"/>
      <c r="M143" s="60"/>
      <c r="N143" s="63"/>
      <c r="O143" s="64"/>
      <c r="P143" s="60"/>
      <c r="Q143" s="63"/>
      <c r="R143" s="64"/>
      <c r="S143" s="60"/>
      <c r="T143" s="63"/>
      <c r="U143" s="64"/>
    </row>
    <row r="144" spans="1:21" s="62" customFormat="1" ht="18" customHeight="1" x14ac:dyDescent="0.3">
      <c r="A144" s="60"/>
      <c r="B144" s="36" t="s">
        <v>41</v>
      </c>
      <c r="C144" s="61"/>
      <c r="D144" s="60"/>
      <c r="E144" s="63"/>
      <c r="F144" s="64"/>
      <c r="G144" s="60"/>
      <c r="H144" s="63"/>
      <c r="I144" s="64"/>
      <c r="J144" s="60"/>
      <c r="K144" s="63"/>
      <c r="L144" s="64"/>
      <c r="M144" s="60"/>
      <c r="N144" s="63"/>
      <c r="O144" s="64"/>
      <c r="P144" s="60"/>
      <c r="Q144" s="63"/>
      <c r="R144" s="64"/>
      <c r="S144" s="60"/>
      <c r="T144" s="63"/>
      <c r="U144" s="64"/>
    </row>
    <row r="145" spans="1:23" s="62" customFormat="1" ht="18" customHeight="1" x14ac:dyDescent="0.3">
      <c r="A145" s="60"/>
      <c r="B145" s="86" t="s">
        <v>42</v>
      </c>
      <c r="C145" s="61"/>
      <c r="D145" s="132">
        <v>0</v>
      </c>
      <c r="E145" s="133">
        <v>0</v>
      </c>
      <c r="F145" s="131">
        <v>0</v>
      </c>
      <c r="G145" s="132">
        <v>0</v>
      </c>
      <c r="H145" s="133">
        <v>0</v>
      </c>
      <c r="I145" s="131">
        <v>0</v>
      </c>
      <c r="J145" s="132">
        <v>0</v>
      </c>
      <c r="K145" s="133">
        <v>0</v>
      </c>
      <c r="L145" s="131">
        <v>0</v>
      </c>
      <c r="M145" s="132">
        <v>43</v>
      </c>
      <c r="N145" s="133">
        <v>45.21</v>
      </c>
      <c r="O145" s="131">
        <v>2.2100000000000009</v>
      </c>
      <c r="P145" s="132">
        <v>0</v>
      </c>
      <c r="Q145" s="133">
        <v>0</v>
      </c>
      <c r="R145" s="131">
        <v>0</v>
      </c>
      <c r="S145" s="132">
        <v>43</v>
      </c>
      <c r="T145" s="133">
        <v>45.21</v>
      </c>
      <c r="U145" s="131">
        <v>2.2100000000000009</v>
      </c>
    </row>
    <row r="146" spans="1:23" s="62" customFormat="1" ht="18" customHeight="1" x14ac:dyDescent="0.3">
      <c r="A146" s="60"/>
      <c r="B146" s="86" t="s">
        <v>43</v>
      </c>
      <c r="C146" s="61"/>
      <c r="D146" s="132">
        <v>0</v>
      </c>
      <c r="E146" s="133">
        <v>0</v>
      </c>
      <c r="F146" s="131">
        <v>0</v>
      </c>
      <c r="G146" s="132">
        <v>0</v>
      </c>
      <c r="H146" s="133">
        <v>0</v>
      </c>
      <c r="I146" s="131">
        <v>0</v>
      </c>
      <c r="J146" s="132">
        <v>0</v>
      </c>
      <c r="K146" s="133">
        <v>0</v>
      </c>
      <c r="L146" s="131">
        <v>0</v>
      </c>
      <c r="M146" s="132">
        <v>0</v>
      </c>
      <c r="N146" s="133">
        <v>0</v>
      </c>
      <c r="O146" s="131">
        <v>0</v>
      </c>
      <c r="P146" s="132">
        <v>0</v>
      </c>
      <c r="Q146" s="133">
        <v>0</v>
      </c>
      <c r="R146" s="131">
        <v>0</v>
      </c>
      <c r="S146" s="132">
        <v>0</v>
      </c>
      <c r="T146" s="133">
        <v>0</v>
      </c>
      <c r="U146" s="131">
        <v>0</v>
      </c>
    </row>
    <row r="147" spans="1:23" s="62" customFormat="1" ht="18" customHeight="1" x14ac:dyDescent="0.3">
      <c r="A147" s="60"/>
      <c r="B147" s="86" t="s">
        <v>44</v>
      </c>
      <c r="C147" s="61"/>
      <c r="D147" s="132">
        <v>0</v>
      </c>
      <c r="E147" s="133">
        <v>0</v>
      </c>
      <c r="F147" s="131">
        <v>0</v>
      </c>
      <c r="G147" s="132">
        <v>22.070797113405106</v>
      </c>
      <c r="H147" s="133">
        <v>17.693999999999999</v>
      </c>
      <c r="I147" s="131">
        <v>-4.3767971134051074</v>
      </c>
      <c r="J147" s="132">
        <v>0</v>
      </c>
      <c r="K147" s="133">
        <v>0</v>
      </c>
      <c r="L147" s="131">
        <v>0</v>
      </c>
      <c r="M147" s="132">
        <v>0</v>
      </c>
      <c r="N147" s="133">
        <v>0</v>
      </c>
      <c r="O147" s="131">
        <v>0</v>
      </c>
      <c r="P147" s="132">
        <v>0</v>
      </c>
      <c r="Q147" s="133">
        <v>0</v>
      </c>
      <c r="R147" s="131">
        <v>0</v>
      </c>
      <c r="S147" s="132">
        <v>22.070797113405106</v>
      </c>
      <c r="T147" s="133">
        <v>17.693999999999999</v>
      </c>
      <c r="U147" s="131">
        <v>-4.3767971134051074</v>
      </c>
    </row>
    <row r="148" spans="1:23" s="62" customFormat="1" ht="18" customHeight="1" x14ac:dyDescent="0.3">
      <c r="A148" s="60"/>
      <c r="B148" s="67"/>
      <c r="C148" s="61"/>
      <c r="D148" s="142">
        <v>0</v>
      </c>
      <c r="E148" s="143">
        <v>0</v>
      </c>
      <c r="F148" s="144">
        <v>0</v>
      </c>
      <c r="G148" s="142">
        <v>22.070797113405106</v>
      </c>
      <c r="H148" s="143">
        <v>17.693999999999999</v>
      </c>
      <c r="I148" s="144">
        <v>-4.3767971134051074</v>
      </c>
      <c r="J148" s="142">
        <v>0</v>
      </c>
      <c r="K148" s="143">
        <v>0</v>
      </c>
      <c r="L148" s="144">
        <v>0</v>
      </c>
      <c r="M148" s="142">
        <v>43</v>
      </c>
      <c r="N148" s="143">
        <v>45.21</v>
      </c>
      <c r="O148" s="144">
        <v>2.2100000000000009</v>
      </c>
      <c r="P148" s="142">
        <v>0</v>
      </c>
      <c r="Q148" s="143">
        <v>0</v>
      </c>
      <c r="R148" s="144">
        <v>0</v>
      </c>
      <c r="S148" s="142">
        <v>65.070797113405106</v>
      </c>
      <c r="T148" s="143">
        <v>62.903999999999996</v>
      </c>
      <c r="U148" s="144">
        <v>-2.1667971134051101</v>
      </c>
      <c r="V148" s="62">
        <v>251.61600000000004</v>
      </c>
    </row>
    <row r="149" spans="1:23" s="62" customFormat="1" ht="15" customHeight="1" x14ac:dyDescent="0.3">
      <c r="A149" s="60"/>
      <c r="B149" s="67"/>
      <c r="C149" s="61"/>
      <c r="D149" s="145"/>
      <c r="E149" s="146"/>
      <c r="F149" s="147"/>
      <c r="G149" s="145"/>
      <c r="H149" s="146"/>
      <c r="I149" s="147"/>
      <c r="J149" s="145"/>
      <c r="K149" s="146"/>
      <c r="L149" s="147"/>
      <c r="M149" s="145"/>
      <c r="N149" s="146"/>
      <c r="O149" s="147"/>
      <c r="P149" s="145"/>
      <c r="Q149" s="146"/>
      <c r="R149" s="147"/>
      <c r="S149" s="145"/>
      <c r="T149" s="146"/>
      <c r="U149" s="147"/>
    </row>
    <row r="150" spans="1:23" s="62" customFormat="1" ht="18" customHeight="1" x14ac:dyDescent="0.3">
      <c r="A150" s="60"/>
      <c r="B150" s="85" t="s">
        <v>45</v>
      </c>
      <c r="C150" s="61"/>
      <c r="D150" s="151">
        <v>156.28335849373551</v>
      </c>
      <c r="E150" s="152">
        <v>242.60664637999997</v>
      </c>
      <c r="F150" s="153">
        <v>86.323287886264467</v>
      </c>
      <c r="G150" s="151">
        <v>41.353990342513207</v>
      </c>
      <c r="H150" s="152">
        <v>30.854661599999996</v>
      </c>
      <c r="I150" s="153">
        <v>-10.49932874251321</v>
      </c>
      <c r="J150" s="151">
        <v>0</v>
      </c>
      <c r="K150" s="152">
        <v>0</v>
      </c>
      <c r="L150" s="153">
        <v>0</v>
      </c>
      <c r="M150" s="151">
        <v>43</v>
      </c>
      <c r="N150" s="152">
        <v>45.21</v>
      </c>
      <c r="O150" s="153">
        <v>2.2100000000000009</v>
      </c>
      <c r="P150" s="151">
        <v>52.224858712665309</v>
      </c>
      <c r="Q150" s="152">
        <v>60.872891080000002</v>
      </c>
      <c r="R150" s="153">
        <v>8.648032367334693</v>
      </c>
      <c r="S150" s="151">
        <v>289.12483357101257</v>
      </c>
      <c r="T150" s="152">
        <v>375.80682507999995</v>
      </c>
      <c r="U150" s="153">
        <v>86.68199150898738</v>
      </c>
    </row>
    <row r="151" spans="1:23" s="62" customFormat="1" ht="15" customHeight="1" x14ac:dyDescent="0.3">
      <c r="A151" s="60"/>
      <c r="B151" s="67"/>
      <c r="C151" s="61"/>
      <c r="D151" s="60"/>
      <c r="E151" s="63"/>
      <c r="F151" s="64"/>
      <c r="G151" s="60"/>
      <c r="H151" s="63"/>
      <c r="I151" s="64"/>
      <c r="J151" s="60"/>
      <c r="K151" s="63"/>
      <c r="L151" s="64"/>
      <c r="M151" s="60"/>
      <c r="N151" s="63"/>
      <c r="O151" s="64"/>
      <c r="P151" s="60"/>
      <c r="Q151" s="63"/>
      <c r="R151" s="64"/>
      <c r="S151" s="60"/>
      <c r="T151" s="63"/>
      <c r="U151" s="64"/>
    </row>
    <row r="152" spans="1:23" s="62" customFormat="1" ht="18" customHeight="1" x14ac:dyDescent="0.3">
      <c r="A152" s="60"/>
      <c r="B152" s="36" t="s">
        <v>46</v>
      </c>
      <c r="C152" s="61"/>
      <c r="D152" s="60"/>
      <c r="E152" s="63"/>
      <c r="F152" s="64"/>
      <c r="G152" s="60"/>
      <c r="H152" s="63"/>
      <c r="I152" s="64"/>
      <c r="J152" s="60"/>
      <c r="K152" s="63"/>
      <c r="L152" s="64"/>
      <c r="M152" s="60"/>
      <c r="N152" s="63"/>
      <c r="O152" s="64"/>
      <c r="P152" s="60"/>
      <c r="Q152" s="63"/>
      <c r="R152" s="64"/>
      <c r="S152" s="60"/>
      <c r="T152" s="63"/>
      <c r="U152" s="64"/>
    </row>
    <row r="153" spans="1:23" s="62" customFormat="1" ht="18" customHeight="1" x14ac:dyDescent="0.3">
      <c r="A153" s="60"/>
      <c r="B153" s="86" t="s">
        <v>47</v>
      </c>
      <c r="C153" s="61"/>
      <c r="D153" s="132">
        <v>0</v>
      </c>
      <c r="E153" s="133">
        <v>0</v>
      </c>
      <c r="F153" s="131">
        <v>0</v>
      </c>
      <c r="G153" s="132">
        <v>0</v>
      </c>
      <c r="H153" s="133">
        <v>0</v>
      </c>
      <c r="I153" s="131">
        <v>0</v>
      </c>
      <c r="J153" s="132">
        <v>0</v>
      </c>
      <c r="K153" s="133">
        <v>0</v>
      </c>
      <c r="L153" s="131">
        <v>0</v>
      </c>
      <c r="M153" s="132">
        <v>0</v>
      </c>
      <c r="N153" s="133">
        <v>0</v>
      </c>
      <c r="O153" s="131">
        <v>0</v>
      </c>
      <c r="P153" s="132">
        <v>0</v>
      </c>
      <c r="Q153" s="133">
        <v>0</v>
      </c>
      <c r="R153" s="131">
        <v>0</v>
      </c>
      <c r="S153" s="132">
        <v>0</v>
      </c>
      <c r="T153" s="133">
        <v>0</v>
      </c>
      <c r="U153" s="131">
        <v>0</v>
      </c>
    </row>
    <row r="154" spans="1:23" s="62" customFormat="1" ht="18" hidden="1" customHeight="1" x14ac:dyDescent="0.3">
      <c r="A154" s="60"/>
      <c r="B154" s="61"/>
      <c r="C154" s="61"/>
      <c r="D154" s="142">
        <v>0</v>
      </c>
      <c r="E154" s="143">
        <v>0</v>
      </c>
      <c r="F154" s="144">
        <v>0</v>
      </c>
      <c r="G154" s="142">
        <v>0</v>
      </c>
      <c r="H154" s="143">
        <v>0</v>
      </c>
      <c r="I154" s="144">
        <v>0</v>
      </c>
      <c r="J154" s="142">
        <v>0</v>
      </c>
      <c r="K154" s="143">
        <v>0</v>
      </c>
      <c r="L154" s="144">
        <v>0</v>
      </c>
      <c r="M154" s="142">
        <v>0</v>
      </c>
      <c r="N154" s="143">
        <v>0</v>
      </c>
      <c r="O154" s="144">
        <v>0</v>
      </c>
      <c r="P154" s="142">
        <v>0</v>
      </c>
      <c r="Q154" s="143">
        <v>0</v>
      </c>
      <c r="R154" s="144">
        <v>0</v>
      </c>
      <c r="S154" s="142">
        <v>0</v>
      </c>
      <c r="T154" s="143">
        <v>0</v>
      </c>
      <c r="U154" s="144">
        <v>0</v>
      </c>
    </row>
    <row r="155" spans="1:23" s="62" customFormat="1" ht="15" customHeight="1" x14ac:dyDescent="0.3">
      <c r="A155" s="60"/>
      <c r="B155" s="61"/>
      <c r="C155" s="61"/>
      <c r="D155" s="145"/>
      <c r="E155" s="146"/>
      <c r="F155" s="147"/>
      <c r="G155" s="145"/>
      <c r="H155" s="146"/>
      <c r="I155" s="147"/>
      <c r="J155" s="145"/>
      <c r="K155" s="146"/>
      <c r="L155" s="147"/>
      <c r="M155" s="145"/>
      <c r="N155" s="146"/>
      <c r="O155" s="147"/>
      <c r="P155" s="145"/>
      <c r="Q155" s="146"/>
      <c r="R155" s="147"/>
      <c r="S155" s="145"/>
      <c r="T155" s="146"/>
      <c r="U155" s="147"/>
    </row>
    <row r="156" spans="1:23" s="76" customFormat="1" ht="20.25" customHeight="1" x14ac:dyDescent="0.3">
      <c r="A156" s="74"/>
      <c r="B156" s="87" t="s">
        <v>48</v>
      </c>
      <c r="C156" s="75"/>
      <c r="D156" s="148">
        <v>156.28335849373551</v>
      </c>
      <c r="E156" s="149">
        <v>242.60664637999997</v>
      </c>
      <c r="F156" s="150">
        <v>86.323287886264467</v>
      </c>
      <c r="G156" s="148">
        <v>41.353990342513207</v>
      </c>
      <c r="H156" s="149">
        <v>30.854661599999996</v>
      </c>
      <c r="I156" s="150">
        <v>-10.49932874251321</v>
      </c>
      <c r="J156" s="148">
        <v>0</v>
      </c>
      <c r="K156" s="149">
        <v>0</v>
      </c>
      <c r="L156" s="150">
        <v>0</v>
      </c>
      <c r="M156" s="148">
        <v>43</v>
      </c>
      <c r="N156" s="149">
        <v>45.21</v>
      </c>
      <c r="O156" s="150">
        <v>2.2100000000000009</v>
      </c>
      <c r="P156" s="148">
        <v>52.224858712665309</v>
      </c>
      <c r="Q156" s="149">
        <v>60.872891080000002</v>
      </c>
      <c r="R156" s="150">
        <v>8.648032367334693</v>
      </c>
      <c r="S156" s="148">
        <v>289.12483357101257</v>
      </c>
      <c r="T156" s="149">
        <v>375.80682507999995</v>
      </c>
      <c r="U156" s="150">
        <v>86.68199150898738</v>
      </c>
      <c r="V156" s="62"/>
      <c r="W156" s="62"/>
    </row>
    <row r="157" spans="1:23" s="18" customFormat="1" x14ac:dyDescent="0.25"/>
    <row r="169" spans="3:4" ht="18.75" x14ac:dyDescent="0.3">
      <c r="C169" s="3"/>
      <c r="D169" s="187"/>
    </row>
  </sheetData>
  <mergeCells count="46">
    <mergeCell ref="U88:U89"/>
    <mergeCell ref="E88:E89"/>
    <mergeCell ref="F88:F89"/>
    <mergeCell ref="H88:H89"/>
    <mergeCell ref="I88:I89"/>
    <mergeCell ref="K88:K89"/>
    <mergeCell ref="L88:L89"/>
    <mergeCell ref="N88:N89"/>
    <mergeCell ref="O88:O89"/>
    <mergeCell ref="Q88:Q89"/>
    <mergeCell ref="R88:R89"/>
    <mergeCell ref="T88:T89"/>
    <mergeCell ref="M87:O87"/>
    <mergeCell ref="P87:R87"/>
    <mergeCell ref="S87:U87"/>
    <mergeCell ref="A80:V80"/>
    <mergeCell ref="A82:V82"/>
    <mergeCell ref="A83:V83"/>
    <mergeCell ref="A81:U81"/>
    <mergeCell ref="A84:V84"/>
    <mergeCell ref="D87:F87"/>
    <mergeCell ref="G87:I87"/>
    <mergeCell ref="J87:L87"/>
    <mergeCell ref="U9:U10"/>
    <mergeCell ref="E9:E10"/>
    <mergeCell ref="F9:F10"/>
    <mergeCell ref="H9:H10"/>
    <mergeCell ref="I9:I10"/>
    <mergeCell ref="K9:K10"/>
    <mergeCell ref="L9:L10"/>
    <mergeCell ref="N9:N10"/>
    <mergeCell ref="O9:O10"/>
    <mergeCell ref="Q9:Q10"/>
    <mergeCell ref="R9:R10"/>
    <mergeCell ref="T9:T10"/>
    <mergeCell ref="A1:V1"/>
    <mergeCell ref="A3:V3"/>
    <mergeCell ref="A4:V4"/>
    <mergeCell ref="A5:V5"/>
    <mergeCell ref="D8:F8"/>
    <mergeCell ref="G8:I8"/>
    <mergeCell ref="J8:L8"/>
    <mergeCell ref="M8:O8"/>
    <mergeCell ref="P8:R8"/>
    <mergeCell ref="S8:U8"/>
    <mergeCell ref="A2:U2"/>
  </mergeCells>
  <printOptions horizontalCentered="1"/>
  <pageMargins left="0.4" right="0.4" top="0.75" bottom="0.65" header="0.3" footer="0.3"/>
  <pageSetup scale="38" orientation="landscape" r:id="rId1"/>
  <rowBreaks count="1" manualBreakCount="1">
    <brk id="79" max="16383" man="1"/>
  </rowBreaks>
  <colBreaks count="1" manualBreakCount="1">
    <brk id="2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3" r:id="rId4" name="Button 5">
              <controlPr defaultSize="0" print="0" autoFill="0" autoPict="0" macro="[0]!Macro6">
                <anchor moveWithCells="1" sizeWithCells="1">
                  <from>
                    <xdr:col>23</xdr:col>
                    <xdr:colOff>9525</xdr:colOff>
                    <xdr:row>0</xdr:row>
                    <xdr:rowOff>295275</xdr:rowOff>
                  </from>
                  <to>
                    <xdr:col>26</xdr:col>
                    <xdr:colOff>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5" name="Button 6">
              <controlPr defaultSize="0" print="0" autoFill="0" autoPict="0" macro="[0]!Macro7">
                <anchor moveWithCells="1" sizeWithCells="1">
                  <from>
                    <xdr:col>23</xdr:col>
                    <xdr:colOff>28575</xdr:colOff>
                    <xdr:row>4</xdr:row>
                    <xdr:rowOff>38100</xdr:rowOff>
                  </from>
                  <to>
                    <xdr:col>26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theme="5"/>
  </sheetPr>
  <dimension ref="A1:P84"/>
  <sheetViews>
    <sheetView zoomScale="80" zoomScaleNormal="80" workbookViewId="0">
      <selection sqref="A1:F1"/>
    </sheetView>
  </sheetViews>
  <sheetFormatPr defaultRowHeight="15" x14ac:dyDescent="0.25"/>
  <cols>
    <col min="1" max="1" width="66.140625" customWidth="1"/>
    <col min="2" max="2" width="11.140625" customWidth="1"/>
    <col min="3" max="3" width="2.28515625" customWidth="1"/>
    <col min="4" max="4" width="10.7109375" customWidth="1"/>
    <col min="5" max="5" width="2.5703125" customWidth="1"/>
    <col min="6" max="6" width="103.5703125" customWidth="1"/>
    <col min="7" max="7" width="3.7109375" customWidth="1"/>
    <col min="8" max="9" width="17.5703125" customWidth="1"/>
  </cols>
  <sheetData>
    <row r="1" spans="1:6" ht="28.5" x14ac:dyDescent="0.45">
      <c r="A1" s="206" t="s">
        <v>0</v>
      </c>
      <c r="B1" s="206"/>
      <c r="C1" s="206"/>
      <c r="D1" s="206"/>
      <c r="E1" s="206"/>
      <c r="F1" s="206"/>
    </row>
    <row r="2" spans="1:6" ht="22.5" customHeight="1" x14ac:dyDescent="0.4">
      <c r="A2" s="215" t="s">
        <v>120</v>
      </c>
      <c r="B2" s="215"/>
      <c r="C2" s="215"/>
      <c r="D2" s="215"/>
      <c r="E2" s="215"/>
      <c r="F2" s="215"/>
    </row>
    <row r="3" spans="1:6" ht="22.5" customHeight="1" x14ac:dyDescent="0.4">
      <c r="A3" s="207" t="s">
        <v>78</v>
      </c>
      <c r="B3" s="207"/>
      <c r="C3" s="207"/>
      <c r="D3" s="207"/>
      <c r="E3" s="207"/>
      <c r="F3" s="207"/>
    </row>
    <row r="4" spans="1:6" ht="22.5" customHeight="1" x14ac:dyDescent="0.35">
      <c r="A4" s="209" t="s">
        <v>85</v>
      </c>
      <c r="B4" s="209"/>
      <c r="C4" s="209"/>
      <c r="D4" s="209"/>
      <c r="E4" s="209"/>
      <c r="F4" s="209"/>
    </row>
    <row r="5" spans="1:6" ht="19.5" customHeight="1" x14ac:dyDescent="0.25">
      <c r="A5" s="232" t="s">
        <v>7</v>
      </c>
      <c r="B5" s="232"/>
      <c r="C5" s="232"/>
      <c r="D5" s="232"/>
      <c r="E5" s="232"/>
      <c r="F5" s="232"/>
    </row>
    <row r="6" spans="1:6" x14ac:dyDescent="0.25">
      <c r="A6" s="232"/>
      <c r="B6" s="232"/>
      <c r="C6" s="232"/>
      <c r="D6" s="232"/>
      <c r="E6" s="232"/>
      <c r="F6" s="232"/>
    </row>
    <row r="7" spans="1:6" ht="30" customHeight="1" x14ac:dyDescent="0.35">
      <c r="A7" s="208" t="s">
        <v>124</v>
      </c>
      <c r="B7" s="208"/>
      <c r="C7" s="208"/>
      <c r="D7" s="208"/>
      <c r="E7" s="208"/>
      <c r="F7" s="208"/>
    </row>
    <row r="8" spans="1:6" ht="12" customHeight="1" thickBot="1" x14ac:dyDescent="0.4">
      <c r="A8" s="89"/>
      <c r="B8" s="89"/>
      <c r="C8" s="89"/>
      <c r="D8" s="89"/>
      <c r="E8" s="89"/>
      <c r="F8" s="89"/>
    </row>
    <row r="9" spans="1:6" ht="17.25" customHeight="1" x14ac:dyDescent="0.25">
      <c r="A9" s="216" t="s">
        <v>86</v>
      </c>
      <c r="B9" s="218" t="s">
        <v>82</v>
      </c>
      <c r="C9" s="219"/>
      <c r="D9" s="222" t="s">
        <v>80</v>
      </c>
      <c r="E9" s="223"/>
      <c r="F9" s="226" t="s">
        <v>81</v>
      </c>
    </row>
    <row r="10" spans="1:6" ht="17.25" customHeight="1" x14ac:dyDescent="0.25">
      <c r="A10" s="217"/>
      <c r="B10" s="220"/>
      <c r="C10" s="221"/>
      <c r="D10" s="224"/>
      <c r="E10" s="225"/>
      <c r="F10" s="227"/>
    </row>
    <row r="11" spans="1:6" ht="15" customHeight="1" x14ac:dyDescent="0.25">
      <c r="A11" s="91"/>
      <c r="B11" s="228"/>
      <c r="C11" s="242"/>
      <c r="D11" s="230"/>
      <c r="E11" s="231"/>
      <c r="F11" s="92"/>
    </row>
    <row r="12" spans="1:6" s="90" customFormat="1" ht="30" hidden="1" customHeight="1" x14ac:dyDescent="0.25">
      <c r="A12" s="93" t="s">
        <v>4</v>
      </c>
      <c r="B12" s="124">
        <v>0</v>
      </c>
      <c r="C12" s="121"/>
      <c r="D12" s="104" t="s">
        <v>125</v>
      </c>
      <c r="E12" s="105"/>
      <c r="F12" s="95"/>
    </row>
    <row r="13" spans="1:6" s="90" customFormat="1" ht="30" hidden="1" customHeight="1" x14ac:dyDescent="0.25">
      <c r="A13" s="93" t="s">
        <v>5</v>
      </c>
      <c r="B13" s="124">
        <v>-1.2757039777983294</v>
      </c>
      <c r="C13" s="121"/>
      <c r="D13" s="104">
        <v>-2.185333779072729E-2</v>
      </c>
      <c r="E13" s="105"/>
      <c r="F13" s="95"/>
    </row>
    <row r="14" spans="1:6" s="90" customFormat="1" ht="30" customHeight="1" x14ac:dyDescent="0.25">
      <c r="A14" s="93" t="s">
        <v>83</v>
      </c>
      <c r="B14" s="124">
        <v>8.1205397488107565</v>
      </c>
      <c r="C14" s="121"/>
      <c r="D14" s="104">
        <v>0.24612015676047125</v>
      </c>
      <c r="E14" s="105"/>
      <c r="F14" s="95" t="s">
        <v>98</v>
      </c>
    </row>
    <row r="15" spans="1:6" s="90" customFormat="1" ht="30" hidden="1" customHeight="1" x14ac:dyDescent="0.25">
      <c r="A15" s="93" t="s">
        <v>84</v>
      </c>
      <c r="B15" s="124">
        <v>0.52749261852393303</v>
      </c>
      <c r="C15" s="121"/>
      <c r="D15" s="104">
        <v>2.7429785812169993E-2</v>
      </c>
      <c r="E15" s="105"/>
      <c r="F15" s="95"/>
    </row>
    <row r="16" spans="1:6" s="90" customFormat="1" ht="30" hidden="1" customHeight="1" x14ac:dyDescent="0.25">
      <c r="A16" s="93" t="s">
        <v>8</v>
      </c>
      <c r="B16" s="124">
        <v>0</v>
      </c>
      <c r="C16" s="121"/>
      <c r="D16" s="104" t="s">
        <v>125</v>
      </c>
      <c r="E16" s="105"/>
      <c r="F16" s="95"/>
    </row>
    <row r="17" spans="1:6" s="90" customFormat="1" ht="30" customHeight="1" x14ac:dyDescent="0.25">
      <c r="A17" s="93" t="s">
        <v>9</v>
      </c>
      <c r="B17" s="124">
        <v>81.109839859602488</v>
      </c>
      <c r="C17" s="121"/>
      <c r="D17" s="104" t="s">
        <v>126</v>
      </c>
      <c r="E17" s="105"/>
      <c r="F17" s="95" t="s">
        <v>99</v>
      </c>
    </row>
    <row r="18" spans="1:6" s="90" customFormat="1" ht="33" customHeight="1" x14ac:dyDescent="0.25">
      <c r="A18" s="93" t="s">
        <v>14</v>
      </c>
      <c r="B18" s="124">
        <v>1.4457758661398614</v>
      </c>
      <c r="C18" s="121"/>
      <c r="D18" s="104">
        <v>3.5941143463599903E-2</v>
      </c>
      <c r="E18" s="105"/>
      <c r="F18" s="95" t="s">
        <v>100</v>
      </c>
    </row>
    <row r="19" spans="1:6" s="90" customFormat="1" ht="30" hidden="1" customHeight="1" x14ac:dyDescent="0.25">
      <c r="A19" s="93" t="s">
        <v>15</v>
      </c>
      <c r="B19" s="124">
        <v>0</v>
      </c>
      <c r="C19" s="121"/>
      <c r="D19" s="104" t="s">
        <v>125</v>
      </c>
      <c r="E19" s="105"/>
      <c r="F19" s="95"/>
    </row>
    <row r="20" spans="1:6" s="90" customFormat="1" ht="33" hidden="1" customHeight="1" x14ac:dyDescent="0.25">
      <c r="A20" s="93" t="s">
        <v>16</v>
      </c>
      <c r="B20" s="124">
        <v>0</v>
      </c>
      <c r="C20" s="121"/>
      <c r="D20" s="104" t="s">
        <v>125</v>
      </c>
      <c r="E20" s="105"/>
      <c r="F20" s="95"/>
    </row>
    <row r="21" spans="1:6" s="90" customFormat="1" ht="33" customHeight="1" x14ac:dyDescent="0.25">
      <c r="A21" s="93" t="s">
        <v>21</v>
      </c>
      <c r="B21" s="125">
        <v>-2.7147715857793671</v>
      </c>
      <c r="C21" s="121"/>
      <c r="D21" s="104">
        <v>-9.1976969173342318E-2</v>
      </c>
      <c r="E21" s="105"/>
      <c r="F21" s="95" t="s">
        <v>101</v>
      </c>
    </row>
    <row r="22" spans="1:6" s="90" customFormat="1" ht="30" hidden="1" customHeight="1" x14ac:dyDescent="0.25">
      <c r="A22" s="93" t="s">
        <v>93</v>
      </c>
      <c r="B22" s="125">
        <v>0</v>
      </c>
      <c r="C22" s="121"/>
      <c r="D22" s="104" t="s">
        <v>125</v>
      </c>
      <c r="E22" s="105"/>
      <c r="F22" s="95"/>
    </row>
    <row r="23" spans="1:6" s="90" customFormat="1" ht="30" hidden="1" customHeight="1" x14ac:dyDescent="0.25">
      <c r="A23" s="93" t="s">
        <v>94</v>
      </c>
      <c r="B23" s="125">
        <v>0</v>
      </c>
      <c r="C23" s="121"/>
      <c r="D23" s="104" t="s">
        <v>125</v>
      </c>
      <c r="E23" s="105"/>
      <c r="F23" s="95"/>
    </row>
    <row r="24" spans="1:6" s="90" customFormat="1" ht="30" hidden="1" customHeight="1" x14ac:dyDescent="0.25">
      <c r="A24" s="93" t="s">
        <v>22</v>
      </c>
      <c r="B24" s="125">
        <v>-1.44109424</v>
      </c>
      <c r="C24" s="121"/>
      <c r="D24" s="104">
        <v>-1</v>
      </c>
      <c r="E24" s="105"/>
      <c r="F24" s="95"/>
    </row>
    <row r="25" spans="1:6" s="90" customFormat="1" ht="30" hidden="1" customHeight="1" x14ac:dyDescent="0.25">
      <c r="A25" s="93" t="s">
        <v>23</v>
      </c>
      <c r="B25" s="125">
        <v>0</v>
      </c>
      <c r="C25" s="121"/>
      <c r="D25" s="104" t="s">
        <v>125</v>
      </c>
      <c r="E25" s="105"/>
      <c r="F25" s="95"/>
    </row>
    <row r="26" spans="1:6" s="90" customFormat="1" ht="30" hidden="1" customHeight="1" x14ac:dyDescent="0.25">
      <c r="A26" s="93" t="s">
        <v>19</v>
      </c>
      <c r="B26" s="125">
        <v>0</v>
      </c>
      <c r="C26" s="121"/>
      <c r="D26" s="104" t="s">
        <v>125</v>
      </c>
      <c r="E26" s="105"/>
      <c r="F26" s="95"/>
    </row>
    <row r="27" spans="1:6" s="90" customFormat="1" ht="30" customHeight="1" x14ac:dyDescent="0.25">
      <c r="A27" s="93" t="s">
        <v>25</v>
      </c>
      <c r="B27" s="125">
        <v>12.796061055976885</v>
      </c>
      <c r="C27" s="121"/>
      <c r="D27" s="104">
        <v>0.49971720378274653</v>
      </c>
      <c r="E27" s="105"/>
      <c r="F27" s="95" t="s">
        <v>117</v>
      </c>
    </row>
    <row r="28" spans="1:6" s="90" customFormat="1" ht="30" hidden="1" customHeight="1" x14ac:dyDescent="0.25">
      <c r="A28" s="93" t="s">
        <v>26</v>
      </c>
      <c r="B28" s="125">
        <v>0.34398332999999681</v>
      </c>
      <c r="C28" s="121"/>
      <c r="D28" s="104">
        <v>1.2936883752329289E-2</v>
      </c>
      <c r="E28" s="105"/>
      <c r="F28" s="95"/>
    </row>
    <row r="29" spans="1:6" s="90" customFormat="1" ht="30" customHeight="1" x14ac:dyDescent="0.25">
      <c r="A29" s="93" t="s">
        <v>27</v>
      </c>
      <c r="B29" s="125">
        <v>-13.140044383878326</v>
      </c>
      <c r="C29" s="121"/>
      <c r="D29" s="104">
        <v>0.27116032089514885</v>
      </c>
      <c r="E29" s="105"/>
      <c r="F29" s="95" t="s">
        <v>110</v>
      </c>
    </row>
    <row r="30" spans="1:6" s="90" customFormat="1" ht="30" hidden="1" customHeight="1" x14ac:dyDescent="0.25">
      <c r="A30" s="93" t="s">
        <v>29</v>
      </c>
      <c r="B30" s="125">
        <v>0</v>
      </c>
      <c r="C30" s="122"/>
      <c r="D30" s="104" t="s">
        <v>125</v>
      </c>
      <c r="E30" s="105"/>
      <c r="F30" s="96"/>
    </row>
    <row r="31" spans="1:6" s="90" customFormat="1" ht="30" hidden="1" customHeight="1" x14ac:dyDescent="0.25">
      <c r="A31" s="93" t="s">
        <v>31</v>
      </c>
      <c r="B31" s="125">
        <v>0</v>
      </c>
      <c r="C31" s="122"/>
      <c r="D31" s="104" t="s">
        <v>125</v>
      </c>
      <c r="E31" s="105"/>
      <c r="F31" s="96"/>
    </row>
    <row r="32" spans="1:6" s="90" customFormat="1" ht="30" customHeight="1" x14ac:dyDescent="0.25">
      <c r="A32" s="93" t="s">
        <v>32</v>
      </c>
      <c r="B32" s="125">
        <v>2.8959479999999997</v>
      </c>
      <c r="C32" s="122"/>
      <c r="D32" s="104" t="s">
        <v>96</v>
      </c>
      <c r="E32" s="105"/>
      <c r="F32" s="96" t="s">
        <v>118</v>
      </c>
    </row>
    <row r="33" spans="1:16" s="90" customFormat="1" ht="30" hidden="1" customHeight="1" x14ac:dyDescent="0.25">
      <c r="A33" s="93" t="s">
        <v>33</v>
      </c>
      <c r="B33" s="125">
        <v>0</v>
      </c>
      <c r="C33" s="122"/>
      <c r="D33" s="104" t="s">
        <v>125</v>
      </c>
      <c r="E33" s="105"/>
      <c r="F33" s="96"/>
    </row>
    <row r="34" spans="1:16" s="90" customFormat="1" ht="30" hidden="1" customHeight="1" x14ac:dyDescent="0.25">
      <c r="A34" s="93" t="s">
        <v>34</v>
      </c>
      <c r="B34" s="125">
        <v>0</v>
      </c>
      <c r="C34" s="122"/>
      <c r="D34" s="104" t="s">
        <v>125</v>
      </c>
      <c r="E34" s="105"/>
      <c r="F34" s="96"/>
    </row>
    <row r="35" spans="1:16" s="90" customFormat="1" ht="30" customHeight="1" x14ac:dyDescent="0.25">
      <c r="A35" s="93" t="s">
        <v>35</v>
      </c>
      <c r="B35" s="125">
        <v>9.5069000000000001E-2</v>
      </c>
      <c r="C35" s="122"/>
      <c r="D35" s="104" t="s">
        <v>96</v>
      </c>
      <c r="E35" s="105"/>
      <c r="F35" s="96" t="s">
        <v>118</v>
      </c>
    </row>
    <row r="36" spans="1:16" ht="36" customHeight="1" x14ac:dyDescent="0.25">
      <c r="A36" s="93" t="s">
        <v>36</v>
      </c>
      <c r="B36" s="125">
        <v>9.5069000000000001E-2</v>
      </c>
      <c r="C36" s="123"/>
      <c r="D36" s="104" t="s">
        <v>96</v>
      </c>
      <c r="E36" s="4"/>
      <c r="F36" s="96" t="s">
        <v>118</v>
      </c>
    </row>
    <row r="37" spans="1:16" ht="30" hidden="1" customHeight="1" x14ac:dyDescent="0.25">
      <c r="A37" s="93" t="s">
        <v>37</v>
      </c>
      <c r="B37" s="125">
        <v>0</v>
      </c>
      <c r="C37" s="123"/>
      <c r="D37" s="104" t="s">
        <v>125</v>
      </c>
      <c r="E37" s="4"/>
      <c r="F37" s="96"/>
    </row>
    <row r="38" spans="1:16" ht="33.75" hidden="1" customHeight="1" x14ac:dyDescent="0.25">
      <c r="A38" s="93" t="s">
        <v>38</v>
      </c>
      <c r="B38" s="125">
        <v>1.4626E-2</v>
      </c>
      <c r="C38" s="123"/>
      <c r="D38" s="104" t="s">
        <v>97</v>
      </c>
      <c r="E38" s="4"/>
      <c r="F38" s="96"/>
    </row>
    <row r="39" spans="1:16" ht="30" hidden="1" customHeight="1" x14ac:dyDescent="0.25">
      <c r="A39" s="93" t="s">
        <v>39</v>
      </c>
      <c r="B39" s="125">
        <v>0</v>
      </c>
      <c r="C39" s="123"/>
      <c r="D39" s="104" t="s">
        <v>97</v>
      </c>
      <c r="E39" s="4"/>
      <c r="F39" s="95"/>
    </row>
    <row r="40" spans="1:16" ht="30" hidden="1" customHeight="1" x14ac:dyDescent="0.25">
      <c r="A40" s="93" t="s">
        <v>76</v>
      </c>
      <c r="B40" s="125">
        <v>0</v>
      </c>
      <c r="C40" s="123"/>
      <c r="D40" s="104" t="s">
        <v>125</v>
      </c>
      <c r="E40" s="4"/>
      <c r="F40" s="97"/>
    </row>
    <row r="41" spans="1:16" ht="30" customHeight="1" x14ac:dyDescent="0.25">
      <c r="A41" s="93" t="s">
        <v>42</v>
      </c>
      <c r="B41" s="125">
        <v>2.2100000000000009</v>
      </c>
      <c r="C41" s="123"/>
      <c r="D41" s="104">
        <v>5.1395348837209323E-2</v>
      </c>
      <c r="E41" s="4"/>
      <c r="F41" s="95" t="s">
        <v>102</v>
      </c>
      <c r="G41" s="90"/>
      <c r="H41" s="90"/>
      <c r="I41" s="90"/>
      <c r="J41" s="90"/>
      <c r="K41" s="90"/>
      <c r="L41" s="90"/>
      <c r="M41" s="90"/>
      <c r="N41" s="90"/>
      <c r="O41" s="90"/>
      <c r="P41" s="90"/>
    </row>
    <row r="42" spans="1:16" ht="30" hidden="1" customHeight="1" x14ac:dyDescent="0.25">
      <c r="A42" s="93" t="s">
        <v>43</v>
      </c>
      <c r="B42" s="125">
        <v>0</v>
      </c>
      <c r="C42" s="122"/>
      <c r="D42" s="104" t="s">
        <v>125</v>
      </c>
      <c r="E42" s="105"/>
      <c r="F42" s="96"/>
      <c r="G42" s="90"/>
      <c r="H42" s="90"/>
      <c r="I42" s="90"/>
      <c r="J42" s="90"/>
      <c r="K42" s="90"/>
      <c r="L42" s="90"/>
      <c r="M42" s="90"/>
      <c r="N42" s="90"/>
      <c r="O42" s="90"/>
      <c r="P42" s="90"/>
    </row>
    <row r="43" spans="1:16" ht="30" customHeight="1" x14ac:dyDescent="0.25">
      <c r="A43" s="93" t="s">
        <v>44</v>
      </c>
      <c r="B43" s="125">
        <v>-4.3767971134051074</v>
      </c>
      <c r="C43" s="122"/>
      <c r="D43" s="104">
        <v>-0.19830716085676756</v>
      </c>
      <c r="E43" s="105"/>
      <c r="F43" s="96" t="s">
        <v>119</v>
      </c>
      <c r="G43" s="90"/>
      <c r="H43" s="90"/>
      <c r="I43" s="90"/>
      <c r="J43" s="90"/>
      <c r="K43" s="90"/>
      <c r="L43" s="90"/>
      <c r="M43" s="90"/>
      <c r="N43" s="90"/>
      <c r="O43" s="90"/>
      <c r="P43" s="90"/>
    </row>
    <row r="44" spans="1:16" ht="30" hidden="1" customHeight="1" x14ac:dyDescent="0.25">
      <c r="A44" s="93" t="s">
        <v>47</v>
      </c>
      <c r="B44" s="125">
        <v>0</v>
      </c>
      <c r="C44" s="122"/>
      <c r="D44" s="104" t="s">
        <v>125</v>
      </c>
      <c r="E44" s="105"/>
      <c r="F44" s="96"/>
      <c r="G44" s="90"/>
      <c r="H44" s="90"/>
      <c r="I44" s="90"/>
      <c r="J44" s="90"/>
      <c r="K44" s="90"/>
      <c r="L44" s="90"/>
      <c r="M44" s="90"/>
      <c r="N44" s="90"/>
      <c r="O44" s="90"/>
      <c r="P44" s="90"/>
    </row>
    <row r="45" spans="1:16" ht="6" customHeight="1" thickBot="1" x14ac:dyDescent="0.3">
      <c r="A45" s="98"/>
      <c r="B45" s="107"/>
      <c r="C45" s="99"/>
      <c r="D45" s="107"/>
      <c r="E45" s="106"/>
      <c r="F45" s="100"/>
      <c r="G45" s="90"/>
      <c r="H45" s="90"/>
      <c r="I45" s="90"/>
      <c r="J45" s="90"/>
      <c r="K45" s="90"/>
      <c r="L45" s="90"/>
      <c r="M45" s="90"/>
      <c r="N45" s="90"/>
      <c r="O45" s="90"/>
      <c r="P45" s="90"/>
    </row>
    <row r="46" spans="1:16" ht="30" customHeight="1" x14ac:dyDescent="0.35">
      <c r="A46" s="243" t="s">
        <v>127</v>
      </c>
      <c r="B46" s="243"/>
      <c r="C46" s="243"/>
      <c r="D46" s="243"/>
      <c r="E46" s="243"/>
      <c r="F46" s="243"/>
    </row>
    <row r="47" spans="1:16" ht="12" customHeight="1" thickBot="1" x14ac:dyDescent="0.3">
      <c r="A47" s="102"/>
      <c r="B47" s="102"/>
      <c r="C47" s="102"/>
      <c r="D47" s="102"/>
      <c r="E47" s="102"/>
      <c r="F47" s="102"/>
    </row>
    <row r="48" spans="1:16" ht="17.25" customHeight="1" x14ac:dyDescent="0.25">
      <c r="A48" s="216" t="s">
        <v>86</v>
      </c>
      <c r="B48" s="244" t="s">
        <v>82</v>
      </c>
      <c r="C48" s="245">
        <v>0</v>
      </c>
      <c r="D48" s="222" t="s">
        <v>80</v>
      </c>
      <c r="E48" s="223">
        <v>0</v>
      </c>
      <c r="F48" s="226" t="s">
        <v>81</v>
      </c>
    </row>
    <row r="49" spans="1:6" ht="17.25" customHeight="1" x14ac:dyDescent="0.25">
      <c r="A49" s="217"/>
      <c r="B49" s="246"/>
      <c r="C49" s="247"/>
      <c r="D49" s="224"/>
      <c r="E49" s="225"/>
      <c r="F49" s="227"/>
    </row>
    <row r="50" spans="1:6" ht="15.75" customHeight="1" x14ac:dyDescent="0.25">
      <c r="A50" s="91"/>
      <c r="B50" s="228"/>
      <c r="C50" s="229"/>
      <c r="D50" s="230"/>
      <c r="E50" s="231"/>
      <c r="F50" s="92"/>
    </row>
    <row r="51" spans="1:6" s="90" customFormat="1" ht="30" hidden="1" customHeight="1" x14ac:dyDescent="0.25">
      <c r="A51" s="93" t="s">
        <v>4</v>
      </c>
      <c r="B51" s="124">
        <v>0</v>
      </c>
      <c r="C51" s="126"/>
      <c r="D51" s="104" t="s">
        <v>125</v>
      </c>
      <c r="E51" s="105"/>
      <c r="F51" s="95"/>
    </row>
    <row r="52" spans="1:6" s="90" customFormat="1" ht="30" hidden="1" customHeight="1" x14ac:dyDescent="0.25">
      <c r="A52" s="93" t="s">
        <v>5</v>
      </c>
      <c r="B52" s="124">
        <v>-1.2757039777983294</v>
      </c>
      <c r="C52" s="126"/>
      <c r="D52" s="104">
        <v>-2.185333779072729E-2</v>
      </c>
      <c r="E52" s="105"/>
      <c r="F52" s="95"/>
    </row>
    <row r="53" spans="1:6" s="90" customFormat="1" ht="30" customHeight="1" x14ac:dyDescent="0.25">
      <c r="A53" s="93" t="s">
        <v>83</v>
      </c>
      <c r="B53" s="124">
        <v>8.1205397488107565</v>
      </c>
      <c r="C53" s="126"/>
      <c r="D53" s="104">
        <v>0.24612015676047125</v>
      </c>
      <c r="E53" s="105"/>
      <c r="F53" s="95" t="s">
        <v>103</v>
      </c>
    </row>
    <row r="54" spans="1:6" s="90" customFormat="1" ht="30" hidden="1" customHeight="1" x14ac:dyDescent="0.25">
      <c r="A54" s="93" t="s">
        <v>84</v>
      </c>
      <c r="B54" s="124">
        <v>0.52749261852393303</v>
      </c>
      <c r="C54" s="126"/>
      <c r="D54" s="104">
        <v>2.7429785812169993E-2</v>
      </c>
      <c r="E54" s="105"/>
      <c r="F54" s="95"/>
    </row>
    <row r="55" spans="1:6" s="90" customFormat="1" ht="30" hidden="1" customHeight="1" x14ac:dyDescent="0.25">
      <c r="A55" s="93" t="s">
        <v>8</v>
      </c>
      <c r="B55" s="124">
        <v>0</v>
      </c>
      <c r="C55" s="126"/>
      <c r="D55" s="104" t="s">
        <v>125</v>
      </c>
      <c r="E55" s="105"/>
      <c r="F55" s="95"/>
    </row>
    <row r="56" spans="1:6" s="90" customFormat="1" ht="30" customHeight="1" x14ac:dyDescent="0.25">
      <c r="A56" s="93" t="s">
        <v>9</v>
      </c>
      <c r="B56" s="124">
        <v>81.109839859602488</v>
      </c>
      <c r="C56" s="126"/>
      <c r="D56" s="104" t="s">
        <v>126</v>
      </c>
      <c r="E56" s="105"/>
      <c r="F56" s="95" t="s">
        <v>103</v>
      </c>
    </row>
    <row r="57" spans="1:6" s="90" customFormat="1" ht="30" customHeight="1" x14ac:dyDescent="0.25">
      <c r="A57" s="93" t="s">
        <v>14</v>
      </c>
      <c r="B57" s="124">
        <v>1.4217741969344715</v>
      </c>
      <c r="C57" s="126"/>
      <c r="D57" s="104">
        <v>3.5323399664332886E-2</v>
      </c>
      <c r="E57" s="105"/>
      <c r="F57" s="95" t="s">
        <v>103</v>
      </c>
    </row>
    <row r="58" spans="1:6" s="90" customFormat="1" ht="30" hidden="1" customHeight="1" x14ac:dyDescent="0.25">
      <c r="A58" s="93" t="s">
        <v>15</v>
      </c>
      <c r="B58" s="124">
        <v>0</v>
      </c>
      <c r="C58" s="126"/>
      <c r="D58" s="104" t="s">
        <v>125</v>
      </c>
      <c r="E58" s="105"/>
      <c r="F58" s="95"/>
    </row>
    <row r="59" spans="1:6" s="90" customFormat="1" ht="30" hidden="1" customHeight="1" x14ac:dyDescent="0.25">
      <c r="A59" s="93" t="s">
        <v>16</v>
      </c>
      <c r="B59" s="124">
        <v>0</v>
      </c>
      <c r="C59" s="126"/>
      <c r="D59" s="104" t="s">
        <v>125</v>
      </c>
      <c r="E59" s="105"/>
      <c r="F59" s="95"/>
    </row>
    <row r="60" spans="1:6" s="90" customFormat="1" ht="30" customHeight="1" x14ac:dyDescent="0.25">
      <c r="A60" s="93" t="s">
        <v>21</v>
      </c>
      <c r="B60" s="125">
        <v>-2.7147715857793671</v>
      </c>
      <c r="C60" s="126"/>
      <c r="D60" s="104">
        <v>-9.1976969173342318E-2</v>
      </c>
      <c r="E60" s="105"/>
      <c r="F60" s="95" t="s">
        <v>103</v>
      </c>
    </row>
    <row r="61" spans="1:6" s="90" customFormat="1" ht="30" hidden="1" customHeight="1" x14ac:dyDescent="0.25">
      <c r="A61" s="93" t="s">
        <v>93</v>
      </c>
      <c r="B61" s="125">
        <v>0</v>
      </c>
      <c r="C61" s="126"/>
      <c r="D61" s="104" t="s">
        <v>125</v>
      </c>
      <c r="E61" s="105"/>
      <c r="F61" s="95"/>
    </row>
    <row r="62" spans="1:6" s="90" customFormat="1" ht="30" hidden="1" customHeight="1" x14ac:dyDescent="0.25">
      <c r="A62" s="93" t="s">
        <v>94</v>
      </c>
      <c r="B62" s="125">
        <v>0</v>
      </c>
      <c r="C62" s="126"/>
      <c r="D62" s="104" t="s">
        <v>125</v>
      </c>
      <c r="E62" s="105"/>
      <c r="F62" s="95"/>
    </row>
    <row r="63" spans="1:6" s="90" customFormat="1" ht="30" hidden="1" customHeight="1" x14ac:dyDescent="0.25">
      <c r="A63" s="93" t="s">
        <v>22</v>
      </c>
      <c r="B63" s="125">
        <v>-1.44109424</v>
      </c>
      <c r="C63" s="126"/>
      <c r="D63" s="104">
        <v>-1</v>
      </c>
      <c r="E63" s="105"/>
      <c r="F63" s="95"/>
    </row>
    <row r="64" spans="1:6" s="90" customFormat="1" ht="30" hidden="1" customHeight="1" x14ac:dyDescent="0.25">
      <c r="A64" s="93" t="s">
        <v>23</v>
      </c>
      <c r="B64" s="125">
        <v>0</v>
      </c>
      <c r="C64" s="126"/>
      <c r="D64" s="104" t="s">
        <v>125</v>
      </c>
      <c r="E64" s="105"/>
      <c r="F64" s="95"/>
    </row>
    <row r="65" spans="1:16" s="90" customFormat="1" ht="30" hidden="1" customHeight="1" x14ac:dyDescent="0.25">
      <c r="A65" s="93" t="s">
        <v>19</v>
      </c>
      <c r="B65" s="125">
        <v>0</v>
      </c>
      <c r="C65" s="126"/>
      <c r="D65" s="104" t="s">
        <v>125</v>
      </c>
      <c r="E65" s="105"/>
      <c r="F65" s="95"/>
    </row>
    <row r="66" spans="1:16" s="90" customFormat="1" ht="30" customHeight="1" x14ac:dyDescent="0.25">
      <c r="A66" s="93" t="s">
        <v>25</v>
      </c>
      <c r="B66" s="125">
        <v>12.796061055976885</v>
      </c>
      <c r="C66" s="126"/>
      <c r="D66" s="104">
        <v>0.49971720378274653</v>
      </c>
      <c r="E66" s="105"/>
      <c r="F66" s="95" t="s">
        <v>103</v>
      </c>
    </row>
    <row r="67" spans="1:16" s="90" customFormat="1" ht="30" hidden="1" customHeight="1" x14ac:dyDescent="0.25">
      <c r="A67" s="93" t="s">
        <v>26</v>
      </c>
      <c r="B67" s="125">
        <v>0.34398332999999681</v>
      </c>
      <c r="C67" s="126"/>
      <c r="D67" s="104">
        <v>1.2936883752329289E-2</v>
      </c>
      <c r="E67" s="105"/>
      <c r="F67" s="95"/>
    </row>
    <row r="68" spans="1:16" s="90" customFormat="1" ht="30" customHeight="1" x14ac:dyDescent="0.25">
      <c r="A68" s="93" t="s">
        <v>27</v>
      </c>
      <c r="B68" s="125">
        <v>-13.140044383878326</v>
      </c>
      <c r="C68" s="126"/>
      <c r="D68" s="104">
        <v>0.27116032089514885</v>
      </c>
      <c r="E68" s="105"/>
      <c r="F68" s="95" t="s">
        <v>103</v>
      </c>
    </row>
    <row r="69" spans="1:16" s="90" customFormat="1" ht="30" hidden="1" customHeight="1" x14ac:dyDescent="0.25">
      <c r="A69" s="93" t="s">
        <v>29</v>
      </c>
      <c r="B69" s="125">
        <v>0</v>
      </c>
      <c r="C69" s="127"/>
      <c r="D69" s="104" t="s">
        <v>125</v>
      </c>
      <c r="E69" s="105"/>
      <c r="F69" s="96"/>
    </row>
    <row r="70" spans="1:16" s="90" customFormat="1" ht="30" hidden="1" customHeight="1" x14ac:dyDescent="0.25">
      <c r="A70" s="93" t="s">
        <v>31</v>
      </c>
      <c r="B70" s="125">
        <v>0</v>
      </c>
      <c r="C70" s="127"/>
      <c r="D70" s="104" t="s">
        <v>125</v>
      </c>
      <c r="E70" s="105"/>
      <c r="F70" s="95"/>
    </row>
    <row r="71" spans="1:16" s="90" customFormat="1" ht="30" customHeight="1" x14ac:dyDescent="0.25">
      <c r="A71" s="93" t="s">
        <v>32</v>
      </c>
      <c r="B71" s="125">
        <v>2.8959479999999997</v>
      </c>
      <c r="C71" s="127"/>
      <c r="D71" s="104" t="s">
        <v>96</v>
      </c>
      <c r="E71" s="105"/>
      <c r="F71" s="96" t="s">
        <v>103</v>
      </c>
    </row>
    <row r="72" spans="1:16" s="90" customFormat="1" ht="30" hidden="1" customHeight="1" x14ac:dyDescent="0.25">
      <c r="A72" s="93" t="s">
        <v>33</v>
      </c>
      <c r="B72" s="125">
        <v>0</v>
      </c>
      <c r="C72" s="127"/>
      <c r="D72" s="104" t="s">
        <v>125</v>
      </c>
      <c r="E72" s="105"/>
      <c r="F72" s="96"/>
    </row>
    <row r="73" spans="1:16" s="90" customFormat="1" ht="30" hidden="1" customHeight="1" x14ac:dyDescent="0.25">
      <c r="A73" s="93" t="s">
        <v>34</v>
      </c>
      <c r="B73" s="125">
        <v>0</v>
      </c>
      <c r="C73" s="127"/>
      <c r="D73" s="104" t="s">
        <v>125</v>
      </c>
      <c r="E73" s="105"/>
      <c r="F73" s="96"/>
    </row>
    <row r="74" spans="1:16" s="90" customFormat="1" ht="30" customHeight="1" x14ac:dyDescent="0.25">
      <c r="A74" s="93" t="s">
        <v>35</v>
      </c>
      <c r="B74" s="125">
        <v>9.5069000000000001E-2</v>
      </c>
      <c r="C74" s="127"/>
      <c r="D74" s="104" t="s">
        <v>96</v>
      </c>
      <c r="E74" s="105"/>
      <c r="F74" s="96" t="s">
        <v>103</v>
      </c>
    </row>
    <row r="75" spans="1:16" ht="30" customHeight="1" x14ac:dyDescent="0.25">
      <c r="A75" s="93" t="s">
        <v>36</v>
      </c>
      <c r="B75" s="125">
        <v>9.5069000000000001E-2</v>
      </c>
      <c r="C75" s="128"/>
      <c r="D75" s="104" t="s">
        <v>96</v>
      </c>
      <c r="E75" s="4"/>
      <c r="F75" s="96" t="s">
        <v>103</v>
      </c>
    </row>
    <row r="76" spans="1:16" ht="30" hidden="1" customHeight="1" x14ac:dyDescent="0.25">
      <c r="A76" s="93" t="s">
        <v>37</v>
      </c>
      <c r="B76" s="125">
        <v>0</v>
      </c>
      <c r="C76" s="128"/>
      <c r="D76" s="104" t="s">
        <v>125</v>
      </c>
      <c r="E76" s="4"/>
      <c r="F76" s="96"/>
    </row>
    <row r="77" spans="1:16" ht="30" hidden="1" customHeight="1" x14ac:dyDescent="0.25">
      <c r="A77" s="93" t="s">
        <v>38</v>
      </c>
      <c r="B77" s="125">
        <v>1.4626E-2</v>
      </c>
      <c r="C77" s="128"/>
      <c r="D77" s="104" t="s">
        <v>125</v>
      </c>
      <c r="E77" s="4"/>
      <c r="F77" s="96"/>
    </row>
    <row r="78" spans="1:16" ht="30" hidden="1" customHeight="1" x14ac:dyDescent="0.25">
      <c r="A78" s="93" t="s">
        <v>39</v>
      </c>
      <c r="B78" s="125">
        <v>0</v>
      </c>
      <c r="C78" s="128"/>
      <c r="D78" s="104" t="s">
        <v>125</v>
      </c>
      <c r="E78" s="4"/>
      <c r="F78" s="96"/>
    </row>
    <row r="79" spans="1:16" ht="30" hidden="1" customHeight="1" x14ac:dyDescent="0.25">
      <c r="A79" s="93" t="s">
        <v>76</v>
      </c>
      <c r="B79" s="125">
        <v>0</v>
      </c>
      <c r="C79" s="128"/>
      <c r="D79" s="104" t="s">
        <v>125</v>
      </c>
      <c r="E79" s="4"/>
      <c r="F79" s="97"/>
      <c r="J79" s="90"/>
      <c r="K79" s="90"/>
      <c r="L79" s="90"/>
      <c r="M79" s="90"/>
      <c r="N79" s="90"/>
      <c r="O79" s="90"/>
      <c r="P79" s="90"/>
    </row>
    <row r="80" spans="1:16" ht="30" customHeight="1" x14ac:dyDescent="0.25">
      <c r="A80" s="93" t="s">
        <v>42</v>
      </c>
      <c r="B80" s="125">
        <v>2.2100000000000009</v>
      </c>
      <c r="C80" s="128"/>
      <c r="D80" s="104">
        <v>5.1395348837209323E-2</v>
      </c>
      <c r="E80" s="4"/>
      <c r="F80" s="96" t="s">
        <v>103</v>
      </c>
      <c r="G80" s="90"/>
      <c r="H80" s="90"/>
      <c r="I80" s="90"/>
      <c r="J80" s="90"/>
      <c r="K80" s="90"/>
      <c r="L80" s="90"/>
      <c r="M80" s="90"/>
      <c r="N80" s="90"/>
      <c r="O80" s="90"/>
      <c r="P80" s="90"/>
    </row>
    <row r="81" spans="1:16" ht="30" hidden="1" customHeight="1" x14ac:dyDescent="0.25">
      <c r="A81" s="179" t="s">
        <v>43</v>
      </c>
      <c r="B81" s="180">
        <v>0</v>
      </c>
      <c r="C81" s="181"/>
      <c r="D81" s="182" t="s">
        <v>125</v>
      </c>
      <c r="E81" s="183"/>
      <c r="F81" s="184"/>
      <c r="G81" s="90"/>
      <c r="H81" s="90"/>
      <c r="I81" s="90"/>
      <c r="J81" s="90"/>
      <c r="K81" s="90"/>
      <c r="L81" s="90"/>
      <c r="M81" s="90"/>
      <c r="N81" s="90"/>
      <c r="O81" s="90"/>
      <c r="P81" s="90"/>
    </row>
    <row r="82" spans="1:16" ht="30" customHeight="1" x14ac:dyDescent="0.25">
      <c r="A82" s="93" t="s">
        <v>44</v>
      </c>
      <c r="B82" s="125">
        <v>-4.3767971134051074</v>
      </c>
      <c r="C82" s="127"/>
      <c r="D82" s="104">
        <v>-0.19830716085676756</v>
      </c>
      <c r="E82" s="105"/>
      <c r="F82" s="96" t="s">
        <v>103</v>
      </c>
      <c r="G82" s="90"/>
      <c r="H82" s="90"/>
      <c r="I82" s="90"/>
      <c r="J82" s="90"/>
      <c r="K82" s="90"/>
      <c r="L82" s="90"/>
      <c r="M82" s="90"/>
      <c r="N82" s="90"/>
      <c r="O82" s="90"/>
      <c r="P82" s="90"/>
    </row>
    <row r="83" spans="1:16" ht="30" hidden="1" customHeight="1" x14ac:dyDescent="0.25">
      <c r="A83" s="93" t="s">
        <v>47</v>
      </c>
      <c r="B83" s="154">
        <v>0</v>
      </c>
      <c r="C83" s="105"/>
      <c r="D83" s="104" t="s">
        <v>125</v>
      </c>
      <c r="E83" s="105"/>
      <c r="F83" s="96"/>
      <c r="G83" s="90"/>
      <c r="H83" s="90"/>
      <c r="I83" s="90"/>
    </row>
    <row r="84" spans="1:16" ht="5.25" customHeight="1" thickBot="1" x14ac:dyDescent="0.3">
      <c r="A84" s="101"/>
      <c r="B84" s="108"/>
      <c r="C84" s="109"/>
      <c r="D84" s="108"/>
      <c r="E84" s="109"/>
      <c r="F84" s="103"/>
    </row>
  </sheetData>
  <mergeCells count="20">
    <mergeCell ref="A1:F1"/>
    <mergeCell ref="A6:F6"/>
    <mergeCell ref="A9:A10"/>
    <mergeCell ref="B9:C10"/>
    <mergeCell ref="D9:E10"/>
    <mergeCell ref="F9:F10"/>
    <mergeCell ref="B50:C50"/>
    <mergeCell ref="D50:E50"/>
    <mergeCell ref="A2:F2"/>
    <mergeCell ref="A3:F3"/>
    <mergeCell ref="A4:F4"/>
    <mergeCell ref="A5:F5"/>
    <mergeCell ref="A7:F7"/>
    <mergeCell ref="B11:C11"/>
    <mergeCell ref="D11:E11"/>
    <mergeCell ref="A46:F46"/>
    <mergeCell ref="A48:A49"/>
    <mergeCell ref="B48:C49"/>
    <mergeCell ref="D48:E49"/>
    <mergeCell ref="F48:F49"/>
  </mergeCells>
  <conditionalFormatting sqref="A9:B9 D9 A10">
    <cfRule type="cellIs" dxfId="44" priority="3746" operator="equal">
      <formula>"Hide No Variance"</formula>
    </cfRule>
  </conditionalFormatting>
  <conditionalFormatting sqref="B12:B18">
    <cfRule type="cellIs" dxfId="43" priority="3745" operator="equal">
      <formula>"HIDE "</formula>
    </cfRule>
  </conditionalFormatting>
  <conditionalFormatting sqref="B19:B20">
    <cfRule type="cellIs" dxfId="42" priority="3701" operator="equal">
      <formula>"HIDE "</formula>
    </cfRule>
  </conditionalFormatting>
  <conditionalFormatting sqref="D12:D24 D42:D45 D26:D27 D30:D39">
    <cfRule type="cellIs" dxfId="41" priority="2495" operator="equal">
      <formula>"HIDE "</formula>
    </cfRule>
  </conditionalFormatting>
  <conditionalFormatting sqref="B22:B24 E22:E24">
    <cfRule type="cellIs" dxfId="40" priority="3700" operator="equal">
      <formula>"HIDE "</formula>
    </cfRule>
  </conditionalFormatting>
  <conditionalFormatting sqref="B26 E26">
    <cfRule type="cellIs" dxfId="39" priority="3625" operator="equal">
      <formula>"HIDE "</formula>
    </cfRule>
  </conditionalFormatting>
  <conditionalFormatting sqref="B27 E27">
    <cfRule type="cellIs" dxfId="38" priority="3550" operator="equal">
      <formula>"HIDE "</formula>
    </cfRule>
  </conditionalFormatting>
  <conditionalFormatting sqref="B30">
    <cfRule type="cellIs" dxfId="37" priority="3475" operator="equal">
      <formula>"HIDE "</formula>
    </cfRule>
  </conditionalFormatting>
  <conditionalFormatting sqref="B31:B38">
    <cfRule type="cellIs" dxfId="36" priority="3474" operator="equal">
      <formula>"HIDE "</formula>
    </cfRule>
  </conditionalFormatting>
  <conditionalFormatting sqref="B39">
    <cfRule type="cellIs" dxfId="35" priority="3399" operator="equal">
      <formula>"HIDE "</formula>
    </cfRule>
  </conditionalFormatting>
  <conditionalFormatting sqref="B42:B43">
    <cfRule type="cellIs" dxfId="34" priority="3397" operator="equal">
      <formula>"HIDE "</formula>
    </cfRule>
  </conditionalFormatting>
  <conditionalFormatting sqref="B44">
    <cfRule type="cellIs" dxfId="33" priority="3100" operator="equal">
      <formula>"HIDE "</formula>
    </cfRule>
  </conditionalFormatting>
  <conditionalFormatting sqref="A48:B48 D48 A49">
    <cfRule type="cellIs" dxfId="32" priority="3099" operator="equal">
      <formula>"Hide No Variance"</formula>
    </cfRule>
  </conditionalFormatting>
  <conditionalFormatting sqref="D50:E50">
    <cfRule type="cellIs" dxfId="31" priority="3098" operator="equal">
      <formula>"HIDE "</formula>
    </cfRule>
  </conditionalFormatting>
  <conditionalFormatting sqref="D40">
    <cfRule type="cellIs" dxfId="30" priority="2334" operator="equal">
      <formula>"HIDE "</formula>
    </cfRule>
  </conditionalFormatting>
  <conditionalFormatting sqref="B40">
    <cfRule type="cellIs" dxfId="29" priority="2409" operator="equal">
      <formula>"HIDE "</formula>
    </cfRule>
  </conditionalFormatting>
  <conditionalFormatting sqref="B51:B57">
    <cfRule type="cellIs" dxfId="28" priority="887" operator="equal">
      <formula>"HIDE "</formula>
    </cfRule>
  </conditionalFormatting>
  <conditionalFormatting sqref="B58:B59">
    <cfRule type="cellIs" dxfId="27" priority="843" operator="equal">
      <formula>"HIDE "</formula>
    </cfRule>
  </conditionalFormatting>
  <conditionalFormatting sqref="D51:D63 D81:D83 D65:D66 D69:D78">
    <cfRule type="cellIs" dxfId="26" priority="241" operator="equal">
      <formula>"HIDE "</formula>
    </cfRule>
  </conditionalFormatting>
  <conditionalFormatting sqref="B61:B63 E61:E63">
    <cfRule type="cellIs" dxfId="25" priority="842" operator="equal">
      <formula>"HIDE "</formula>
    </cfRule>
  </conditionalFormatting>
  <conditionalFormatting sqref="B65 E65">
    <cfRule type="cellIs" dxfId="24" priority="767" operator="equal">
      <formula>"HIDE "</formula>
    </cfRule>
  </conditionalFormatting>
  <conditionalFormatting sqref="B66 E66">
    <cfRule type="cellIs" dxfId="23" priority="692" operator="equal">
      <formula>"HIDE "</formula>
    </cfRule>
  </conditionalFormatting>
  <conditionalFormatting sqref="B69">
    <cfRule type="cellIs" dxfId="22" priority="617" operator="equal">
      <formula>"HIDE "</formula>
    </cfRule>
  </conditionalFormatting>
  <conditionalFormatting sqref="B70:B77">
    <cfRule type="cellIs" dxfId="21" priority="616" operator="equal">
      <formula>"HIDE "</formula>
    </cfRule>
  </conditionalFormatting>
  <conditionalFormatting sqref="B78">
    <cfRule type="cellIs" dxfId="20" priority="541" operator="equal">
      <formula>"HIDE "</formula>
    </cfRule>
  </conditionalFormatting>
  <conditionalFormatting sqref="B81:B82">
    <cfRule type="cellIs" dxfId="19" priority="539" operator="equal">
      <formula>"HIDE "</formula>
    </cfRule>
  </conditionalFormatting>
  <conditionalFormatting sqref="B83">
    <cfRule type="cellIs" dxfId="18" priority="242" operator="equal">
      <formula>"HIDE "</formula>
    </cfRule>
  </conditionalFormatting>
  <conditionalFormatting sqref="D79">
    <cfRule type="cellIs" dxfId="17" priority="165" operator="equal">
      <formula>"HIDE "</formula>
    </cfRule>
  </conditionalFormatting>
  <conditionalFormatting sqref="B79">
    <cfRule type="cellIs" dxfId="16" priority="240" operator="equal">
      <formula>"HIDE "</formula>
    </cfRule>
  </conditionalFormatting>
  <conditionalFormatting sqref="D25">
    <cfRule type="cellIs" dxfId="15" priority="89" operator="equal">
      <formula>"HIDE "</formula>
    </cfRule>
  </conditionalFormatting>
  <conditionalFormatting sqref="B25 E25">
    <cfRule type="cellIs" dxfId="14" priority="164" operator="equal">
      <formula>"HIDE "</formula>
    </cfRule>
  </conditionalFormatting>
  <conditionalFormatting sqref="D64">
    <cfRule type="cellIs" dxfId="13" priority="13" operator="equal">
      <formula>"HIDE "</formula>
    </cfRule>
  </conditionalFormatting>
  <conditionalFormatting sqref="B64 E64">
    <cfRule type="cellIs" dxfId="12" priority="88" operator="equal">
      <formula>"HIDE "</formula>
    </cfRule>
  </conditionalFormatting>
  <conditionalFormatting sqref="D28">
    <cfRule type="cellIs" dxfId="11" priority="11" operator="equal">
      <formula>"HIDE "</formula>
    </cfRule>
  </conditionalFormatting>
  <conditionalFormatting sqref="B28 E28">
    <cfRule type="cellIs" dxfId="10" priority="12" operator="equal">
      <formula>"HIDE "</formula>
    </cfRule>
  </conditionalFormatting>
  <conditionalFormatting sqref="D29">
    <cfRule type="cellIs" dxfId="9" priority="9" operator="equal">
      <formula>"HIDE "</formula>
    </cfRule>
  </conditionalFormatting>
  <conditionalFormatting sqref="B29 E29">
    <cfRule type="cellIs" dxfId="8" priority="10" operator="equal">
      <formula>"HIDE "</formula>
    </cfRule>
  </conditionalFormatting>
  <conditionalFormatting sqref="D41">
    <cfRule type="cellIs" dxfId="7" priority="7" operator="equal">
      <formula>"HIDE "</formula>
    </cfRule>
  </conditionalFormatting>
  <conditionalFormatting sqref="B41">
    <cfRule type="cellIs" dxfId="6" priority="8" operator="equal">
      <formula>"HIDE "</formula>
    </cfRule>
  </conditionalFormatting>
  <conditionalFormatting sqref="D67">
    <cfRule type="cellIs" dxfId="5" priority="5" operator="equal">
      <formula>"HIDE "</formula>
    </cfRule>
  </conditionalFormatting>
  <conditionalFormatting sqref="B67 E67">
    <cfRule type="cellIs" dxfId="4" priority="6" operator="equal">
      <formula>"HIDE "</formula>
    </cfRule>
  </conditionalFormatting>
  <conditionalFormatting sqref="D68">
    <cfRule type="cellIs" dxfId="3" priority="3" operator="equal">
      <formula>"HIDE "</formula>
    </cfRule>
  </conditionalFormatting>
  <conditionalFormatting sqref="B68 E68">
    <cfRule type="cellIs" dxfId="2" priority="4" operator="equal">
      <formula>"HIDE "</formula>
    </cfRule>
  </conditionalFormatting>
  <conditionalFormatting sqref="D80">
    <cfRule type="cellIs" dxfId="1" priority="1" operator="equal">
      <formula>"HIDE "</formula>
    </cfRule>
  </conditionalFormatting>
  <conditionalFormatting sqref="B80">
    <cfRule type="cellIs" dxfId="0" priority="2" operator="equal">
      <formula>"HIDE "</formula>
    </cfRule>
  </conditionalFormatting>
  <printOptions horizontalCentered="1"/>
  <pageMargins left="0.7" right="0.7" top="0.75" bottom="0.75" header="0.3" footer="0.3"/>
  <pageSetup scale="55" orientation="landscape" r:id="rId1"/>
  <rowBreaks count="1" manualBreakCount="1">
    <brk id="45" max="5" man="1"/>
  </rowBreaks>
  <drawing r:id="rId2"/>
  <legacyDrawing r:id="rId3"/>
  <controls>
    <mc:AlternateContent xmlns:mc="http://schemas.openxmlformats.org/markup-compatibility/2006">
      <mc:Choice Requires="x14">
        <control shapeId="9217" r:id="rId4" name="CommandButton1">
          <controlPr defaultSize="0" autoLine="0" r:id="rId5">
            <anchor moveWithCells="1">
              <from>
                <xdr:col>7</xdr:col>
                <xdr:colOff>19050</xdr:colOff>
                <xdr:row>2</xdr:row>
                <xdr:rowOff>257175</xdr:rowOff>
              </from>
              <to>
                <xdr:col>8</xdr:col>
                <xdr:colOff>942975</xdr:colOff>
                <xdr:row>4</xdr:row>
                <xdr:rowOff>219075</xdr:rowOff>
              </to>
            </anchor>
          </controlPr>
        </control>
      </mc:Choice>
      <mc:Fallback>
        <control shapeId="9217" r:id="rId4" name="CommandButton1"/>
      </mc:Fallback>
    </mc:AlternateContent>
    <mc:AlternateContent xmlns:mc="http://schemas.openxmlformats.org/markup-compatibility/2006">
      <mc:Choice Requires="x14">
        <control shapeId="9218" r:id="rId6" name="CommandButton2">
          <controlPr defaultSize="0" autoLine="0" r:id="rId7">
            <anchor moveWithCells="1">
              <from>
                <xdr:col>7</xdr:col>
                <xdr:colOff>19050</xdr:colOff>
                <xdr:row>5</xdr:row>
                <xdr:rowOff>123825</xdr:rowOff>
              </from>
              <to>
                <xdr:col>8</xdr:col>
                <xdr:colOff>933450</xdr:colOff>
                <xdr:row>7</xdr:row>
                <xdr:rowOff>95250</xdr:rowOff>
              </to>
            </anchor>
          </controlPr>
        </control>
      </mc:Choice>
      <mc:Fallback>
        <control shapeId="9218" r:id="rId6" name="CommandButton2"/>
      </mc:Fallback>
    </mc:AlternateContent>
    <mc:AlternateContent xmlns:mc="http://schemas.openxmlformats.org/markup-compatibility/2006">
      <mc:Choice Requires="x14">
        <control shapeId="9221" r:id="rId8" name="Button 5">
          <controlPr defaultSize="0" print="0" autoFill="0" autoPict="0" macro="[0]!Macro10">
            <anchor moveWithCells="1" sizeWithCells="1">
              <from>
                <xdr:col>7</xdr:col>
                <xdr:colOff>9525</xdr:colOff>
                <xdr:row>0</xdr:row>
                <xdr:rowOff>171450</xdr:rowOff>
              </from>
              <to>
                <xdr:col>8</xdr:col>
                <xdr:colOff>962025</xdr:colOff>
                <xdr:row>2</xdr:row>
                <xdr:rowOff>95250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JAN-NOV Cons Subsidies-ACCRUAL</vt:lpstr>
      <vt:lpstr>JAN-NOV Variance Expl-ACCRUAL</vt:lpstr>
      <vt:lpstr>JAN-NOV Cons Subsidies-CASH</vt:lpstr>
      <vt:lpstr>JAN-NOV Variance Expl-CASH</vt:lpstr>
      <vt:lpstr>'JAN-NOV Cons Subsidies-ACCRUAL'!Print_Area</vt:lpstr>
      <vt:lpstr>'JAN-NOV Cons Subsidies-CASH'!Print_Area</vt:lpstr>
      <vt:lpstr>'JAN-NOV Variance Expl-ACCRUAL'!Print_Area</vt:lpstr>
      <vt:lpstr>'JAN-NOV Variance Expl-CASH'!Print_Area</vt:lpstr>
      <vt:lpstr>'JAN-NOV Variance Expl-CASH'!Print_Titles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Dedonno, Katherine</dc:creator>
  <cp:lastModifiedBy>Perricelli, Robert</cp:lastModifiedBy>
  <cp:lastPrinted>2022-02-16T20:26:45Z</cp:lastPrinted>
  <dcterms:created xsi:type="dcterms:W3CDTF">2019-09-09T16:24:34Z</dcterms:created>
  <dcterms:modified xsi:type="dcterms:W3CDTF">2022-02-17T14:53:21Z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